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xlsBook"/>
  <bookViews>
    <workbookView xWindow="-15" yWindow="-15" windowWidth="14520" windowHeight="12825"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r:id="rId19"/>
    <sheet name="Форма 4.10.3 | Т-ТН" sheetId="627" r:id="rId20"/>
    <sheet name="Форма 1.0.1 | Т-передача ТЭ" sheetId="638" r:id="rId21"/>
    <sheet name="Форма 4.10.3 | Т-передача ТЭ" sheetId="629" r:id="rId22"/>
    <sheet name="Форма 1.0.1 | Т-передача ТН" sheetId="639" state="veryHidden" r:id="rId23"/>
    <sheet name="Форма 4.10.3 | Т-передача ТН" sheetId="630" state="veryHidden" r:id="rId24"/>
    <sheet name="Форма 1.0.1 | Т-гор.вода" sheetId="616" r:id="rId25"/>
    <sheet name="Форма 4.10.4 | Т-гор.вода" sheetId="628"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externalReferences>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_____ghg1" hidden="1">{#N/A,#N/A,FALSE,"Себестоимсть-97"}</definedName>
    <definedName name="_____mmm1" hidden="1">{#N/A,#N/A,FALSE,"Себестоимсть-97"}</definedName>
    <definedName name="____ghg1" hidden="1">{#N/A,#N/A,FALSE,"Себестоимсть-97"}</definedName>
    <definedName name="____mmm1" hidden="1">{#N/A,#N/A,FALSE,"Себестоимсть-97"}</definedName>
    <definedName name="___ghg1" hidden="1">{#N/A,#N/A,FALSE,"Себестоимсть-97"}</definedName>
    <definedName name="___mmm1" hidden="1">{#N/A,#N/A,FALSE,"Себестоимсть-97"}</definedName>
    <definedName name="___xlfn.BAHTTEXT" hidden="1">#NAME?</definedName>
    <definedName name="__123Graph_AGRAPH1" hidden="1">'[1]на 1 тут'!#REF!</definedName>
    <definedName name="__123Graph_AGRAPH2" hidden="1">'[1]на 1 тут'!#REF!</definedName>
    <definedName name="__123Graph_BGRAPH1" hidden="1">'[1]на 1 тут'!#REF!</definedName>
    <definedName name="__123Graph_BGRAPH2" hidden="1">'[1]на 1 тут'!#REF!</definedName>
    <definedName name="__123Graph_CGRAPH1" hidden="1">'[1]на 1 тут'!#REF!</definedName>
    <definedName name="__123Graph_CGRAPH2" hidden="1">'[1]на 1 тут'!#REF!</definedName>
    <definedName name="__123Graph_LBL_AGRAPH1" hidden="1">'[1]на 1 тут'!#REF!</definedName>
    <definedName name="__123Graph_XGRAPH1" hidden="1">'[1]на 1 тут'!#REF!</definedName>
    <definedName name="__123Graph_XGRAPH2" hidden="1">'[1]на 1 тут'!#REF!</definedName>
    <definedName name="__ghg1" hidden="1">{#N/A,#N/A,FALSE,"Себестоимсть-97"}</definedName>
    <definedName name="__mmm1" hidden="1">{#N/A,#N/A,FALSE,"Себестоимсть-97"}</definedName>
    <definedName name="__xlfn.BAHTTEXT" hidden="1">#NAME?</definedName>
    <definedName name="_ghg1" hidden="1">{#N/A,#N/A,FALSE,"Себестоимсть-97"}</definedName>
    <definedName name="_mmm1" hidden="1">{#N/A,#N/A,FALSE,"Себестоимсть-97"}</definedName>
    <definedName name="_Sort" hidden="1">#REF!</definedName>
    <definedName name="_xlnm._FilterDatabase" localSheetId="37" hidden="1">Проверка!$B$4:$D$4</definedName>
    <definedName name="AccessDatabase" hidden="1">"C:\Мои документы\НоваяОборотка.mdb"</definedName>
    <definedName name="activity">'Перечень тарифов'!$F$20:$F$41</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Т-гор.вода'!$M$26</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asd" hidden="1">{"Маржа для директора",#N/A,FALSE,"Маржа Чисто Влад ";"Маржа для директора",#N/A,FALSE,"Маржа Хабаровск";"Маржа для директора",#N/A,FALSE,"Маржа СВОД"}</definedName>
    <definedName name="asdwqed" hidden="1">{"Маржа для директора",#N/A,FALSE,"Маржа Чисто Влад ";"Маржа для директора",#N/A,FALSE,"Маржа Хабаровск";"Маржа для директора",#N/A,FALSE,"Маржа СВОД"}</definedName>
    <definedName name="bn" hidden="1">{#N/A,#N/A,TRUE,"Лист1";#N/A,#N/A,TRUE,"Лист2";#N/A,#N/A,TRUE,"Лист3"}</definedName>
    <definedName name="CHECK_LINK_RANGE_1">"Калькуляция!$I$11:$I$132"</definedName>
    <definedName name="checkCell_List01">Территории!$D$15:$L$15</definedName>
    <definedName name="checkCell_List02">'Перечень тарифов'!$E$20:$W$41</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потр'!$M$18:$AR$35</definedName>
    <definedName name="checkCell_List06_13_double_date">'Форма 4.10.2 | Т-ТЭ | потр'!$AS$18:$AS$35</definedName>
    <definedName name="checkCell_List06_13_unique_t">'Форма 4.10.2 | Т-ТЭ | потр'!$M$18:$M$35</definedName>
    <definedName name="checkCell_List06_13_unique_t1">'Форма 4.10.2 | Т-ТЭ | потр'!$AT$18:$AT$35</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Т-ТН'!$M$18:$AR$29</definedName>
    <definedName name="checkCell_List06_4_double_date">'Форма 4.10.3 | Т-ТН'!$AS$18:$AS$29</definedName>
    <definedName name="checkCell_List06_4_unique_t">'Форма 4.10.3 | Т-ТН'!$M$18:$M$29</definedName>
    <definedName name="checkCell_List06_4_unique_t1">'Форма 4.10.3 | Т-ТН'!$AT$18:$AT$29</definedName>
    <definedName name="checkCell_List06_5">'Форма 4.10.4 | Т-гор.вода'!$M$18:$BL$29</definedName>
    <definedName name="checkCell_List06_5_double_date">'Форма 4.10.4 | Т-гор.вода'!$BM$18:$BM$29</definedName>
    <definedName name="checkCell_List06_5_unique_t">'Форма 4.10.4 | Т-гор.вода'!$M$18:$M$29</definedName>
    <definedName name="checkCell_List06_5_unique_t1">'Форма 4.10.4 | Т-гор.вода'!$BN$18:$BN$29</definedName>
    <definedName name="checkCell_List06_6">'Форма 4.10.3 | Т-передача ТЭ'!$M$18:$W$28</definedName>
    <definedName name="checkCell_List06_6_double_date">'Форма 4.10.3 | Т-передача ТЭ'!$X$18:$X$28</definedName>
    <definedName name="checkCell_List06_6_unique_t">'Форма 4.10.3 | Т-передача ТЭ'!$M$18:$M$28</definedName>
    <definedName name="checkCell_List06_6_unique_t1">'Форма 4.10.3 | Т-передача ТЭ'!$Y$18:$Y$29</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4.9'!$F$7:$I$31</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Т-гор.вода'!$F$7:$I$13</definedName>
    <definedName name="checkCells_List05_6">'Форма 1.0.1 | Т-передача ТЭ'!$F$7:$I$13</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4.10.1'!$D$14:$L$86</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et_union_hor!$M$167</definedName>
    <definedName name="default_val_5">'Форма 4.10.4 | Т-гор.вода'!$M$24</definedName>
    <definedName name="default_val_6">et_union_hor!$M$108</definedName>
    <definedName name="DESCRIPTION_TERRITORY">REESTR_DS!$B$2:$B$3</definedName>
    <definedName name="dfd" hidden="1">{"Маржа для директора",#N/A,FALSE,"Маржа Чисто Влад ";"Маржа для директора",#N/A,FALSE,"Маржа Хабаровск";"Маржа для директора",#N/A,FALSE,"Маржа СВОД"}</definedName>
    <definedName name="dfg" hidden="1">{"Маржа для директора",#N/A,FALSE,"Маржа Чисто Влад ";"Маржа для директора",#N/A,FALSE,"Маржа Хабаровск";"Маржа для директора",#N/A,FALSE,"Маржа СВОД"}</definedName>
    <definedName name="dh" hidden="1">{"Маржа для директора",#N/A,FALSE,"Маржа Чисто Влад ";"Маржа для директора",#N/A,FALSE,"Маржа Хабаровск";"Маржа для директора",#N/A,FALSE,"Маржа СВОД"}</definedName>
    <definedName name="er" hidden="1">{"Маржа для директора",#N/A,FALSE,"Маржа Чисто Влад ";"Маржа для директора",#N/A,FALSE,"Маржа Хабаровск";"Маржа для директора",#N/A,FALSE,"Маржа СВОД"}</definedName>
    <definedName name="erferf" hidden="1">{"Маржа для директора",#N/A,FALSE,"Маржа Чисто Влад ";"Маржа для директора",#N/A,FALSE,"Маржа Хабаровск";"Маржа для директора",#N/A,FALSE,"Маржа СВОД"}</definedName>
    <definedName name="ergerg" hidden="1">{"Маржа для директора",#N/A,FALSE,"Маржа Чисто Влад ";"Маржа для директора",#N/A,FALSE,"Маржа Хабаровск";"Маржа для директора",#N/A,FALSE,"Маржа СВОД"}</definedName>
    <definedName name="ergeth" hidden="1">{"Маржа для директора",#N/A,FALSE,"Маржа Чисто Влад ";"Маржа для директора",#N/A,FALSE,"Маржа Хабаровск";"Маржа для директора",#N/A,FALSE,"Маржа СВОД"}</definedName>
    <definedName name="erter" hidden="1">{"Маржа для директора",#N/A,FALSE,"Маржа Чисто Влад ";"Маржа для директора",#N/A,FALSE,"Маржа Хабаровск";"Маржа для директора",#N/A,FALSE,"Маржа СВОД"}</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et_union_hor!$O$237:$AQ$242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et_union_hor!$O$85:$AQ$90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et_union_hor!$O$103:$BK$108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et_union_hor!$O$124:$V$129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List13_1">et_union_hor!$350:$350</definedName>
    <definedName name="et_List14_1_1">et_union_hor!$355:$356</definedName>
    <definedName name="et_List14_1_2">et_union_hor!$367:$367</definedName>
    <definedName name="et_List14_1_3">et_union_hor!$372:$372</definedName>
    <definedName name="et_List14_1_4">et_union_hor!$361:$362</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et_union_hor!$AQ$237:$AQ$250</definedName>
    <definedName name="et_pIns_List06_2_Period">et_union_hor!$V$49:$V$62</definedName>
    <definedName name="et_pIns_List06_3_i_Period">et_union_hor!$V$219:$V$232</definedName>
    <definedName name="et_pIns_List06_3_Period">et_union_hor!$V$67:$V$80</definedName>
    <definedName name="et_pIns_List06_4_Period">et_union_hor!$AQ$85:$AQ$98</definedName>
    <definedName name="et_pIns_List06_5_Period">et_union_hor!$BK$103:$BK$119</definedName>
    <definedName name="et_pIns_List06_6_Period">et_union_hor!$V$124:$V$137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dgdf" hidden="1">{"Маржа для директора",#N/A,FALSE,"Маржа Чисто Влад ";"Маржа для директора",#N/A,FALSE,"Маржа Хабаровск";"Маржа для директора",#N/A,FALSE,"Маржа СВОД"}</definedName>
    <definedName name="fhfyfyu" hidden="1">#REF!,#REF!,#REF!,P1_SCOPE_PER_PRT,P2_SCOPE_PER_PRT,P3_SCOPE_PER_PRT,P4_SCOPE_PER_PRT</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тарифов'!$K$20:$K$41</definedName>
    <definedName name="flagSource">'Перечень тарифов'!$S$20:$S$41</definedName>
    <definedName name="flagST">'Перечень тарифов'!$O$20:$O$41</definedName>
    <definedName name="flagTN">'Форма 4.10.5 | Т-подкл'!$N$18:$N$31</definedName>
    <definedName name="flagTS">'Форма 4.10.5 | Т-подкл'!$R$18:$R$31</definedName>
    <definedName name="flagTwoTariff">'Перечень тарифов'!$G$20:$G$41</definedName>
    <definedName name="flagUsedTer_List01">Территории!$P$11:$P$15</definedName>
    <definedName name="ghrthrth" hidden="1">{"Маржа для директора",#N/A,FALSE,"Маржа Чисто Влад ";"Маржа для директора",#N/A,FALSE,"Маржа Хабаровск";"Маржа для директора",#N/A,FALSE,"Маржа СВОД"}</definedName>
    <definedName name="group_rates">'Перечень тарифов'!$E$20:$E$41</definedName>
    <definedName name="gyuj" hidden="1">{"Маржа для директора",#N/A,FALSE,"Маржа Чисто Влад ";"Маржа для директора",#N/A,FALSE,"Маржа Хабаровск";"Маржа для директора",#N/A,FALSE,"Маржа СВОД"}</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hhh" hidden="1">{#N/A,#N/A,TRUE,"Лист1";#N/A,#N/A,TRUE,"Лист2";#N/A,#N/A,TRUE,"Лист3"}</definedName>
    <definedName name="hjytjtyj" hidden="1">{"Маржа для директора",#N/A,FALSE,"Маржа Чисто Влад ";"Маржа для директора",#N/A,FALSE,"Маржа Хабаровск";"Маржа для директора",#N/A,FALSE,"Маржа СВОД"}</definedName>
    <definedName name="hpo" hidden="1">{"Маржа для директора",#N/A,FALSE,"Маржа Чисто Влад ";"Маржа для директора",#N/A,FALSE,"Маржа Хабаровск";"Маржа для директора",#N/A,FALSE,"Маржа СВОД"}</definedName>
    <definedName name="HTML_CodePage" hidden="1">1251</definedName>
    <definedName name="HTML_Control" hidden="1">{"'D'!$A$1:$E$13"}</definedName>
    <definedName name="HTML_Description" hidden="1">""</definedName>
    <definedName name="HTML_Email" hidden="1">""</definedName>
    <definedName name="HTML_Header" hidden="1">"D"</definedName>
    <definedName name="HTML_LastUpdate" hidden="1">"03.01.99"</definedName>
    <definedName name="HTML_LineAfter" hidden="1">FALSE</definedName>
    <definedName name="HTML_LineBefore" hidden="1">FALSE</definedName>
    <definedName name="HTML_Name" hidden="1">"Lapshina S.A."</definedName>
    <definedName name="HTML_OBDlg2" hidden="1">TRUE</definedName>
    <definedName name="HTML_OBDlg4" hidden="1">TRUE</definedName>
    <definedName name="HTML_OS" hidden="1">0</definedName>
    <definedName name="HTML_PathFile" hidden="1">"C:\My Documents\MyHTML.htm"</definedName>
    <definedName name="HTML_Title" hidden="1">"TARIF984"</definedName>
    <definedName name="i" hidden="1">{"Маржа для директора",#N/A,FALSE,"Маржа Чисто Влад ";"Маржа для директора",#N/A,FALSE,"Маржа Хабаровск";"Маржа для директора",#N/A,FALSE,"Маржа СВОД"}</definedName>
    <definedName name="id_rates">'Перечень тарифов'!$A$20:$A$41</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j" hidden="1">{"Маржа для директора",#N/A,FALSE,"Маржа Чисто Влад ";"Маржа для директора",#N/A,FALSE,"Маржа Хабаровск";"Маржа для директора",#N/A,FALSE,"Маржа СВОД"}</definedName>
    <definedName name="jjjjj" hidden="1">{#N/A,#N/A,FALSE,"Накоп.реаг."}</definedName>
    <definedName name="jk" hidden="1">{"Маржа для директора",#N/A,FALSE,"Маржа Чисто Влад ";"Маржа для директора",#N/A,FALSE,"Маржа Хабаровск";"Маржа для директора",#N/A,FALSE,"Маржа СВОД"}</definedName>
    <definedName name="Jkmuf" hidden="1">{#N/A,#N/A,FALSE,"Накоп.реаг."}</definedName>
    <definedName name="khuit" hidden="1">{#N/A,#N/A,FALSE,"Накоп.реаг."}</definedName>
    <definedName name="kind_group_rates">TEHSHEET!$X$2:$X$14</definedName>
    <definedName name="kind_group_rates_load">TEHSHEET!$AP$2:$AP$11</definedName>
    <definedName name="kind_group_rates_load_ETS">TEHSHEET!$AP$2:$AP$11</definedName>
    <definedName name="kind_group_rates_load_filter">TEHSHEET!$AQ$2:$AQ$7</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1111111p" hidden="1">{#N/A,#N/A,FALSE,"Накоп.реаг."}</definedName>
    <definedName name="LINK_RANGE">REESTR_LINK!$B$2:$B$3</definedName>
    <definedName name="List_H">TEHSHEET!$AW$2:$AW$25</definedName>
    <definedName name="List_M">TEHSHEET!$AX$2:$AX$61</definedName>
    <definedName name="LIST_MR_MO_OKTMO">REESTR_MO!$A$2:$D$113</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потр'!$O$18:$O$35</definedName>
    <definedName name="List06_13_MC2">'Форма 4.10.2 | Т-ТЭ | потр'!$AQ$18:$AQ$35</definedName>
    <definedName name="List06_13_note">'Форма 4.10.2 | Т-ТЭ | потр'!$AR$18:$AR$35</definedName>
    <definedName name="List06_13_Period">'Форма 4.10.2 | Т-ТЭ | потр'!$O$18:$U$35</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Т-ТН'!$AQ$18:$AQ$29</definedName>
    <definedName name="List06_4_note">'Форма 4.10.3 | Т-ТН'!$AR$18:$AR$29</definedName>
    <definedName name="List06_4_Period">'Форма 4.10.3 | Т-ТН'!$O$18:$U$29</definedName>
    <definedName name="List06_5_DP">'Форма 4.10.4 | Т-гор.вода'!$11:$11</definedName>
    <definedName name="List06_5_MC">'Форма 4.10.4 | Т-гор.вода'!$O$18:$O$29</definedName>
    <definedName name="List06_5_MC2">'Форма 4.10.4 | Т-гор.вода'!$BK$18:$BK$29</definedName>
    <definedName name="List06_5_note">'Форма 4.10.4 | Т-гор.вода'!$BL$18:$BL$29</definedName>
    <definedName name="List06_5_Period">'Форма 4.10.4 | Т-гор.вода'!$O$18:$Z$29</definedName>
    <definedName name="List06_6_DP">'Форма 4.10.3 | Т-передача ТЭ'!$11:$11</definedName>
    <definedName name="List06_6_MC">'Форма 4.10.3 | Т-передача ТЭ'!$O$18:$O$28</definedName>
    <definedName name="List06_6_MC2">'Форма 4.10.3 | Т-передача ТЭ'!$V$18:$V$28</definedName>
    <definedName name="List06_6_note">'Форма 4.10.3 | Т-передача ТЭ'!$W$18:$W$28</definedName>
    <definedName name="List06_6_Period">'Форма 4.10.3 | Т-передача ТЭ'!$O$18:$U$28</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4.10.1'!$H$17:$I$24</definedName>
    <definedName name="List14_1_Date_1">'Форма 4.10.1'!$H$28:$I$86</definedName>
    <definedName name="List14_1_DPR">'Форма 4.10.1'!$K$26</definedName>
    <definedName name="List14_1_flagIPR">'Форма 4.10.1'!$J$15</definedName>
    <definedName name="List14_1_GroundMaterials_1">'Форма 4.10.1'!$K$15:$K$86</definedName>
    <definedName name="List14_1_hypIPR">'Форма 4.10.1'!$K$15</definedName>
    <definedName name="List14_1_method">'Форма 4.10.1'!$J$17:$J$24</definedName>
    <definedName name="List14_1_note">'Форма 4.10.1'!$L$14:$L$86</definedName>
    <definedName name="ListForms">modSheetMain!$A:$A</definedName>
    <definedName name="lkj" hidden="1">{#N/A,#N/A,FALSE,"Накоп.реаг."}</definedName>
    <definedName name="logical">TEHSHEET!$D$2:$D$3</definedName>
    <definedName name="m_PERIOD_NAME" hidden="1">[3]XLR_NoRangeSheet!$C$6</definedName>
    <definedName name="mmm" hidden="1">{#N/A,#N/A,FALSE,"Себестоимсть-97"}</definedName>
    <definedName name="mn" hidden="1">{"Маржа для директора",#N/A,FALSE,"Маржа Чисто Влад ";"Маржа для директора",#N/A,FALSE,"Маржа Хабаровск";"Маржа для директора",#N/A,FALSE,"Маржа СВОД"}</definedName>
    <definedName name="mntyh" hidden="1">{"Маржа для директора",#N/A,FALSE,"Маржа Чисто Влад ";"Маржа для директора",#N/A,FALSE,"Маржа Хабаровск";"Маржа для директора",#N/A,FALSE,"Маржа СВОД"}</definedName>
    <definedName name="mo_List01">Территории!$K$11:$K$15</definedName>
    <definedName name="MODesc">'Перечень тарифов'!$N$20:$N$41</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тарифов'!$J$20:$J$41</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_dip" hidden="1">#REF!,#REF!,#REF!,#REF!,#REF!,#REF!,#REF!</definedName>
    <definedName name="P1_eso" hidden="1">[4]FST5!$G$167:$G$172,[4]FST5!$G$174:$G$175,[4]FST5!$G$177:$G$180,[4]FST5!$G$182,[4]FST5!$G$184:$G$188,[4]FST5!$G$190,[4]FST5!$G$192:$G$194</definedName>
    <definedName name="P1_ESO_PROT" hidden="1">#REF!,#REF!,#REF!,#REF!,#REF!,#REF!,#REF!,#REF!</definedName>
    <definedName name="P1_net" hidden="1">[4]FST5!$G$118:$G$123,[4]FST5!$G$125:$G$126,[4]FST5!$G$128:$G$131,[4]FST5!$G$133,[4]FST5!$G$135:$G$139,[4]FST5!$G$141,[4]FST5!$G$143:$G$145</definedName>
    <definedName name="P1_PROT_0" hidden="1">#REF!,#REF!,#REF!,#REF!,#REF!,#REF!,#REF!,#REF!,#REF!,#REF!,#REF!</definedName>
    <definedName name="P1_PROT_1" hidden="1">#REF!,#REF!,#REF!,#REF!,#REF!,#REF!,#REF!,#REF!,#REF!</definedName>
    <definedName name="P1_PROT_2" hidden="1">#REF!,#REF!,#REF!,#REF!,#REF!,#REF!,#REF!,#REF!,#REF!</definedName>
    <definedName name="P1_PROT_21" hidden="1">#REF!,#REF!,#REF!,#REF!,#REF!,#REF!,#REF!,#REF!,#REF!</definedName>
    <definedName name="P1_PROT_22" hidden="1">#REF!,#REF!,#REF!,#REF!,#REF!,#REF!,#REF!</definedName>
    <definedName name="P1_PROT_23" hidden="1">#REF!,#REF!,#REF!,#REF!,#REF!,#REF!,#REF!,#REF!</definedName>
    <definedName name="P1_PROT_4" hidden="1">#REF!,#REF!,#REF!,#REF!,#REF!,#REF!,#REF!,#REF!,#REF!</definedName>
    <definedName name="P1_PROT_6" hidden="1">#REF!,#REF!,#REF!,#REF!,#REF!,#REF!,#REF!</definedName>
    <definedName name="P1_PROT_E3" hidden="1">#REF!,#REF!,#REF!,#REF!,#REF!,#REF!,#REF!</definedName>
    <definedName name="P1_PROT_I1" hidden="1">#REF!,#REF!,#REF!,#REF!,#REF!,#REF!,#REF!,#REF!,#REF!</definedName>
    <definedName name="P1_PROT_I2" hidden="1">#REF!,#REF!,#REF!,#REF!</definedName>
    <definedName name="P1_PROT_I3" hidden="1">#REF!,#REF!,#REF!,#REF!,#REF!</definedName>
    <definedName name="P1_PROT_M2" hidden="1">#REF!,#REF!,#REF!,#REF!,#REF!,#REF!,#REF!</definedName>
    <definedName name="P1_PROT_M3" hidden="1">#REF!,#REF!,#REF!,#REF!,#REF!,#REF!,#REF!</definedName>
    <definedName name="P1_SBT_PROT" hidden="1">#REF!,#REF!,#REF!,#REF!,#REF!,#REF!,#REF!</definedName>
    <definedName name="P1_SC22" hidden="1">#REF!,#REF!,#REF!,#REF!,#REF!,#REF!</definedName>
    <definedName name="P1_SCOPE_22" hidden="1">#REF!,#REF!,#REF!,#REF!,#REF!,#REF!,#REF!,#REF!</definedName>
    <definedName name="P1_SCOPE_CHK2" hidden="1">#REF!,#REF!,#REF!,#REF!,#REF!,#REF!,#REF!,#REF!</definedName>
    <definedName name="P1_SCOPE_CHK2.1" hidden="1">#REF!,#REF!,#REF!,#REF!,#REF!,#REF!,#REF!</definedName>
    <definedName name="P1_SCOPE_CHK2.2" hidden="1">#REF!,#REF!,#REF!,#REF!,#REF!,#REF!,#REF!</definedName>
    <definedName name="P1_SCOPE_CHK2.3" hidden="1">#REF!,#REF!,#REF!,#REF!,#REF!,#REF!,#REF!</definedName>
    <definedName name="P1_SCOPE_CORR" hidden="1">#REF!,#REF!,#REF!,#REF!,#REF!,#REF!,#REF!</definedName>
    <definedName name="P1_SCOPE_DOP" hidden="1">[5]Регионы!#REF!,[5]Регионы!#REF!,[5]Регионы!#REF!,[5]Регионы!#REF!,[5]Регионы!#REF!,[5]Регионы!#REF!</definedName>
    <definedName name="P1_SCOPE_FLOAD" hidden="1">#REF!,#REF!,#REF!,#REF!,#REF!,#REF!</definedName>
    <definedName name="P1_SCOPE_FRML" hidden="1">#REF!,#REF!,#REF!,#REF!,#REF!,#REF!</definedName>
    <definedName name="P1_SCOPE_FST7" hidden="1">#REF!,#REF!,#REF!,#REF!,#REF!,#REF!</definedName>
    <definedName name="P1_SCOPE_FULL_LOAD" hidden="1">#REF!,#REF!,#REF!,#REF!,#REF!,#REF!</definedName>
    <definedName name="P1_SCOPE_IND" hidden="1">#REF!,#REF!,#REF!,#REF!,#REF!,#REF!</definedName>
    <definedName name="P1_SCOPE_IND2" hidden="1">#REF!,#REF!,#REF!,#REF!,#REF!</definedName>
    <definedName name="P1_SCOPE_LOAD1" hidden="1">#REF!,#REF!,#REF!,#REF!</definedName>
    <definedName name="P1_SCOPE_LOAD2" hidden="1">#REF!,#REF!,#REF!,#REF!</definedName>
    <definedName name="P1_SCOPE_NOTIND" hidden="1">#REF!,#REF!,#REF!,#REF!,#REF!,#REF!</definedName>
    <definedName name="P1_SCOPE_NotInd2" hidden="1">#REF!,#REF!,#REF!,#REF!,#REF!,#REF!,#REF!</definedName>
    <definedName name="P1_SCOPE_NotInd3" hidden="1">#REF!,#REF!,#REF!,#REF!,#REF!,#REF!,#REF!</definedName>
    <definedName name="P1_SCOPE_NotInt" hidden="1">#REF!,#REF!,#REF!,#REF!,#REF!,#REF!</definedName>
    <definedName name="P1_SCOPE_SAVE2" hidden="1">#REF!,#REF!,#REF!,#REF!,#REF!,#REF!,#REF!</definedName>
    <definedName name="P1_SET_PROT" hidden="1">#REF!,#REF!,#REF!,#REF!,#REF!,#REF!,#REF!</definedName>
    <definedName name="P1_SET_PRT" hidden="1">#REF!,#REF!,#REF!,#REF!,#REF!,#REF!,#REF!</definedName>
    <definedName name="P1_T1_Protect" hidden="1">#REF!,#REF!,#REF!,#REF!,#REF!,#REF!</definedName>
    <definedName name="P1_T12?Data" hidden="1">#REF!,#REF!,#REF!,#REF!,#REF!,#REF!,#REF!,#REF!,#REF!,#REF!,#REF!,#REF!</definedName>
    <definedName name="P1_T12?L3.1.x" hidden="1">#REF!,#REF!,#REF!,#REF!,#REF!,#REF!,#REF!,#REF!</definedName>
    <definedName name="P1_T12?L3.x" hidden="1">#REF!,#REF!,#REF!,#REF!,#REF!,#REF!,#REF!,#REF!</definedName>
    <definedName name="P1_T12?unit?ГА" hidden="1">#REF!,#REF!,#REF!,#REF!,#REF!,#REF!,#REF!,#REF!</definedName>
    <definedName name="P1_T12?unit?ТРУБ" hidden="1">#REF!,#REF!,#REF!,#REF!,#REF!,#REF!,#REF!,#REF!</definedName>
    <definedName name="P1_T13?unit?РУБ.ТМКБ" hidden="1">#REF!,#REF!,#REF!,#REF!,#REF!,#REF!,#REF!,#REF!</definedName>
    <definedName name="P1_T13?unit?ТМКБ" hidden="1">#REF!,#REF!,#REF!,#REF!,#REF!,#REF!,#REF!,#REF!</definedName>
    <definedName name="P1_T13?unit?ТРУБ" hidden="1">#REF!,#REF!,#REF!,#REF!,#REF!,#REF!,#REF!,#REF!</definedName>
    <definedName name="P1_T16?axis?R?ДОГОВОР" hidden="1">#REF!,#REF!,#REF!,#REF!,#REF!,#REF!,#REF!,#REF!,#REF!,#REF!,#REF!</definedName>
    <definedName name="P1_T16?axis?R?ДОГОВОР?" hidden="1">#REF!,#REF!,#REF!,#REF!,#REF!,#REF!,#REF!,#REF!,#REF!,#REF!,#REF!,#REF!,#REF!,#REF!,#REF!,#REF!,#REF!</definedName>
    <definedName name="P1_T16?item_ext?ЧЕЛ" hidden="1">#REF!,#REF!,#REF!,#REF!,#REF!,#REF!,#REF!,#REF!</definedName>
    <definedName name="P1_T16?L1" hidden="1">#REF!,#REF!,#REF!,#REF!,#REF!,#REF!,#REF!,#REF!,#REF!,#REF!,#REF!</definedName>
    <definedName name="P1_T16?L1.x" hidden="1">#REF!,#REF!,#REF!,#REF!,#REF!,#REF!,#REF!,#REF!,#REF!,#REF!,#REF!</definedName>
    <definedName name="P1_T16?unit?ТРУБ" hidden="1">#REF!,#REF!,#REF!,#REF!,#REF!,#REF!,#REF!,#REF!</definedName>
    <definedName name="P1_T16?unit?ЧЕЛ" hidden="1">#REF!,#REF!,#REF!,#REF!,#REF!,#REF!,#REF!,#REF!</definedName>
    <definedName name="P1_T16_Protect" hidden="1">#REF!,#REF!,#REF!,#REF!,#REF!,#REF!,#REF!,#REF!</definedName>
    <definedName name="P1_T17.1_Protect" hidden="1">#REF!,#REF!,#REF!,#REF!,#REF!,#REF!,#REF!,#REF!</definedName>
    <definedName name="P1_T18.2_Protect" hidden="1">#REF!,#REF!,#REF!,#REF!,#REF!,#REF!,#REF!</definedName>
    <definedName name="P1_T2.2_Protect" hidden="1">#REF!,#REF!,#REF!,#REF!,#REF!,#REF!,#REF!,#REF!</definedName>
    <definedName name="P1_T20_Protection" hidden="1">#REF!,#REF!,#REF!,#REF!,#REF!,#REF!,#REF!,#REF!,#REF!</definedName>
    <definedName name="P10_SCOPE_FULL_LOAD" hidden="1">#REF!,#REF!,#REF!,#REF!,#REF!,#REF!</definedName>
    <definedName name="P10_T12?L3.1.x" hidden="1">#REF!,#REF!,#REF!,#REF!,#REF!,#REF!,#REF!,P1_T12?L3.1.x</definedName>
    <definedName name="P10_T12?L3.x" hidden="1">#REF!,#REF!,#REF!,#REF!,#REF!,#REF!,#REF!,P1_T12?L3.x</definedName>
    <definedName name="P10_T12?unit?ГА" hidden="1">#REF!,#REF!,#REF!,#REF!,#REF!,#REF!,#REF!,#REF!</definedName>
    <definedName name="P10_T12?unit?ТРУБ" hidden="1">#REF!,#REF!,#REF!,#REF!,#REF!,#REF!,#REF!,#REF!</definedName>
    <definedName name="P10_T16?item_ext?ЧЕЛ" hidden="1">#REF!,#REF!,#REF!,#REF!,#REF!,#REF!,#REF!,#REF!</definedName>
    <definedName name="P10_T16?unit?ТРУБ" hidden="1">#REF!,#REF!,#REF!,#REF!,#REF!,#REF!,#REF!,#REF!</definedName>
    <definedName name="P10_T16?unit?ЧЕЛ" hidden="1">#REF!,#REF!,#REF!,#REF!,#REF!,#REF!,#REF!,#REF!</definedName>
    <definedName name="P11_SCOPE_FULL_LOAD" hidden="1">#REF!,#REF!,#REF!,#REF!,#REF!</definedName>
    <definedName name="P11_T12?unit?ГА" hidden="1">#REF!,P1_T12?unit?ГА,P2_T12?unit?ГА,P3_T12?unit?ГА,P4_T12?unit?ГА,P5_T12?unit?ГА,P6_T12?unit?ГА,P7_T12?unit?ГА,P8_T12?unit?ГА</definedName>
    <definedName name="P11_T12?unit?ТРУБ" hidden="1">#REF!,#REF!,P1_T12?unit?ТРУБ,P2_T12?unit?ТРУБ,P3_T12?unit?ТРУБ,P4_T12?unit?ТРУБ,P5_T12?unit?ТРУБ,P6_T12?unit?ТРУБ</definedName>
    <definedName name="P11_T16?item_ext?ЧЕЛ" hidden="1">#REF!,#REF!,#REF!,#REF!,#REF!,#REF!,#REF!,#REF!</definedName>
    <definedName name="P11_T16?unit?ТРУБ" hidden="1">#REF!,#REF!,#REF!,#REF!,#REF!,#REF!,#REF!,#REF!</definedName>
    <definedName name="P11_T16?unit?ЧЕЛ" hidden="1">#REF!,#REF!,#REF!,#REF!,#REF!,#REF!,#REF!,#REF!</definedName>
    <definedName name="P12_SCOPE_FULL_LOAD" hidden="1">#REF!,#REF!,#REF!,#REF!,#REF!,#REF!</definedName>
    <definedName name="P12_T16?item_ext?ЧЕЛ" hidden="1">#REF!,#REF!,#REF!,#REF!,#REF!,#REF!,#REF!</definedName>
    <definedName name="P12_T16?unit?ТРУБ" hidden="1">#REF!,#REF!,#REF!,#REF!,#REF!,#REF!,#REF!,#REF!</definedName>
    <definedName name="P12_T16?unit?ЧЕЛ" hidden="1">#REF!,#REF!,#REF!,#REF!,#REF!,#REF!,#REF!,#REF!</definedName>
    <definedName name="P13_SCOPE_FULL_LOAD" hidden="1">#REF!,#REF!,#REF!,#REF!,#REF!,#REF!</definedName>
    <definedName name="P13_T16?item_ext?ЧЕЛ" hidden="1">#REF!,#REF!,#REF!,#REF!,#REF!,#REF!,#REF!,#REF!</definedName>
    <definedName name="P13_T16?unit?ТРУБ" hidden="1">#REF!,#REF!,#REF!,#REF!,#REF!,#REF!,#REF!,#REF!</definedName>
    <definedName name="P13_T16?unit?ЧЕЛ" hidden="1">#REF!,#REF!,#REF!,#REF!,#REF!,#REF!,#REF!,#REF!</definedName>
    <definedName name="P14_SCOPE_FULL_LOAD" hidden="1">#REF!,#REF!,#REF!,#REF!,#REF!,#REF!</definedName>
    <definedName name="P14_T16?item_ext?ЧЕЛ" hidden="1">#REF!,#REF!,#REF!,#REF!,#REF!,#REF!,#REF!,#REF!</definedName>
    <definedName name="P14_T16?unit?ТРУБ" hidden="1">#REF!,#REF!,#REF!,#REF!,#REF!,#REF!,#REF!,#REF!</definedName>
    <definedName name="P14_T16?unit?ЧЕЛ" hidden="1">#REF!,#REF!,#REF!,#REF!,#REF!,#REF!,#REF!,#REF!</definedName>
    <definedName name="P15_SCOPE_FULL_LOAD" hidden="1">#REF!,#REF!,#REF!,#REF!,#REF!,P1_SCOPE_FULL_LOAD</definedName>
    <definedName name="P15_T1_Protect" hidden="1">#REF!,#REF!,#REF!,#REF!,#REF!</definedName>
    <definedName name="P15_T16?item_ext?ЧЕЛ" hidden="1">#REF!,#REF!,#REF!,#REF!,#REF!,#REF!,#REF!,#REF!</definedName>
    <definedName name="P15_T16?unit?ТРУБ" hidden="1">#REF!,#REF!,#REF!,#REF!,#REF!,#REF!,#REF!,#REF!</definedName>
    <definedName name="P15_T16?unit?ЧЕЛ" hidden="1">#REF!,#REF!,#REF!,#REF!,#REF!,#REF!,#REF!,#REF!</definedName>
    <definedName name="P16_SCOPE_FULL_LOAD" hidden="1">#N/A</definedName>
    <definedName name="P16_T1_Protect" hidden="1">#REF!,#REF!,#REF!,#REF!,#REF!,#REF!</definedName>
    <definedName name="P16_T16?item_ext?ЧЕЛ" hidden="1">#REF!,#REF!,#REF!,#REF!,#REF!,#REF!,#REF!,#REF!</definedName>
    <definedName name="P16_T16?unit?ТРУБ" hidden="1">#REF!,#REF!,#REF!,#REF!,#REF!,#REF!,#REF!,#REF!</definedName>
    <definedName name="P16_T16?unit?ЧЕЛ" hidden="1">#REF!,#REF!,#REF!,#REF!,#REF!,#REF!,#REF!,#REF!</definedName>
    <definedName name="P17_SCOPE_FULL_LOAD" hidden="1">#N/A</definedName>
    <definedName name="P17_T1_Protect" hidden="1">#REF!,#REF!,#REF!,#REF!,#REF!</definedName>
    <definedName name="P17_T16?item_ext?ЧЕЛ" hidden="1">#REF!,#REF!,#REF!,#REF!,#REF!,#REF!,#REF!,#REF!</definedName>
    <definedName name="P17_T16?unit?ТРУБ" hidden="1">#REF!,#REF!,#REF!,#REF!,#REF!,#REF!,#REF!,#REF!</definedName>
    <definedName name="P17_T16?unit?ЧЕЛ" hidden="1">#REF!,#REF!,#REF!,#REF!,#REF!,#REF!,#REF!,#REF!</definedName>
    <definedName name="P18_T1_Protect" hidden="1">[6]перекрестка!$F$139:$G$139,[6]перекрестка!$F$145:$G$145,[6]перекрестка!$J$36:$K$40,P1_T1_Protect,P2_T1_Protect,P3_T1_Protect,P4_T1_Protect</definedName>
    <definedName name="P18_T16?item_ext?ЧЕЛ" hidden="1">#REF!,#REF!,#REF!,#REF!,#REF!,#REF!,#REF!,#REF!</definedName>
    <definedName name="P18_T16?unit?ТРУБ" hidden="1">#REF!,#REF!,#REF!,#REF!,#REF!,#REF!,#REF!,#REF!</definedName>
    <definedName name="P18_T16?unit?ЧЕЛ" hidden="1">#REF!,#REF!,#REF!,#REF!,#REF!,#REF!,#REF!,#REF!</definedName>
    <definedName name="P19_T1_Protect" hidden="1">P5_T1_Protect,P6_T1_Protect,P7_T1_Protect,P8_T1_Protect,P9_T1_Protect,P10_T1_Protect,P11_T1_Protect,P12_T1_Protect,P13_T1_Protect,P14_T1_Protect</definedName>
    <definedName name="P19_T16?item_ext?ЧЕЛ" hidden="1">#REF!,#REF!,#REF!,#REF!,#REF!,#REF!,#REF!,#REF!</definedName>
    <definedName name="P19_T16?unit?ТРУБ" hidden="1">#REF!,#REF!,#REF!,#REF!,#REF!,#REF!,#REF!,#REF!</definedName>
    <definedName name="P19_T16?unit?ЧЕЛ" hidden="1">#REF!,#REF!,#REF!,#REF!,#REF!,#REF!,#REF!</definedName>
    <definedName name="P19_T2_Protect" hidden="1">P5_T1_Protect,P6_T1_Protect,P7_T1_Protect,P8_T1_Protect,P9_T1_Protect,P10_T1_Protect,P11_T1_Protect,P12_T1_Protect,P13_T1_Protect,P14_T1_Protect</definedName>
    <definedName name="P2_dip" hidden="1">#REF!,#REF!,#REF!,#REF!,#REF!,#REF!,#REF!</definedName>
    <definedName name="P2_PROT_21" hidden="1">#REF!,#REF!,#REF!,#REF!,#REF!,#REF!,#REF!,#REF!</definedName>
    <definedName name="P2_PROT_22" hidden="1">#REF!,#REF!,#REF!,#REF!,#REF!,#REF!,#REF!,#REF!</definedName>
    <definedName name="P2_PROT_23" hidden="1">#REF!,#REF!,#REF!,#REF!,#REF!,#REF!,#REF!,#REF!</definedName>
    <definedName name="P2_PROT_4" hidden="1">#REF!,#REF!,#REF!,#REF!,#REF!,#REF!,#REF!,#REF!,#REF!</definedName>
    <definedName name="P2_PROT_I3" hidden="1">#REF!,#REF!,#REF!,#REF!,#REF!</definedName>
    <definedName name="P2_SC22" hidden="1">#REF!,#REF!,#REF!,#REF!,#REF!,#REF!,#REF!</definedName>
    <definedName name="P2_SCOPE_22" hidden="1">#REF!,#REF!,#REF!,#REF!,#REF!,#REF!,#REF!,#REF!</definedName>
    <definedName name="P2_SCOPE_CHK2" hidden="1">#REF!,#REF!,#REF!,#REF!,#REF!,#REF!,#REF!,#REF!</definedName>
    <definedName name="P2_SCOPE_CHK2.1" hidden="1">#REF!,#REF!,#REF!,#REF!,#REF!,#REF!,#REF!</definedName>
    <definedName name="P2_SCOPE_CHK2.2" hidden="1">#REF!,#REF!,#REF!,#REF!,#REF!,#REF!,#REF!</definedName>
    <definedName name="P2_SCOPE_CHK2.3" hidden="1">#REF!,#REF!,#REF!,#REF!,#REF!,#REF!,#REF!</definedName>
    <definedName name="P2_SCOPE_CORR" hidden="1">#REF!,#REF!,#REF!,#REF!,#REF!,#REF!,#REF!,#REF!</definedName>
    <definedName name="P2_SCOPE_FULL_LOAD" hidden="1">#REF!,#REF!,#REF!,#REF!,#REF!,#REF!</definedName>
    <definedName name="P2_SCOPE_IND" hidden="1">#REF!,#REF!,#REF!,#REF!,#REF!,#REF!</definedName>
    <definedName name="P2_SCOPE_IND2" hidden="1">#REF!,#REF!,#REF!,#REF!,#REF!</definedName>
    <definedName name="P2_SCOPE_LOAD1" hidden="1">#REF!,#REF!,#REF!,#REF!</definedName>
    <definedName name="P2_SCOPE_LOAD2" hidden="1">#REF!,#REF!,#REF!,#REF!</definedName>
    <definedName name="P2_SCOPE_NOTIND" hidden="1">#REF!,#REF!,#REF!,#REF!,#REF!,#REF!,#REF!</definedName>
    <definedName name="P2_SCOPE_NotInd2" hidden="1">#REF!,#REF!,#REF!,#REF!,#REF!,#REF!</definedName>
    <definedName name="P2_SCOPE_NotInd3" hidden="1">#REF!,#REF!,#REF!,#REF!,#REF!,#REF!,#REF!</definedName>
    <definedName name="P2_SCOPE_NotInt" hidden="1">#REF!,#REF!,#REF!,#REF!,#REF!,#REF!,#REF!</definedName>
    <definedName name="P2_SCOPE_SAVE2" hidden="1">#REF!,#REF!,#REF!,#REF!,#REF!,#REF!</definedName>
    <definedName name="P2_T0_Protect" hidden="1">#REF!,#REF!,#REF!,#REF!,#REF!,#REF!,#REF!,#REF!,#REF!,#REF!,#REF!</definedName>
    <definedName name="P2_T1_Protect" hidden="1">#REF!,#REF!,#REF!,#REF!,#REF!,#REF!</definedName>
    <definedName name="P2_T12?Data" hidden="1">#REF!,#REF!,#REF!,#REF!,#REF!,#REF!,#REF!,#REF!,#REF!,#REF!,#REF!,#REF!</definedName>
    <definedName name="P2_T12?L3.1.x" hidden="1">#REF!,#REF!,#REF!,#REF!,#REF!,#REF!,#REF!,#REF!</definedName>
    <definedName name="P2_T12?L3.x" hidden="1">#REF!,#REF!,#REF!,#REF!,#REF!,#REF!,#REF!,#REF!</definedName>
    <definedName name="P2_T12?unit?ГА" hidden="1">#REF!,#REF!,#REF!,#REF!,#REF!,#REF!,#REF!,#REF!</definedName>
    <definedName name="P2_T12?unit?ТРУБ" hidden="1">#REF!,#REF!,#REF!,#REF!,#REF!,#REF!,#REF!,#REF!</definedName>
    <definedName name="P2_T13?unit?ТРУБ" hidden="1">#REF!,#REF!,#REF!,#REF!,#REF!,#REF!,#REF!,#REF!</definedName>
    <definedName name="P2_T16?item_ext?ЧЕЛ" hidden="1">#REF!,#REF!,#REF!,#REF!,#REF!,#REF!,#REF!,#REF!</definedName>
    <definedName name="P2_T16?unit?ТРУБ" hidden="1">#REF!,#REF!,#REF!,#REF!,#REF!,#REF!,#REF!,#REF!,#REF!</definedName>
    <definedName name="P2_T16?unit?ЧЕЛ" hidden="1">#REF!,#REF!,#REF!,#REF!,#REF!,#REF!,#REF!</definedName>
    <definedName name="P2_T2.2_Protect" hidden="1">#REF!,#REF!,#REF!,#REF!,#REF!,#REF!,#REF!,#REF!</definedName>
    <definedName name="P2_T4_Protect" hidden="1">#REF!,#REF!,#REF!,#REF!,#REF!,#REF!,#REF!,#REF!,#REF!</definedName>
    <definedName name="P20_T16?item_ext?ЧЕЛ" hidden="1">#REF!,#REF!,#REF!,#REF!,#REF!,#REF!,#REF!,#REF!</definedName>
    <definedName name="P20_T16?unit?ТРУБ" hidden="1">#REF!,#REF!,#REF!,#REF!,#REF!,#REF!,#REF!,#REF!</definedName>
    <definedName name="P20_T16?unit?ЧЕЛ" hidden="1">#REF!,#REF!,#REF!,#REF!,#REF!,#REF!,#REF!,#REF!</definedName>
    <definedName name="P21_T16?item_ext?ЧЕЛ" hidden="1">#REF!,#REF!,P1_T16?item_ext?ЧЕЛ,P2_T16?item_ext?ЧЕЛ,P3_T16?item_ext?ЧЕЛ,P4_T16?item_ext?ЧЕЛ,P5_T16?item_ext?ЧЕЛ</definedName>
    <definedName name="P21_T16?unit?ТРУБ" hidden="1">#REF!,#REF!,#REF!,#REF!,#REF!,#REF!,#REF!</definedName>
    <definedName name="P21_T16?unit?ЧЕЛ" hidden="1">#REF!,P1_T16?unit?ЧЕЛ,P2_T16?unit?ЧЕЛ,P3_T16?unit?ЧЕЛ,P4_T16?unit?ЧЕЛ,P5_T16?unit?ЧЕЛ,P6_T16?unit?ЧЕЛ,P7_T16?unit?ЧЕЛ,P8_T16?unit?ЧЕЛ</definedName>
    <definedName name="P22_T16?item_ext?ЧЕЛ" hidden="1">P6_T16?item_ext?ЧЕЛ,P7_T16?item_ext?ЧЕЛ,P8_T16?item_ext?ЧЕЛ,P9_T16?item_ext?ЧЕЛ,P10_T16?item_ext?ЧЕЛ,P11_T16?item_ext?ЧЕЛ,P12_T16?item_ext?ЧЕЛ</definedName>
    <definedName name="P22_T16?unit?ТРУБ" hidden="1">#REF!,#REF!,#REF!,#REF!,#REF!,#REF!,#REF!,#REF!</definedName>
    <definedName name="P22_T16?unit?ЧЕЛ" hidden="1">P9_T16?unit?ЧЕЛ,P10_T16?unit?ЧЕЛ,P11_T16?unit?ЧЕЛ,P12_T16?unit?ЧЕЛ,P13_T16?unit?ЧЕЛ,P14_T16?unit?ЧЕЛ,P15_T16?unit?ЧЕЛ,P16_T16?unit?ЧЕЛ</definedName>
    <definedName name="P23_T16?item_ext?ЧЕЛ" hidden="1">P13_T16?item_ext?ЧЕЛ,P14_T16?item_ext?ЧЕЛ,P15_T16?item_ext?ЧЕЛ,P16_T16?item_ext?ЧЕЛ,P17_T16?item_ext?ЧЕЛ,P18_T16?item_ext?ЧЕЛ,P19_T16?item_ext?ЧЕЛ</definedName>
    <definedName name="P23_T16?unit?ТРУБ" hidden="1">#REF!,#REF!,#REF!,#REF!,#REF!,#REF!,#REF!</definedName>
    <definedName name="P24_T16?unit?ТРУБ" hidden="1">#REF!,#REF!,#REF!,#REF!,#REF!,#REF!,#REF!,#REF!</definedName>
    <definedName name="P25_T16?unit?ТРУБ" hidden="1">#REF!,#REF!,#REF!,#REF!,#REF!,#REF!,#REF!,#REF!</definedName>
    <definedName name="P26_T16?unit?ТРУБ" hidden="1">#REF!,#REF!,#REF!,#REF!,#REF!,#REF!,#REF!,#REF!</definedName>
    <definedName name="P27_T16?unit?ТРУБ" hidden="1">#REF!,P1_T16?unit?ТРУБ,P2_T16?unit?ТРУБ,P3_T16?unit?ТРУБ,P4_T16?unit?ТРУБ,P5_T16?unit?ТРУБ,P6_T16?unit?ТРУБ,P7_T16?unit?ТРУБ</definedName>
    <definedName name="P28_T16?unit?ТРУБ" hidden="1">P8_T16?unit?ТРУБ,P9_T16?unit?ТРУБ,P10_T16?unit?ТРУБ,P11_T16?unit?ТРУБ,P12_T16?unit?ТРУБ,P13_T16?unit?ТРУБ,P14_T16?unit?ТРУБ,P15_T16?unit?ТРУБ</definedName>
    <definedName name="P29_T16?unit?ТРУБ" hidden="1">P16_T16?unit?ТРУБ,P17_T16?unit?ТРУБ,P18_T16?unit?ТРУБ,P19_T16?unit?ТРУБ,P20_T16?unit?ТРУБ,P21_T16?unit?ТРУБ,P22_T16?unit?ТРУБ,P23_T16?unit?ТРУБ</definedName>
    <definedName name="P3_dip" hidden="1">#REF!,#REF!,#REF!,#REF!,#REF!,#REF!,#REF!,#REF!</definedName>
    <definedName name="P3_PROT_21" hidden="1">#REF!,#REF!,#REF!,#REF!,#REF!,#REF!,#REF!</definedName>
    <definedName name="P3_PROT_23" hidden="1">#REF!,#REF!,#REF!,#REF!,#REF!,#REF!,#REF!</definedName>
    <definedName name="P3_PROT_4" hidden="1">#REF!,#REF!,#REF!,#REF!,#REF!,#REF!,#REF!,#REF!,#REF!</definedName>
    <definedName name="P3_SC22" hidden="1">#REF!,#REF!,#REF!,#REF!,#REF!,#REF!</definedName>
    <definedName name="P3_SCOPE_22" hidden="1">#REF!,#REF!,#REF!,#REF!,#REF!,#REF!,#REF!</definedName>
    <definedName name="P3_SCOPE_CHK2.1" hidden="1">#REF!,#REF!,#REF!,#REF!,#REF!,#REF!,#REF!</definedName>
    <definedName name="P3_SCOPE_CHK2.2" hidden="1">#REF!,#REF!,#REF!,#REF!,#REF!,#REF!,#REF!</definedName>
    <definedName name="P3_SCOPE_CHK2.3" hidden="1">#REF!,#REF!,#REF!,#REF!,#REF!,#REF!,#REF!</definedName>
    <definedName name="P3_SCOPE_FULL_LOAD" hidden="1">#REF!,#REF!,#REF!,#REF!,#REF!,#REF!</definedName>
    <definedName name="P3_SCOPE_IND" hidden="1">#REF!,#REF!,#REF!,#REF!,#REF!</definedName>
    <definedName name="P3_SCOPE_IND2" hidden="1">#REF!,#REF!,#REF!,#REF!,#REF!</definedName>
    <definedName name="P3_SCOPE_LOAD1" hidden="1">#REF!,#REF!,#REF!,#REF!</definedName>
    <definedName name="P3_SCOPE_LOAD2" hidden="1">#REF!,#REF!,#REF!,#REF!</definedName>
    <definedName name="P3_SCOPE_NOTIND" hidden="1">#REF!,#REF!,#REF!,#REF!,#REF!,#REF!,#REF!</definedName>
    <definedName name="P3_SCOPE_NotInd2" hidden="1">#REF!,#REF!,#REF!,#REF!,#REF!,#REF!,#REF!</definedName>
    <definedName name="P3_SCOPE_NotInt" hidden="1">#REF!,#REF!,#REF!,#REF!,#REF!,#REF!</definedName>
    <definedName name="P3_T0_Protect" hidden="1">#N/A</definedName>
    <definedName name="P3_T1_Protect" hidden="1">#REF!,#REF!,#REF!,#REF!,#REF!</definedName>
    <definedName name="P3_T12?Data" hidden="1">#REF!,#REF!,#REF!,#REF!,#REF!,#REF!,#REF!,#REF!,#REF!,#REF!,#REF!,#REF!</definedName>
    <definedName name="P3_T12?L3.1.x" hidden="1">#REF!,#REF!,#REF!,#REF!,#REF!,#REF!,#REF!,#REF!</definedName>
    <definedName name="P3_T12?L3.x" hidden="1">#REF!,#REF!,#REF!,#REF!,#REF!,#REF!,#REF!,#REF!</definedName>
    <definedName name="P3_T12?unit?ГА" hidden="1">#REF!,#REF!,#REF!,#REF!,#REF!,#REF!,#REF!,#REF!</definedName>
    <definedName name="P3_T12?unit?ТРУБ" hidden="1">#REF!,#REF!,#REF!,#REF!,#REF!,#REF!,#REF!,#REF!</definedName>
    <definedName name="P3_T16?item_ext?ЧЕЛ" hidden="1">#REF!,#REF!,#REF!,#REF!,#REF!,#REF!,#REF!,#REF!</definedName>
    <definedName name="P3_T16?unit?ТРУБ" hidden="1">#REF!,#REF!,#REF!,#REF!,#REF!,#REF!,#REF!</definedName>
    <definedName name="P3_T16?unit?ЧЕЛ" hidden="1">#REF!,#REF!,#REF!,#REF!,#REF!,#REF!,#REF!,#REF!</definedName>
    <definedName name="P3_T2.2_Protect" hidden="1">#REF!,#REF!,#REF!,#REF!,#REF!,#REF!,#REF!</definedName>
    <definedName name="P4_dip" hidden="1">#REF!,#REF!,#REF!,#REF!,#REF!,#REF!,#REF!,#REF!</definedName>
    <definedName name="P4_PROT_21" hidden="1">#REF!,#REF!,#REF!,#REF!,#REF!,#REF!,#REF!</definedName>
    <definedName name="P4_PROT_4" hidden="1">#REF!,#REF!,#REF!,#REF!,#REF!,#REF!,#REF!,#REF!,#REF!</definedName>
    <definedName name="P4_SCOPE_FULL_LOAD" hidden="1">#REF!,#REF!,#REF!,#REF!,#REF!,#REF!</definedName>
    <definedName name="P4_SCOPE_IND" hidden="1">#REF!,#REF!,#REF!,#REF!,#REF!</definedName>
    <definedName name="P4_SCOPE_IND2" hidden="1">#REF!,#REF!,#REF!,#REF!,#REF!,#REF!</definedName>
    <definedName name="P4_SCOPE_NOTIND" hidden="1">#REF!,#REF!,#REF!,#REF!,#REF!,#REF!,#REF!</definedName>
    <definedName name="P4_SCOPE_NotInd2" hidden="1">#REF!,#REF!,#REF!,#REF!,#REF!,#REF!,#REF!</definedName>
    <definedName name="P4_T1_Protect" hidden="1">#REF!,#REF!,#REF!,#REF!,#REF!,#REF!</definedName>
    <definedName name="P4_T12?Data" hidden="1">#REF!,#REF!,#REF!,#REF!,#REF!,#REF!,#REF!,#REF!,#REF!,#REF!,#REF!,#REF!,#REF!</definedName>
    <definedName name="P4_T12?L3.1.x" hidden="1">#REF!,#REF!,#REF!,#REF!,#REF!,#REF!,#REF!,#REF!</definedName>
    <definedName name="P4_T12?L3.x" hidden="1">#REF!,#REF!,#REF!,#REF!,#REF!,#REF!,#REF!,#REF!</definedName>
    <definedName name="P4_T12?unit?ГА" hidden="1">#REF!,#REF!,#REF!,#REF!,#REF!,#REF!,#REF!,#REF!</definedName>
    <definedName name="P4_T12?unit?ТРУБ" hidden="1">#REF!,#REF!,#REF!,#REF!,#REF!,#REF!,#REF!,#REF!</definedName>
    <definedName name="P4_T16?item_ext?ЧЕЛ" hidden="1">#REF!,#REF!,#REF!,#REF!,#REF!,#REF!,#REF!</definedName>
    <definedName name="P4_T16?unit?ТРУБ" hidden="1">#REF!,#REF!,#REF!,#REF!,#REF!,#REF!,#REF!,#REF!</definedName>
    <definedName name="P4_T16?unit?ЧЕЛ" hidden="1">#REF!,#REF!,#REF!,#REF!,#REF!,#REF!,#REF!,#REF!</definedName>
    <definedName name="P4_T2.2_Protect" hidden="1">#REF!,#REF!,#REF!,#REF!,#REF!,#REF!,#REF!,#REF!</definedName>
    <definedName name="P5_PROT_21" hidden="1">#REF!,#REF!,#REF!,#REF!,#REF!,#REF!,#REF!,#REF!,#REF!</definedName>
    <definedName name="P5_SCOPE_FULL_LOAD" hidden="1">#REF!,#REF!,#REF!,#REF!,#REF!,#REF!</definedName>
    <definedName name="P5_SCOPE_NOTIND" hidden="1">#REF!,#REF!,#REF!,#REF!,#REF!,#REF!,#REF!</definedName>
    <definedName name="P5_SCOPE_NotInd2" hidden="1">#REF!,#REF!,#REF!,#REF!,#REF!,#REF!,#REF!</definedName>
    <definedName name="P5_T12?Data" hidden="1">#REF!,#REF!,#REF!,#REF!,#REF!,#REF!,#REF!,#REF!,#REF!,#REF!,#REF!,#REF!,#REF!</definedName>
    <definedName name="P5_T12?L3.1.x" hidden="1">#REF!,#REF!,#REF!,#REF!,#REF!,#REF!,#REF!,#REF!</definedName>
    <definedName name="P5_T12?L3.x" hidden="1">#REF!,#REF!,#REF!,#REF!,#REF!,#REF!,#REF!,#REF!</definedName>
    <definedName name="P5_T12?unit?ГА" hidden="1">#REF!,#REF!,#REF!,#REF!,#REF!,#REF!,#REF!,#REF!</definedName>
    <definedName name="P5_T12?unit?ТРУБ" hidden="1">#REF!,#REF!,#REF!,#REF!,#REF!,#REF!,#REF!,#REF!</definedName>
    <definedName name="P5_T16?item_ext?ЧЕЛ" hidden="1">#REF!,#REF!,#REF!,#REF!,#REF!,#REF!,#REF!,#REF!</definedName>
    <definedName name="P5_T16?unit?ТРУБ" hidden="1">#REF!,#REF!,#REF!,#REF!,#REF!,#REF!,#REF!</definedName>
    <definedName name="P5_T16?unit?ЧЕЛ" hidden="1">#REF!,#REF!,#REF!,#REF!,#REF!,#REF!,#REF!,#REF!</definedName>
    <definedName name="P5_T2.2_Protect" hidden="1">#REF!,#REF!,#REF!,#REF!,#REF!,#REF!,#REF!</definedName>
    <definedName name="P6_SCOPE_FULL_LOAD" hidden="1">#REF!,#REF!,#REF!,#REF!,#REF!,#REF!</definedName>
    <definedName name="P6_SCOPE_NOTIND" hidden="1">#REF!,#REF!,#REF!,#REF!,#REF!,#REF!,#REF!</definedName>
    <definedName name="P6_SCOPE_NotInd2" hidden="1">#REF!,#REF!,#REF!,#REF!,#REF!,#REF!,#REF!</definedName>
    <definedName name="P6_T12?Data" hidden="1">#REF!,#REF!,#REF!,#REF!,#REF!,#REF!,#REF!,#REF!,#REF!,#REF!,#REF!,#REF!,#REF!</definedName>
    <definedName name="P6_T12?L3.1.x" hidden="1">#REF!,#REF!,#REF!,#REF!,#REF!,#REF!,#REF!,#REF!</definedName>
    <definedName name="P6_T12?L3.x" hidden="1">#REF!,#REF!,#REF!,#REF!,#REF!,#REF!,#REF!,#REF!</definedName>
    <definedName name="P6_T12?unit?ГА" hidden="1">#REF!,#REF!,#REF!,#REF!,#REF!,#REF!,#REF!,#REF!</definedName>
    <definedName name="P6_T12?unit?ТРУБ" hidden="1">#REF!,#REF!,#REF!,#REF!,#REF!,#REF!,#REF!,#REF!</definedName>
    <definedName name="P6_T16?item_ext?ЧЕЛ" hidden="1">#REF!,#REF!,#REF!,#REF!,#REF!,#REF!,#REF!</definedName>
    <definedName name="P6_T16?unit?ТРУБ" hidden="1">#REF!,#REF!,#REF!,#REF!,#REF!,#REF!,#REF!,#REF!</definedName>
    <definedName name="P6_T16?unit?ЧЕЛ" hidden="1">#REF!,#REF!,#REF!,#REF!,#REF!,#REF!,#REF!,#REF!</definedName>
    <definedName name="P6_T2.2_Protect" hidden="1">#REF!,#REF!,#REF!,#REF!,#REF!,#REF!,#REF!</definedName>
    <definedName name="P7_SCOPE_FULL_LOAD" hidden="1">#REF!,#REF!,#REF!,#REF!,#REF!,#REF!</definedName>
    <definedName name="P7_SCOPE_NOTIND" hidden="1">#REF!,#REF!,#REF!,#REF!,#REF!,#REF!</definedName>
    <definedName name="P7_SCOPE_NotInd2" hidden="1">#REF!,#REF!,#REF!,#REF!,#REF!,[7]!P1_SCOPE_NotInd2,[7]!P2_SCOPE_NotInd2,[7]!P3_SCOPE_NotInd2</definedName>
    <definedName name="P7_T12?Data" hidden="1">#REF!,#REF!,#REF!,#REF!,#REF!,#REF!,#REF!,P1_T12?Data,P2_T12?Data,P3_T12?Data,P4_T12?Data,P5_T12?Data</definedName>
    <definedName name="P7_T12?L3.1.x" hidden="1">#REF!,#REF!,#REF!,#REF!,#REF!,#REF!,#REF!,#REF!</definedName>
    <definedName name="P7_T12?L3.x" hidden="1">#REF!,#REF!,#REF!,#REF!,#REF!,#REF!,#REF!,#REF!</definedName>
    <definedName name="P7_T12?unit?ГА" hidden="1">#REF!,#REF!,#REF!,#REF!,#REF!,#REF!,#REF!,#REF!</definedName>
    <definedName name="P7_T12?unit?ТРУБ" hidden="1">#REF!,#REF!,#REF!,#REF!,#REF!,#REF!,#REF!,#REF!</definedName>
    <definedName name="P7_T16?item_ext?ЧЕЛ" hidden="1">#REF!,#REF!,#REF!,#REF!,#REF!,#REF!,#REF!</definedName>
    <definedName name="P7_T16?unit?ТРУБ" hidden="1">#REF!,#REF!,#REF!,#REF!,#REF!,#REF!,#REF!,#REF!</definedName>
    <definedName name="P7_T16?unit?ЧЕЛ" hidden="1">#REF!,#REF!,#REF!,#REF!,#REF!,#REF!,#REF!,#REF!</definedName>
    <definedName name="P7_T2_2_Protect" hidden="1">#N/A</definedName>
    <definedName name="P8_SCOPE_FULL_LOAD" hidden="1">#REF!,#REF!,#REF!,#REF!,#REF!,#REF!</definedName>
    <definedName name="P8_SCOPE_NOTIND" hidden="1">#REF!,#REF!,#REF!,#REF!,#REF!,#REF!</definedName>
    <definedName name="P8_T12?L3.1.x" hidden="1">#REF!,#REF!,#REF!,#REF!,#REF!,#REF!,#REF!,#REF!</definedName>
    <definedName name="P8_T12?L3.x" hidden="1">#REF!,#REF!,#REF!,#REF!,#REF!,#REF!,#REF!,#REF!</definedName>
    <definedName name="P8_T12?unit?ГА" hidden="1">#REF!,#REF!,#REF!,#REF!,#REF!,#REF!,#REF!,#REF!</definedName>
    <definedName name="P8_T12?unit?ТРУБ" hidden="1">#REF!,#REF!,#REF!,#REF!,#REF!,#REF!,#REF!,#REF!</definedName>
    <definedName name="P8_T16?item_ext?ЧЕЛ" hidden="1">#REF!,#REF!,#REF!,#REF!,#REF!,#REF!,#REF!,#REF!</definedName>
    <definedName name="P8_T16?unit?ТРУБ" hidden="1">#REF!,#REF!,#REF!,#REF!,#REF!,#REF!,#REF!,#REF!</definedName>
    <definedName name="P8_T16?unit?ЧЕЛ" hidden="1">#REF!,#REF!,#REF!,#REF!,#REF!,#REF!,#REF!,#REF!</definedName>
    <definedName name="P9_SCOPE_FULL_LOAD" hidden="1">#REF!,#REF!,#REF!,#REF!,#REF!,#REF!</definedName>
    <definedName name="P9_SCOPE_NotInd" hidden="1">#N/A</definedName>
    <definedName name="P9_T12?L3.1.x" hidden="1">#REF!,#REF!,#REF!,#REF!,#REF!,#REF!,#REF!,#REF!</definedName>
    <definedName name="P9_T12?L3.x" hidden="1">#REF!,#REF!,#REF!,#REF!,#REF!,#REF!,#REF!,#REF!</definedName>
    <definedName name="P9_T12?unit?ГА" hidden="1">#REF!,#REF!,#REF!,#REF!,#REF!,#REF!,#REF!,#REF!</definedName>
    <definedName name="P9_T12?unit?ТРУБ" hidden="1">#REF!,#REF!,#REF!,#REF!,#REF!,#REF!,#REF!,#REF!</definedName>
    <definedName name="P9_T16?item_ext?ЧЕЛ" hidden="1">#REF!,#REF!,#REF!,#REF!,#REF!,#REF!,#REF!,#REF!</definedName>
    <definedName name="P9_T16?unit?ТРУБ" hidden="1">#REF!,#REF!,#REF!,#REF!,#REF!,#REF!,#REF!,#REF!</definedName>
    <definedName name="P9_T16?unit?ЧЕЛ" hidden="1">#REF!,#REF!,#REF!,#REF!,#REF!,#REF!,#REF!,#REF!</definedName>
    <definedName name="pCng_List13_1">'Форма 4.9'!$E$13:$E$14</definedName>
    <definedName name="pDel_Comm">Комментарии!$C$11:$C$16</definedName>
    <definedName name="pDel_List01_0">Территории!$C$11:$C$15</definedName>
    <definedName name="pDel_List01_1">Территории!$F$11:$F$15</definedName>
    <definedName name="pDel_List01_2">Территории!$I$11:$I$15</definedName>
    <definedName name="pDel_List02">'Перечень тарифов'!$C$20:$C$41</definedName>
    <definedName name="pDel_List02_1">'Перечень тарифов'!$H$20:$H$41</definedName>
    <definedName name="pDel_List02_2">'Перечень тарифов'!$L$20:$L$41</definedName>
    <definedName name="pDel_List02_3">'Перечень тарифов'!$P$20:$P$41</definedName>
    <definedName name="pDel_List02_4">'Перечень тарифов'!$T$20:$T$41</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потр'!$K$18:$K$35</definedName>
    <definedName name="pDel_List06_13_2">'Форма 4.10.2 | Т-ТЭ | потр'!$J$18:$J$35</definedName>
    <definedName name="pDel_List06_13_3">'Форма 4.10.2 | Т-ТЭ | потр'!$I$18:$I$35</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Т-ТН'!$K$18:$K$29</definedName>
    <definedName name="pDel_List06_4_2">'Форма 4.10.3 | Т-ТН'!$J$18:$J$29</definedName>
    <definedName name="pDel_List06_4_3">'Форма 4.10.3 | Т-ТН'!$I$18:$I$29</definedName>
    <definedName name="pDel_List06_5_1">'Форма 4.10.4 | Т-гор.вода'!$K$18:$K$29</definedName>
    <definedName name="pDel_List06_5_2">'Форма 4.10.4 | Т-гор.вода'!$J$18:$J$29</definedName>
    <definedName name="pDel_List06_5_3">'Форма 4.10.4 | Т-гор.вода'!$I$18:$I$29</definedName>
    <definedName name="pDel_List06_6_1">'Форма 4.10.3 | Т-передача ТЭ'!$K$18:$K$28</definedName>
    <definedName name="pDel_List06_6_2">'Форма 4.10.3 | Т-передача ТЭ'!$J$18:$J$28</definedName>
    <definedName name="pDel_List06_6_3">'Форма 4.10.3 | Т-передача ТЭ'!$I$18:$I$28</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4.10.1'!$C$17:$C$24</definedName>
    <definedName name="pDel_List14_1_1_2">'Форма 4.10.1'!$G$17:$G$24</definedName>
    <definedName name="pDel_List14_1_2">'Форма 4.10.1'!$C$28:$C$47</definedName>
    <definedName name="pDel_List14_1_2_2">'Форма 4.10.1'!$G$28:$G$47</definedName>
    <definedName name="pDel_List14_1_3">'Форма 4.10.1'!$C$49:$C$68</definedName>
    <definedName name="pDel_List14_1_3_2">'Форма 4.10.1'!$G$49:$G$68</definedName>
    <definedName name="pDel_List14_1_4">'Форма 4.10.1'!$C$70:$C$77</definedName>
    <definedName name="pDel_List14_1_4_2">'Форма 4.10.1'!$G$70:$G$77</definedName>
    <definedName name="pDel_List14_1_5">'Форма 4.10.1'!$C$79:$C$86</definedName>
    <definedName name="pDel_List14_1_5_2">'Форма 4.10.1'!$G$79:$G$86</definedName>
    <definedName name="periodEnd">Титульный!$F$12</definedName>
    <definedName name="periodStart">Титульный!$F$11</definedName>
    <definedName name="pfv" hidden="1">{"Штатное расписание рабочих",#N/A,FALSE,"Лист1 (2)"}</definedName>
    <definedName name="pIns_Comm">Комментарии!$E$16</definedName>
    <definedName name="pIns_List01_0">Территории!$E$15</definedName>
    <definedName name="pIns_List02">'Перечень тарифов'!$E$41</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потр'!$AQ$13:$AQ$35</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Т-ТН'!$AQ$18:$AQ$29</definedName>
    <definedName name="pIns_List06_5_Period">'Форма 4.10.4 | Т-гор.вода'!$BK$14:$BK$29</definedName>
    <definedName name="pIns_List06_6_Period">'Форма 4.10.3 | Т-передача ТЭ'!$V$14:$V$28</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L" hidden="1">{"Маржа для директора",#N/A,FALSE,"Маржа Чисто Влад ";"Маржа для директора",#N/A,FALSE,"Маржа Хабаровск";"Маржа для директора",#N/A,FALSE,"Маржа СВОД"}</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asa" hidden="1">{"Маржа для директора",#N/A,FALSE,"Маржа Чисто Влад ";"Маржа для директора",#N/A,FALSE,"Маржа Хабаровск";"Маржа для директора",#N/A,FALSE,"Маржа СВОД"}</definedName>
    <definedName name="QUARTER">TEHSHEET!$F$2:$F$5</definedName>
    <definedName name="qwerwe" hidden="1">{"Маржа для директора",#N/A,FALSE,"Маржа Чисто Влад ";"Маржа для директора",#N/A,FALSE,"Маржа Хабаровск";"Маржа для директора",#N/A,FALSE,"Маржа СВОД"}</definedName>
    <definedName name="REESTR_LINK_RANGE">REESTR_LINK!$A$2:$C$3</definedName>
    <definedName name="REESTR_ORG_RANGE">REESTR_ORG!$A$2:$J$197</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rerterg" hidden="1">{"Маржа для директора",#N/A,FALSE,"Маржа Чисто Влад ";"Маржа для директора",#N/A,FALSE,"Маржа Хабаровск";"Маржа для директора",#N/A,FALSE,"Маржа СВОД"}</definedName>
    <definedName name="rghergherg" hidden="1">{"Маржа для директора",#N/A,FALSE,"Маржа Чисто Влад ";"Маржа для директора",#N/A,FALSE,"Маржа Хабаровск";"Маржа для директора",#N/A,FALSE,"Маржа СВОД"}</definedName>
    <definedName name="rtghrt" hidden="1">{"Маржа для директора",#N/A,FALSE,"Маржа Чисто Влад ";"Маржа для директора",#N/A,FALSE,"Маржа Хабаровск";"Маржа для директора",#N/A,FALSE,"Маржа СВОД"}</definedName>
    <definedName name="rthrthe" hidden="1">{"Маржа для директора",#N/A,FALSE,"Маржа Чисто Влад ";"Маржа для директора",#N/A,FALSE,"Маржа Хабаровск";"Маржа для директора",#N/A,FALSE,"Маржа СВОД"}</definedName>
    <definedName name="SAPBEXrevision" hidden="1">1</definedName>
    <definedName name="SAPBEXsysID" hidden="1">"BW2"</definedName>
    <definedName name="SAPBEXwbID" hidden="1">"479GSPMTNK9HM4ZSIVE5K2SH6"</definedName>
    <definedName name="sdasd" hidden="1">{"Маржа для директора",#N/A,FALSE,"Маржа Чисто Влад ";"Маржа для директора",#N/A,FALSE,"Маржа Хабаровск";"Маржа для директора",#N/A,FALSE,"Маржа СВОД"}</definedName>
    <definedName name="sencount" hidden="1">1</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smet" hidden="1">{#N/A,#N/A,FALSE,"Себестоимсть-97"}</definedName>
    <definedName name="smet1" hidden="1">{#N/A,#N/A,FALSE,"Себестоимсть-97"}</definedName>
    <definedName name="solver_adj" hidden="1">[8]Лист1!$K$33,[8]Лист1!$J$33</definedName>
    <definedName name="solver_adj_2" hidden="1">[9]Материалы_В!$K$33,[9]Материалы_В!$J$33</definedName>
    <definedName name="solver_lin" hidden="1">0</definedName>
    <definedName name="solver_num" hidden="1">0</definedName>
    <definedName name="solver_typ" hidden="1">3</definedName>
    <definedName name="solver_val" hidden="1">380.4</definedName>
    <definedName name="t" hidden="1">{"Маржа для директора",#N/A,FALSE,"Маржа Чисто Влад ";"Маржа для директора",#N/A,FALSE,"Маржа Хабаровск";"Маржа для директора",#N/A,FALSE,"Маржа СВОД"}</definedName>
    <definedName name="tariffDesc">'Перечень тарифов'!$R$20:$R$41</definedName>
    <definedName name="TECH_ORG_ID">Титульный!$F$1</definedName>
    <definedName name="ter_List01">Территории!$E$11:$E$15</definedName>
    <definedName name="terCopy_List01">Территории!$Q$11:$Q$15</definedName>
    <definedName name="test1" hidden="1">{#N/A,#N/A,FALSE,"Себестоимсть-97"}</definedName>
    <definedName name="test2" hidden="1">{#N/A,#N/A,FALSE,"Себестоимсть-97"}</definedName>
    <definedName name="test3" hidden="1">{#N/A,#N/A,FALSE,"Себестоимсть-97"}</definedName>
    <definedName name="test4" hidden="1">{#N/A,#N/A,FALSE,"Себестоимсть-97"}</definedName>
    <definedName name="test5" hidden="1">{#N/A,#N/A,FALSE,"Себестоимсть-97"}</definedName>
    <definedName name="test6" hidden="1">{#N/A,#N/A,FALSE,"Себестоимсть-97"}</definedName>
    <definedName name="test7" hidden="1">{#N/A,#N/A,FALSE,"Себестоимсть-97"}</definedName>
    <definedName name="test8" hidden="1">{#N/A,#N/A,FALSE,"Себестоимсть-97"}</definedName>
    <definedName name="test9" hidden="1">{#N/A,#N/A,FALSE,"Себестоимсть-97"}</definedName>
    <definedName name="thj" hidden="1">{"Маржа для директора",#N/A,FALSE,"Маржа Чисто Влад ";"Маржа для директора",#N/A,FALSE,"Маржа Хабаровск";"Маржа для директора",#N/A,FALSE,"Маржа СВОД"}</definedName>
    <definedName name="TitlePr_ch">Титульный!$F$22</definedName>
    <definedName name="tkyukyu" hidden="1">{"Маржа для директора",#N/A,FALSE,"Маржа Чисто Влад ";"Маржа для директора",#N/A,FALSE,"Маржа Хабаровск";"Маржа для директора",#N/A,FALSE,"Маржа СВОД"}</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6">'Форма 4.10.3 | Т-передача ТЭ'!$P$24:$Q$24</definedName>
    <definedName name="TwoRates_7">'Форма 4.10.3 | Т-передача ТН'!$P$24:$Q$24</definedName>
    <definedName name="tyjrth" hidden="1">{"Маржа для директора",#N/A,FALSE,"Маржа Чисто Влад ";"Маржа для директора",#N/A,FALSE,"Маржа Хабаровск";"Маржа для директора",#N/A,FALSE,"Маржа СВОД"}</definedName>
    <definedName name="tyjrthrt" hidden="1">{"Маржа для директора",#N/A,FALSE,"Маржа Чисто Влад ";"Маржа для директора",#N/A,FALSE,"Маржа Хабаровск";"Маржа для директора",#N/A,FALSE,"Маржа СВОД"}</definedName>
    <definedName name="tyjrtjh" hidden="1">{"Маржа для директора",#N/A,FALSE,"Маржа Чисто Влад ";"Маржа для директора",#N/A,FALSE,"Маржа Хабаровск";"Маржа для директора",#N/A,FALSE,"Маржа СВОД"}</definedName>
    <definedName name="tyjsrth" hidden="1">{"Маржа для директора",#N/A,FALSE,"Маржа Чисто Влад ";"Маржа для директора",#N/A,FALSE,"Маржа Хабаровск";"Маржа для директора",#N/A,FALSE,"Маржа СВОД"}</definedName>
    <definedName name="tyjwrtj" hidden="1">{"Маржа для директора",#N/A,FALSE,"Маржа Чисто Влад ";"Маржа для директора",#N/A,FALSE,"Маржа Хабаровск";"Маржа для директора",#N/A,FALSE,"Маржа СВОД"}</definedName>
    <definedName name="tyjwrtyjw" hidden="1">{"Маржа для директора",#N/A,FALSE,"Маржа Чисто Влад ";"Маржа для директора",#N/A,FALSE,"Маржа Хабаровск";"Маржа для директора",#N/A,FALSE,"Маржа СВОД"}</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et_union_hor!$M$148</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vn" hidden="1">{#N/A,#N/A,TRUE,"Лист1";#N/A,#N/A,TRUE,"Лист2";#N/A,#N/A,TRUE,"Лист3"}</definedName>
    <definedName name="W1_1" hidden="1">#REF!,#REF!,#REF!,#REF!,#REF!,#REF!,#REF!,#REF!</definedName>
    <definedName name="warmNote">'Перечень тарифов'!$W$20:$W$41</definedName>
    <definedName name="warmSource">'Перечень тарифов'!$V$20:$V$41</definedName>
    <definedName name="wdfs" hidden="1">{"Маржа для директора",#N/A,FALSE,"Маржа Чисто Влад ";"Маржа для директора",#N/A,FALSE,"Маржа Хабаровск";"Маржа для директора",#N/A,FALSE,"Маржа СВОД"}</definedName>
    <definedName name="we" hidden="1">{"Маржа для директора",#N/A,FALSE,"Маржа Чисто Влад ";"Маржа для директора",#N/A,FALSE,"Маржа Хабаровск";"Маржа для директора",#N/A,FALSE,"Маржа СВОД"}</definedName>
    <definedName name="we234rw" hidden="1">{"Маржа для директора",#N/A,FALSE,"Маржа Чисто Влад ";"Маржа для директора",#N/A,FALSE,"Маржа Хабаровск";"Маржа для директора",#N/A,FALSE,"Маржа СВОД"}</definedName>
    <definedName name="wefwerf" hidden="1">{"Маржа для директора",#N/A,FALSE,"Маржа Чисто Влад ";"Маржа для директора",#N/A,FALSE,"Маржа Хабаровск";"Маржа для директора",#N/A,FALSE,"Маржа СВОД"}</definedName>
    <definedName name="wegreg" hidden="1">{"Маржа для директора",#N/A,FALSE,"Маржа Чисто Влад ";"Маржа для директора",#N/A,FALSE,"Маржа Хабаровск";"Маржа для директора",#N/A,FALSE,"Маржа СВОД"}</definedName>
    <definedName name="werfer" hidden="1">{"Маржа для директора",#N/A,FALSE,"Маржа Чисто Влад ";"Маржа для директора",#N/A,FALSE,"Маржа Хабаровск";"Маржа для директора",#N/A,FALSE,"Маржа СВОД"}</definedName>
    <definedName name="wert" hidden="1">{"Маржа для директора",#N/A,FALSE,"Маржа Чисто Влад ";"Маржа для директора",#N/A,FALSE,"Маржа Хабаровск";"Маржа для директора",#N/A,FALSE,"Маржа СВОД"}</definedName>
    <definedName name="wrn.REPORT1." hidden="1">{"PRINTME",#N/A,FALSE,"FINAL-10"}</definedName>
    <definedName name="wrn.вввв." hidden="1">{#N/A,#N/A,FALSE,"Накоп.реаг."}</definedName>
    <definedName name="wrn.вввв1." hidden="1">{#N/A,#N/A,FALSE,"Накоп.реаг."}</definedName>
    <definedName name="wrn.Калькуляция._.себестоимости." hidden="1">{#N/A,#N/A,FALSE,"Себестоимсть-97"}</definedName>
    <definedName name="wrn.Калькуляция._.себестоимости.1" hidden="1">{#N/A,#N/A,FALSE,"Себестоимсть-97"}</definedName>
    <definedName name="wrn.Маржа._.для._.директора." hidden="1">{"Маржа для директора",#N/A,FALSE,"Маржа Чисто Влад ";"Маржа для директора",#N/A,FALSE,"Маржа Хабаровск";"Маржа для директора",#N/A,FALSE,"Маржа СВОД"}</definedName>
    <definedName name="wrn.План._.продаж." hidden="1">{"План продаж",#N/A,FALSE,"товар"}</definedName>
    <definedName name="wrn.План._.товар." hidden="1">{"План товар",#N/A,FALSE,"товар"}</definedName>
    <definedName name="wrn.Сравнение._.с._.отраслями." hidden="1">{#N/A,#N/A,TRUE,"Лист1";#N/A,#N/A,TRUE,"Лист2";#N/A,#N/A,TRUE,"Лист3"}</definedName>
    <definedName name="wrn.Товарн.выраб._.А4." hidden="1">{"Товар.выработка без продаж",#N/A,FALSE,"товар"}</definedName>
    <definedName name="wrn.штатное._.расписание._.рабочих." hidden="1">{"Штатное расписание рабочих",#N/A,FALSE,"Лист1 (2)"}</definedName>
    <definedName name="wserfw" hidden="1">{"Маржа для директора",#N/A,FALSE,"Маржа Чисто Влад ";"Маржа для директора",#N/A,FALSE,"Маржа Хабаровск";"Маржа для директора",#N/A,FALSE,"Маржа СВОД"}</definedName>
    <definedName name="wwr" hidden="1">#REF!,#REF!,#REF!,#REF!,#REF!,#REF!,#REF!</definedName>
    <definedName name="year_list">TEHSHEET!$C$2:$C$6</definedName>
    <definedName name="year_list1">TEHSHEET!$B$2:$B$27</definedName>
    <definedName name="ytjtyj" hidden="1">{"Маржа для директора",#N/A,FALSE,"Маржа Чисто Влад ";"Маржа для директора",#N/A,FALSE,"Маржа Хабаровск";"Маржа для директора",#N/A,FALSE,"Маржа СВОД"}</definedName>
    <definedName name="ytyjtyjt" hidden="1">{"Маржа для директора",#N/A,FALSE,"Маржа Чисто Влад ";"Маржа для директора",#N/A,FALSE,"Маржа Хабаровск";"Маржа для директора",#N/A,FALSE,"Маржа СВОД"}</definedName>
    <definedName name="yuketyukj" hidden="1">{"Маржа для директора",#N/A,FALSE,"Маржа Чисто Влад ";"Маржа для директора",#N/A,FALSE,"Маржа Хабаровск";"Маржа для директора",#N/A,FALSE,"Маржа СВОД"}</definedName>
    <definedName name="yukeydykuy" hidden="1">{"Маржа для директора",#N/A,FALSE,"Маржа Чисто Влад ";"Маржа для директора",#N/A,FALSE,"Маржа Хабаровск";"Маржа для директора",#N/A,FALSE,"Маржа СВОД"}</definedName>
    <definedName name="yyyjjjj" hidden="1">{#N/A,#N/A,FALSE,"Себестоимсть-97"}</definedName>
    <definedName name="yyyjjjj1" hidden="1">{#N/A,#N/A,FALSE,"Себестоимсть-97"}</definedName>
    <definedName name="z" hidden="1">{"Маржа для директора",#N/A,FALSE,"Маржа Чисто Влад ";"Маржа для директора",#N/A,FALSE,"Маржа Хабаровск";"Маржа для директора",#N/A,FALSE,"Маржа СВОД"}</definedName>
    <definedName name="Z_18E0A45A_F64C_11D3_90C7_000062A15C1A_.wvu.Cols" hidden="1">#REF!</definedName>
    <definedName name="Z_18E0A45A_F64C_11D3_90C7_000062A15C1A_.wvu.FilterData" hidden="1">#REF!</definedName>
    <definedName name="Z_18E0A45A_F64C_11D3_90C7_000062A15C1A_.wvu.PrintTitles" hidden="1">#REF!</definedName>
    <definedName name="Z_1C924C38_EF3C_46E3_B644_4D9C77157A7A_.wvu.Cols" hidden="1">#REF!</definedName>
    <definedName name="Z_52E160AF_8FCC_11D5_AF41_00105A2E3116_.wvu.Cols" hidden="1">#REF!</definedName>
    <definedName name="ааа6" hidden="1">{#N/A,#N/A,FALSE,"Накоп.реаг."}</definedName>
    <definedName name="аааа9" hidden="1">{#N/A,#N/A,FALSE,"Накоп.реаг."}</definedName>
    <definedName name="аааааа" hidden="1">{"Штатное расписание рабочих",#N/A,FALSE,"Лист1 (2)"}</definedName>
    <definedName name="агег" hidden="1">#REF!,#REF!,#REF!,#REF!,#REF!,#REF!,#REF!,#REF!</definedName>
    <definedName name="аккдп" hidden="1">{#N/A,#N/A,FALSE,"Накоп.реаг."}</definedName>
    <definedName name="Балимела" hidden="1">{"PRINTME",#N/A,FALSE,"FINAL-10"}</definedName>
    <definedName name="ббб" hidden="1">{"Штатное расписание рабочих",#N/A,FALSE,"Лист1 (2)"}</definedName>
    <definedName name="ббббб" hidden="1">{"Штатное расписание рабочих",#N/A,FALSE,"Лист1 (2)"}</definedName>
    <definedName name="ббд" hidden="1">{#N/A,#N/A,FALSE,"Накоп.реаг."}</definedName>
    <definedName name="бллд" hidden="1">{#N/A,#N/A,FALSE,"Накоп.реаг."}</definedName>
    <definedName name="бр" hidden="1">{"Штатное расписание рабочих",#N/A,FALSE,"Лист1 (2)"}</definedName>
    <definedName name="бриг." hidden="1">{"Штатное расписание рабочих",#N/A,FALSE,"Лист1 (2)"}</definedName>
    <definedName name="бро" hidden="1">{#N/A,#N/A,FALSE,"Накоп.реаг."}</definedName>
    <definedName name="ва" hidden="1">#N/A</definedName>
    <definedName name="вапвап" hidden="1">{"Маржа для директора",#N/A,FALSE,"Маржа Чисто Влад ";"Маржа для директора",#N/A,FALSE,"Маржа Хабаровск";"Маржа для директора",#N/A,FALSE,"Маржа СВОД"}</definedName>
    <definedName name="вапукп" hidden="1">{"Маржа для директора",#N/A,FALSE,"Маржа Чисто Влад ";"Маржа для директора",#N/A,FALSE,"Маржа Хабаровск";"Маржа для директора",#N/A,FALSE,"Маржа СВОД"}</definedName>
    <definedName name="вапукпва" hidden="1">{"Маржа для директора",#N/A,FALSE,"Маржа Чисто Влад ";"Маржа для директора",#N/A,FALSE,"Маржа Хабаровск";"Маржа для директора",#N/A,FALSE,"Маржа СВОД"}</definedName>
    <definedName name="вапукпукапв" hidden="1">{"Маржа для директора",#N/A,FALSE,"Маржа Чисто Влад ";"Маржа для директора",#N/A,FALSE,"Маржа Хабаровск";"Маржа для директора",#N/A,FALSE,"Маржа СВОД"}</definedName>
    <definedName name="вапцп" hidden="1">{"Маржа для директора",#N/A,FALSE,"Маржа Чисто Влад ";"Маржа для директора",#N/A,FALSE,"Маржа Хабаровск";"Маржа для директора",#N/A,FALSE,"Маржа СВОД"}</definedName>
    <definedName name="вапцуаыв" hidden="1">{"Маржа для директора",#N/A,FALSE,"Маржа Чисто Влад ";"Маржа для директора",#N/A,FALSE,"Маржа Хабаровск";"Маржа для директора",#N/A,FALSE,"Маржа СВОД"}</definedName>
    <definedName name="вапцукав" hidden="1">{"Маржа для директора",#N/A,FALSE,"Маржа Чисто Влад ";"Маржа для директора",#N/A,FALSE,"Маржа Хабаровск";"Маржа для директора",#N/A,FALSE,"Маржа СВОД"}</definedName>
    <definedName name="варпукрпуа" hidden="1">{"Маржа для директора",#N/A,FALSE,"Маржа Чисто Влад ";"Маржа для директора",#N/A,FALSE,"Маржа Хабаровск";"Маржа для директора",#N/A,FALSE,"Маржа СВОД"}</definedName>
    <definedName name="ввап" hidden="1">{#N/A,#N/A,FALSE,"Накоп.реаг."}</definedName>
    <definedName name="ввук8" hidden="1">{#N/A,#N/A,FALSE,"Накоп.реаг."}</definedName>
    <definedName name="видсс" hidden="1">{#N/A,#N/A,FALSE,"Себестоимсть-97"}</definedName>
    <definedName name="видсс1" hidden="1">{#N/A,#N/A,FALSE,"Себестоимсть-97"}</definedName>
    <definedName name="витт" hidden="1">{#N/A,#N/A,TRUE,"Лист1";#N/A,#N/A,TRUE,"Лист2";#N/A,#N/A,TRUE,"Лист3"}</definedName>
    <definedName name="вк" hidden="1">{"Маржа для директора",#N/A,FALSE,"Маржа Чисто Влад ";"Маржа для директора",#N/A,FALSE,"Маржа Хабаровск";"Маржа для директора",#N/A,FALSE,"Маржа СВОД"}</definedName>
    <definedName name="вла" hidden="1">{#N/A,#N/A,FALSE,"Накоп.реаг."}</definedName>
    <definedName name="вода" hidden="1">'[10]тэп-всего'!$K$34,'[10]тэп-всего'!$J$34</definedName>
    <definedName name="всего" hidden="1">{#N/A,#N/A,FALSE,"Накоп.реаг."}</definedName>
    <definedName name="вукукав" hidden="1">{"Маржа для директора",#N/A,FALSE,"Маржа Чисто Влад ";"Маржа для директора",#N/A,FALSE,"Маржа Хабаровск";"Маржа для директора",#N/A,FALSE,"Маржа СВОД"}</definedName>
    <definedName name="вуув" hidden="1">{#N/A,#N/A,TRUE,"Лист1";#N/A,#N/A,TRUE,"Лист2";#N/A,#N/A,TRUE,"Лист3"}</definedName>
    <definedName name="вываыва" hidden="1">{"Маржа для директора",#N/A,FALSE,"Маржа Чисто Влад ";"Маржа для директора",#N/A,FALSE,"Маржа Хабаровск";"Маржа для директора",#N/A,FALSE,"Маржа СВОД"}</definedName>
    <definedName name="ГВС" hidden="1">{#N/A,#N/A,FALSE,"Накоп.реаг."}</definedName>
    <definedName name="глнпе" hidden="1">#N/A</definedName>
    <definedName name="глп" hidden="1">{"Маржа для директора",#N/A,FALSE,"Маржа Чисто Влад ";"Маржа для директора",#N/A,FALSE,"Маржа Хабаровск";"Маржа для директора",#N/A,FALSE,"Маржа СВОД"}</definedName>
    <definedName name="гнеруекр" hidden="1">{"Маржа для директора",#N/A,FALSE,"Маржа Чисто Влад ";"Маржа для директора",#N/A,FALSE,"Маржа Хабаровск";"Маржа для директора",#N/A,FALSE,"Маржа СВОД"}</definedName>
    <definedName name="гнлнглнг" hidden="1">{"Маржа для директора",#N/A,FALSE,"Маржа Чисто Влад ";"Маржа для директора",#N/A,FALSE,"Маржа Хабаровск";"Маржа для директора",#N/A,FALSE,"Маржа СВОД"}</definedName>
    <definedName name="гогнгон" hidden="1">{"Маржа для директора",#N/A,FALSE,"Маржа Чисто Влад ";"Маржа для директора",#N/A,FALSE,"Маржа Хабаровск";"Маржа для директора",#N/A,FALSE,"Маржа СВОД"}</definedName>
    <definedName name="грприрцфв00ав98" hidden="1">{#N/A,#N/A,TRUE,"Лист1";#N/A,#N/A,TRUE,"Лист2";#N/A,#N/A,TRUE,"Лист3"}</definedName>
    <definedName name="грфинцкавг98Х" hidden="1">{#N/A,#N/A,TRUE,"Лист1";#N/A,#N/A,TRUE,"Лист2";#N/A,#N/A,TRUE,"Лист3"}</definedName>
    <definedName name="ГУП" hidden="1">[11]Лист1!$K$33,[11]Лист1!$J$33</definedName>
    <definedName name="гшгш" hidden="1">{#N/A,#N/A,TRUE,"Лист1";#N/A,#N/A,TRUE,"Лист2";#N/A,#N/A,TRUE,"Лист3"}</definedName>
    <definedName name="гшщдшщдг" hidden="1">{"Маржа для директора",#N/A,FALSE,"Маржа Чисто Влад ";"Маржа для директора",#N/A,FALSE,"Маржа Хабаровск";"Маржа для директора",#N/A,FALSE,"Маржа СВОД"}</definedName>
    <definedName name="длор7" hidden="1">{#N/A,#N/A,FALSE,"Накоп.реаг."}</definedName>
    <definedName name="доз" hidden="1">{#N/A,#N/A,FALSE,"Накоп.реаг."}</definedName>
    <definedName name="е3екукеу" hidden="1">{"Маржа для директора",#N/A,FALSE,"Маржа Чисто Влад ";"Маржа для директора",#N/A,FALSE,"Маржа Хабаровск";"Маржа для директора",#N/A,FALSE,"Маржа СВОД"}</definedName>
    <definedName name="е3еуке" hidden="1">{"Маржа для директора",#N/A,FALSE,"Маржа Чисто Влад ";"Маржа для директора",#N/A,FALSE,"Маржа Хабаровск";"Маржа для директора",#N/A,FALSE,"Маржа СВОД"}</definedName>
    <definedName name="егшщд78" hidden="1">{"Маржа для директора",#N/A,FALSE,"Маржа Чисто Влад ";"Маржа для директора",#N/A,FALSE,"Маржа Хабаровск";"Маржа для директора",#N/A,FALSE,"Маржа СВОД"}</definedName>
    <definedName name="ЕКРКЕРКЕ" hidden="1">{"Маржа для директора",#N/A,FALSE,"Маржа Чисто Влад ";"Маржа для директора",#N/A,FALSE,"Маржа Хабаровск";"Маржа для директора",#N/A,FALSE,"Маржа СВОД"}</definedName>
    <definedName name="екуке" hidden="1">{"Маржа для директора",#N/A,FALSE,"Маржа Чисто Влад ";"Маржа для директора",#N/A,FALSE,"Маржа Хабаровск";"Маржа для директора",#N/A,FALSE,"Маржа СВОД"}</definedName>
    <definedName name="елнглоено" hidden="1">{"Маржа для директора",#N/A,FALSE,"Маржа Чисто Влад ";"Маржа для директора",#N/A,FALSE,"Маржа Хабаровск";"Маржа для директора",#N/A,FALSE,"Маржа СВОД"}</definedName>
    <definedName name="ено676оне" hidden="1">{"Маржа для директора",#N/A,FALSE,"Маржа Чисто Влад ";"Маржа для директора",#N/A,FALSE,"Маржа Хабаровск";"Маржа для директора",#N/A,FALSE,"Маржа СВОД"}</definedName>
    <definedName name="еноглнг" hidden="1">{"Маржа для директора",#N/A,FALSE,"Маржа Чисто Влад ";"Маржа для директора",#N/A,FALSE,"Маржа Хабаровск";"Маржа для директора",#N/A,FALSE,"Маржа СВОД"}</definedName>
    <definedName name="еноен" hidden="1">{"Маржа для директора",#N/A,FALSE,"Маржа Чисто Влад ";"Маржа для директора",#N/A,FALSE,"Маржа Хабаровск";"Маржа для директора",#N/A,FALSE,"Маржа СВОД"}</definedName>
    <definedName name="еноеноен" hidden="1">{"Маржа для директора",#N/A,FALSE,"Маржа Чисто Влад ";"Маржа для директора",#N/A,FALSE,"Маржа Хабаровск";"Маржа для директора",#N/A,FALSE,"Маржа СВОД"}</definedName>
    <definedName name="еноеноено" hidden="1">{"Маржа для директора",#N/A,FALSE,"Маржа Чисто Влад ";"Маржа для директора",#N/A,FALSE,"Маржа Хабаровск";"Маржа для директора",#N/A,FALSE,"Маржа СВОД"}</definedName>
    <definedName name="ждб" hidden="1">{#N/A,#N/A,FALSE,"Накоп.реаг."}</definedName>
    <definedName name="ждб1" hidden="1">{#N/A,#N/A,FALSE,"Накоп.реаг."}</definedName>
    <definedName name="жжжж6" hidden="1">{#N/A,#N/A,FALSE,"Накоп.реаг."}</definedName>
    <definedName name="з" hidden="1">{"Штатное расписание рабочих",#N/A,FALSE,"Лист1 (2)"}</definedName>
    <definedName name="зам" hidden="1">{"Штатное расписание рабочих",#N/A,FALSE,"Лист1 (2)"}</definedName>
    <definedName name="замена" hidden="1">{"Штатное расписание рабочих",#N/A,FALSE,"Лист1 (2)"}</definedName>
    <definedName name="Запад" hidden="1">{#N/A,#N/A,FALSE,"Накоп.реаг."}</definedName>
    <definedName name="зона" hidden="1">{"Штатное расписание рабочих",#N/A,FALSE,"Лист1 (2)"}</definedName>
    <definedName name="ИзмР" hidden="1">{"Штатное расписание рабочих",#N/A,FALSE,"Лист1 (2)"}</definedName>
    <definedName name="ии" hidden="1">[12]Лист1!$K$33,[12]Лист1!$J$33</definedName>
    <definedName name="индцкавг98" hidden="1">{#N/A,#N/A,TRUE,"Лист1";#N/A,#N/A,TRUE,"Лист2";#N/A,#N/A,TRUE,"Лист3"}</definedName>
    <definedName name="ИР" hidden="1">{"Штатное расписание рабочих",#N/A,FALSE,"Лист1 (2)"}</definedName>
    <definedName name="ИЮЛЬ2" hidden="1">{#N/A,#N/A,FALSE,"Накоп.реаг."}</definedName>
    <definedName name="июль21" hidden="1">{#N/A,#N/A,FALSE,"Накоп.реаг."}</definedName>
    <definedName name="йкуай" hidden="1">{"Маржа для директора",#N/A,FALSE,"Маржа Чисто Влад ";"Маржа для директора",#N/A,FALSE,"Маржа Хабаровск";"Маржа для директора",#N/A,FALSE,"Маржа СВОД"}</definedName>
    <definedName name="йукейук" hidden="1">{"Маржа для директора",#N/A,FALSE,"Маржа Чисто Влад ";"Маржа для директора",#N/A,FALSE,"Маржа Хабаровск";"Маржа для директора",#N/A,FALSE,"Маржа СВОД"}</definedName>
    <definedName name="йукеуй" hidden="1">{"Маржа для директора",#N/A,FALSE,"Маржа Чисто Влад ";"Маржа для директора",#N/A,FALSE,"Маржа Хабаровск";"Маржа для директора",#N/A,FALSE,"Маржа СВОД"}</definedName>
    <definedName name="йукуй" hidden="1">{"Маржа для директора",#N/A,FALSE,"Маржа Чисто Влад ";"Маржа для директора",#N/A,FALSE,"Маржа Хабаровск";"Маржа для директора",#N/A,FALSE,"Маржа СВОД"}</definedName>
    <definedName name="йукцйцу" hidden="1">{"Маржа для директора",#N/A,FALSE,"Маржа Чисто Влад ";"Маржа для директора",#N/A,FALSE,"Маржа Хабаровск";"Маржа для директора",#N/A,FALSE,"Маржа СВОД"}</definedName>
    <definedName name="йцукайу" hidden="1">{"Маржа для директора",#N/A,FALSE,"Маржа Чисто Влад ";"Маржа для директора",#N/A,FALSE,"Маржа Хабаровск";"Маржа для директора",#N/A,FALSE,"Маржа СВОД"}</definedName>
    <definedName name="йцукй" hidden="1">{"Маржа для директора",#N/A,FALSE,"Маржа Чисто Влад ";"Маржа для директора",#N/A,FALSE,"Маржа Хабаровск";"Маржа для директора",#N/A,FALSE,"Маржа СВОД"}</definedName>
    <definedName name="кацукцукц" hidden="1">{"Маржа для директора",#N/A,FALSE,"Маржа Чисто Влад ";"Маржа для директора",#N/A,FALSE,"Маржа Хабаровск";"Маржа для директора",#N/A,FALSE,"Маржа СВОД"}</definedName>
    <definedName name="кви9" hidden="1">{#N/A,#N/A,FALSE,"Накоп.реаг."}</definedName>
    <definedName name="кен45нку" hidden="1">{"Маржа для директора",#N/A,FALSE,"Маржа Чисто Влад ";"Маржа для директора",#N/A,FALSE,"Маржа Хабаровск";"Маржа для директора",#N/A,FALSE,"Маржа СВОД"}</definedName>
    <definedName name="кенй" hidden="1">{"Маржа для директора",#N/A,FALSE,"Маржа Чисто Влад ";"Маржа для директора",#N/A,FALSE,"Маржа Хабаровск";"Маржа для директора",#N/A,FALSE,"Маржа СВОД"}</definedName>
    <definedName name="кеныргекны" hidden="1">#N/A</definedName>
    <definedName name="кеппппппппппп" hidden="1">{#N/A,#N/A,TRUE,"Лист1";#N/A,#N/A,TRUE,"Лист2";#N/A,#N/A,TRUE,"Лист3"}</definedName>
    <definedName name="керенрук" hidden="1">{"Маржа для директора",#N/A,FALSE,"Маржа Чисто Влад ";"Маржа для директора",#N/A,FALSE,"Маржа Хабаровск";"Маржа для директора",#N/A,FALSE,"Маржа СВОД"}</definedName>
    <definedName name="КЕРКЕ" hidden="1">{"Маржа для директора",#N/A,FALSE,"Маржа Чисто Влад ";"Маржа для директора",#N/A,FALSE,"Маржа Хабаровск";"Маржа для директора",#N/A,FALSE,"Маржа СВОД"}</definedName>
    <definedName name="КЕРКЕНОРКЕН" hidden="1">{"Маржа для директора",#N/A,FALSE,"Маржа Чисто Влад ";"Маржа для директора",#N/A,FALSE,"Маржа Хабаровск";"Маржа для директора",#N/A,FALSE,"Маржа СВОД"}</definedName>
    <definedName name="кеы" hidden="1">#N/A</definedName>
    <definedName name="кк" hidden="1">{"Штатное расписание рабочих",#N/A,FALSE,"Лист1 (2)"}</definedName>
    <definedName name="кн45нук" hidden="1">{"Маржа для директора",#N/A,FALSE,"Маржа Чисто Влад ";"Маржа для директора",#N/A,FALSE,"Маржа Хабаровск";"Маржа для директора",#N/A,FALSE,"Маржа СВОД"}</definedName>
    <definedName name="кнгокнг" hidden="1">{"Маржа для директора",#N/A,FALSE,"Маржа Чисто Влад ";"Маржа для директора",#N/A,FALSE,"Маржа Хабаровск";"Маржа для директора",#N/A,FALSE,"Маржа СВОД"}</definedName>
    <definedName name="кнреное" hidden="1">{"Маржа для директора",#N/A,FALSE,"Маржа Чисто Влад ";"Маржа для директора",#N/A,FALSE,"Маржа Хабаровск";"Маржа для директора",#N/A,FALSE,"Маржа СВОД"}</definedName>
    <definedName name="кпукпцупвы" hidden="1">{"Маржа для директора",#N/A,FALSE,"Маржа Чисто Влад ";"Маржа для директора",#N/A,FALSE,"Маржа Хабаровск";"Маржа для директора",#N/A,FALSE,"Маржа СВОД"}</definedName>
    <definedName name="кск" hidden="1">{"Маржа для директора",#N/A,FALSE,"Маржа Чисто Влад ";"Маржа для директора",#N/A,FALSE,"Маржа Хабаровск";"Маржа для директора",#N/A,FALSE,"Маржа СВОД"}</definedName>
    <definedName name="кувыр" hidden="1">{#N/A,#N/A,FALSE,"Накоп.реаг."}</definedName>
    <definedName name="куку" hidden="1">[13]Лист1!$K$33,[13]Лист1!$J$33</definedName>
    <definedName name="кунекнукен" hidden="1">{"Маржа для директора",#N/A,FALSE,"Маржа Чисто Влад ";"Маржа для директора",#N/A,FALSE,"Маржа Хабаровск";"Маржа для директора",#N/A,FALSE,"Маржа СВОД"}</definedName>
    <definedName name="Курортный" hidden="1">{#N/A,#N/A,FALSE,"Накоп.реаг."}</definedName>
    <definedName name="кцкенцке" hidden="1">{"Маржа для директора",#N/A,FALSE,"Маржа Чисто Влад ";"Маржа для директора",#N/A,FALSE,"Маржа Хабаровск";"Маржа для директора",#N/A,FALSE,"Маржа СВОД"}</definedName>
    <definedName name="лдодо" hidden="1">{"Штатное расписание рабочих",#N/A,FALSE,"Лист1 (2)"}</definedName>
    <definedName name="лимит" hidden="1">{#N/A,#N/A,FALSE,"Себестоимсть-97"}</definedName>
    <definedName name="лимит1" hidden="1">{#N/A,#N/A,FALSE,"Себестоимсть-97"}</definedName>
    <definedName name="лллл0" hidden="1">{#N/A,#N/A,FALSE,"Накоп.реаг."}</definedName>
    <definedName name="лорлор" hidden="1">{#N/A,#N/A,FALSE,"Накоп.реаг."}</definedName>
    <definedName name="лщжо" hidden="1">{#N/A,#N/A,TRUE,"Лист1";#N/A,#N/A,TRUE,"Лист2";#N/A,#N/A,TRUE,"Лист3"}</definedName>
    <definedName name="льдл" hidden="1">{#N/A,#N/A,FALSE,"Накоп.реаг."}</definedName>
    <definedName name="м" hidden="1">{#N/A,#N/A,TRUE,"Лист1";#N/A,#N/A,TRUE,"Лист2";#N/A,#N/A,TRUE,"Лист3"}</definedName>
    <definedName name="май" hidden="1">{"Штатное расписание рабочих",#N/A,FALSE,"Лист1 (2)"}</definedName>
    <definedName name="май3" hidden="1">{"Штатное расписание рабочих",#N/A,FALSE,"Лист1 (2)"}</definedName>
    <definedName name="мар" hidden="1">{"Штатное расписание рабочих",#N/A,FALSE,"Лист1 (2)"}</definedName>
    <definedName name="марина" hidden="1">{"Штатное расписание рабочих",#N/A,FALSE,"Лист1 (2)"}</definedName>
    <definedName name="март" hidden="1">{"Штатное расписание рабочих",#N/A,FALSE,"Лист1 (2)"}</definedName>
    <definedName name="метры2" hidden="1">{#N/A,#N/A,FALSE,"Накоп.реаг."}</definedName>
    <definedName name="МИРОФПЛ" hidden="1">{#N/A,#N/A,FALSE,"Накоп.реаг."}</definedName>
    <definedName name="ммм" hidden="1">{#N/A,#N/A,FALSE,"Накоп.реаг."}</definedName>
    <definedName name="мпен9" hidden="1">{#N/A,#N/A,FALSE,"Накоп.реаг."}</definedName>
    <definedName name="мпн9" hidden="1">{#N/A,#N/A,FALSE,"Накоп.реаг."}</definedName>
    <definedName name="н4кенкенк" hidden="1">{"Маржа для директора",#N/A,FALSE,"Маржа Чисто Влад ";"Маржа для директора",#N/A,FALSE,"Маржа Хабаровск";"Маржа для директора",#N/A,FALSE,"Маржа СВОД"}</definedName>
    <definedName name="надо" hidden="1">{"Маржа для директора",#N/A,FALSE,"Маржа Чисто Влад ";"Маржа для директора",#N/A,FALSE,"Маржа Хабаровск";"Маржа для директора",#N/A,FALSE,"Маржа СВОД"}</definedName>
    <definedName name="нг" hidden="1">{"'D'!$A$1:$E$13"}</definedName>
    <definedName name="нггшлг" hidden="1">{"Маржа для директора",#N/A,FALSE,"Маржа Чисто Влад ";"Маржа для директора",#N/A,FALSE,"Маржа Хабаровск";"Маржа для директора",#N/A,FALSE,"Маржа СВОД"}</definedName>
    <definedName name="нгдлнглгн" hidden="1">{"Маржа для директора",#N/A,FALSE,"Маржа Чисто Влад ";"Маржа для директора",#N/A,FALSE,"Маржа Хабаровск";"Маржа для директора",#N/A,FALSE,"Маржа СВОД"}</definedName>
    <definedName name="нгл7лнг" hidden="1">{"Маржа для директора",#N/A,FALSE,"Маржа Чисто Влад ";"Маржа для директора",#N/A,FALSE,"Маржа Хабаровск";"Маржа для директора",#N/A,FALSE,"Маржа СВОД"}</definedName>
    <definedName name="нглеунг" hidden="1">{"Маржа для директора",#N/A,FALSE,"Маржа Чисто Влад ";"Маржа для директора",#N/A,FALSE,"Маржа Хабаровск";"Маржа для директора",#N/A,FALSE,"Маржа СВОД"}</definedName>
    <definedName name="нглкгно" hidden="1">{"Маржа для директора",#N/A,FALSE,"Маржа Чисто Влад ";"Маржа для директора",#N/A,FALSE,"Маржа Хабаровск";"Маржа для директора",#N/A,FALSE,"Маржа СВОД"}</definedName>
    <definedName name="нглкнгл" hidden="1">{"Маржа для директора",#N/A,FALSE,"Маржа Чисто Влад ";"Маржа для директора",#N/A,FALSE,"Маржа Хабаровск";"Маржа для директора",#N/A,FALSE,"Маржа СВОД"}</definedName>
    <definedName name="нглнглн" hidden="1">{"Маржа для директора",#N/A,FALSE,"Маржа Чисто Влад ";"Маржа для директора",#N/A,FALSE,"Маржа Хабаровск";"Маржа для директора",#N/A,FALSE,"Маржа СВОД"}</definedName>
    <definedName name="нглнглнг" hidden="1">{"Маржа для директора",#N/A,FALSE,"Маржа Чисто Влад ";"Маржа для директора",#N/A,FALSE,"Маржа Хабаровск";"Маржа для директора",#N/A,FALSE,"Маржа СВОД"}</definedName>
    <definedName name="нглнкнгл" hidden="1">{"Маржа для директора",#N/A,FALSE,"Маржа Чисто Влад ";"Маржа для директора",#N/A,FALSE,"Маржа Хабаровск";"Маржа для директора",#N/A,FALSE,"Маржа СВОД"}</definedName>
    <definedName name="нглнлн" hidden="1">{"Маржа для директора",#N/A,FALSE,"Маржа Чисто Влад ";"Маржа для директора",#N/A,FALSE,"Маржа Хабаровск";"Маржа для директора",#N/A,FALSE,"Маржа СВОД"}</definedName>
    <definedName name="нглуно" hidden="1">{"Маржа для директора",#N/A,FALSE,"Маржа Чисто Влад ";"Маржа для директора",#N/A,FALSE,"Маржа Хабаровск";"Маржа для директора",#N/A,FALSE,"Маржа СВОД"}</definedName>
    <definedName name="неое" hidden="1">{"Маржа для директора",#N/A,FALSE,"Маржа Чисто Влад ";"Маржа для директора",#N/A,FALSE,"Маржа Хабаровск";"Маржа для директора",#N/A,FALSE,"Маржа СВОД"}</definedName>
    <definedName name="нет" hidden="1">[14]Лист1!$K$33,[14]Лист1!$J$33</definedName>
    <definedName name="НОКЕНОРКЕ" hidden="1">{"Маржа для директора",#N/A,FALSE,"Маржа Чисто Влад ";"Маржа для директора",#N/A,FALSE,"Маржа Хабаровск";"Маржа для директора",#N/A,FALSE,"Маржа СВОД"}</definedName>
    <definedName name="НРКЕРКЕ" hidden="1">{"Маржа для директора",#N/A,FALSE,"Маржа Чисто Влад ";"Маржа для директора",#N/A,FALSE,"Маржа Хабаровск";"Маржа для директора",#N/A,FALSE,"Маржа СВОД"}</definedName>
    <definedName name="нш78ш" hidden="1">{"Маржа для директора",#N/A,FALSE,"Маржа Чисто Влад ";"Маржа для директора",#N/A,FALSE,"Маржа Хабаровск";"Маржа для директора",#N/A,FALSE,"Маржа СВОД"}</definedName>
    <definedName name="ншш" hidden="1">{#N/A,#N/A,TRUE,"Лист1";#N/A,#N/A,TRUE,"Лист2";#N/A,#N/A,TRUE,"Лист3"}</definedName>
    <definedName name="о" hidden="1">{#N/A,#N/A,TRUE,"Лист1";#N/A,#N/A,TRUE,"Лист2";#N/A,#N/A,TRUE,"Лист3"}</definedName>
    <definedName name="обдмр" hidden="1">{#N/A,#N/A,FALSE,"Накоп.реаг."}</definedName>
    <definedName name="обюж" hidden="1">{#N/A,#N/A,FALSE,"Накоп.реаг."}</definedName>
    <definedName name="оено" hidden="1">{"Маржа для директора",#N/A,FALSE,"Маржа Чисто Влад ";"Маржа для директора",#N/A,FALSE,"Маржа Хабаровск";"Маржа для директора",#N/A,FALSE,"Маржа СВОД"}</definedName>
    <definedName name="оеноено" hidden="1">{"Маржа для директора",#N/A,FALSE,"Маржа Чисто Влад ";"Маржа для директора",#N/A,FALSE,"Маржа Хабаровск";"Маржа для директора",#N/A,FALSE,"Маржа СВОД"}</definedName>
    <definedName name="окт1" hidden="1">{#N/A,#N/A,FALSE,"Накоп.реаг."}</definedName>
    <definedName name="окт8" hidden="1">{#N/A,#N/A,FALSE,"Накоп.реаг."}</definedName>
    <definedName name="оло" hidden="1">[15]Лист1!$K$33,[15]Лист1!$J$33</definedName>
    <definedName name="Ольга" hidden="1">{#N/A,#N/A,FALSE,"Накоп.реаг."}</definedName>
    <definedName name="пварпуке" hidden="1">{"Маржа для директора",#N/A,FALSE,"Маржа Чисто Влад ";"Маржа для директора",#N/A,FALSE,"Маржа Хабаровск";"Маржа для директора",#N/A,FALSE,"Маржа СВОД"}</definedName>
    <definedName name="пнлнееен" hidden="1">{#N/A,#N/A,FALSE,"Себестоимсть-97"}</definedName>
    <definedName name="пнлнееен1" hidden="1">{#N/A,#N/A,FALSE,"Себестоимсть-97"}</definedName>
    <definedName name="ппппп" hidden="1">{"Штатное расписание рабочих",#N/A,FALSE,"Лист1 (2)"}</definedName>
    <definedName name="ппппппп" hidden="1">{"Штатное расписание рабочих",#N/A,FALSE,"Лист1 (2)"}</definedName>
    <definedName name="пр.пр1" hidden="1">{#N/A,#N/A,FALSE,"Накоп.реаг."}</definedName>
    <definedName name="прем" hidden="1">{"Штатное расписание рабочих",#N/A,FALSE,"Лист1 (2)"}</definedName>
    <definedName name="прибыль3" hidden="1">{#N/A,#N/A,TRUE,"Лист1";#N/A,#N/A,TRUE,"Лист2";#N/A,#N/A,TRUE,"Лист3"}</definedName>
    <definedName name="причины" hidden="1">{#N/A,#N/A,FALSE,"Накоп.реаг."}</definedName>
    <definedName name="прл" hidden="1">{#N/A,#N/A,FALSE,"Накоп.реаг."}</definedName>
    <definedName name="про" hidden="1">{"Штатное расписание рабочих",#N/A,FALSE,"Лист1 (2)"}</definedName>
    <definedName name="прпар" hidden="1">{#N/A,#N/A,FALSE,"Накоп.реаг."}</definedName>
    <definedName name="прпрнаанал" hidden="1">#N/A</definedName>
    <definedName name="прррр" hidden="1">{"Штатное расписание рабочих",#N/A,FALSE,"Лист1 (2)"}</definedName>
    <definedName name="ПУАР" hidden="1">{#N/A,#N/A,FALSE,"Накоп.реаг."}</definedName>
    <definedName name="пукпаукп" hidden="1">{"Маржа для директора",#N/A,FALSE,"Маржа Чисто Влад ";"Маржа для директора",#N/A,FALSE,"Маржа Хабаровск";"Маржа для директора",#N/A,FALSE,"Маржа СВОД"}</definedName>
    <definedName name="Расходы" hidden="1">{#N/A,#N/A,FALSE,"Накоп.реаг."}</definedName>
    <definedName name="рек" hidden="1">{"Штатное расписание рабочих",#N/A,FALSE,"Лист1 (2)"}</definedName>
    <definedName name="рис1" hidden="1">{#N/A,#N/A,TRUE,"Лист1";#N/A,#N/A,TRUE,"Лист2";#N/A,#N/A,TRUE,"Лист3"}</definedName>
    <definedName name="рост" hidden="1">{"Штатное расписание рабочих",#N/A,FALSE,"Лист1 (2)"}</definedName>
    <definedName name="рпроп" hidden="1">{#N/A,#N/A,FALSE,"Накоп.реаг."}</definedName>
    <definedName name="рр" hidden="1">{#N/A,#N/A,FALSE,"Накоп.реаг."}</definedName>
    <definedName name="рф" hidden="1">{#N/A,#N/A,FALSE,"Накоп.реаг."}</definedName>
    <definedName name="сапр" hidden="1">{#N/A,#N/A,FALSE,"Накоп.реаг."}</definedName>
    <definedName name="саса8" hidden="1">{#N/A,#N/A,FALSE,"Накоп.реаг."}</definedName>
    <definedName name="свд" hidden="1">{#N/A,#N/A,FALSE,"Накоп.реаг."}</definedName>
    <definedName name="свер" hidden="1">{"Штатное расписание рабочих",#N/A,FALSE,"Лист1 (2)"}</definedName>
    <definedName name="свод2" hidden="1">{#N/A,#N/A,FALSE,"Накоп.реаг."}</definedName>
    <definedName name="север" hidden="1">{#N/A,#N/A,FALSE,"Накоп.реаг."}</definedName>
    <definedName name="сент3" hidden="1">{#N/A,#N/A,FALSE,"Накоп.реаг."}</definedName>
    <definedName name="сентябрь2" hidden="1">{#N/A,#N/A,FALSE,"Накоп.реаг."}</definedName>
    <definedName name="см" hidden="1">{"Штатное расписание рабочих",#N/A,FALSE,"Лист1 (2)"}</definedName>
    <definedName name="сравнение" hidden="1">{#N/A,#N/A,FALSE,"Накоп.реаг."}</definedName>
    <definedName name="ССА" hidden="1">{#N/A,#N/A,FALSE,"Накоп.реаг."}</definedName>
    <definedName name="ссссс" hidden="1">{"Штатное расписание рабочих",#N/A,FALSE,"Лист1 (2)"}</definedName>
    <definedName name="сссссс" hidden="1">{"Штатное расписание рабочих",#N/A,FALSE,"Лист1 (2)"}</definedName>
    <definedName name="ссссссс" hidden="1">{"Штатное расписание рабочих",#N/A,FALSE,"Лист1 (2)"}</definedName>
    <definedName name="ссссссссс" hidden="1">{"Штатное расписание рабочих",#N/A,FALSE,"Лист1 (2)"}</definedName>
    <definedName name="тото9" hidden="1">{#N/A,#N/A,FALSE,"Накоп.реаг."}</definedName>
    <definedName name="тп" hidden="1">{#N/A,#N/A,TRUE,"Лист1";#N/A,#N/A,TRUE,"Лист2";#N/A,#N/A,TRUE,"Лист3"}</definedName>
    <definedName name="тр" hidden="1">{"Штатное расписание рабочих",#N/A,FALSE,"Лист1 (2)"}</definedName>
    <definedName name="транспПув" hidden="1">{#N/A,#N/A,FALSE,"Накоп.реаг."}</definedName>
    <definedName name="три" hidden="1">{"Штатное расписание рабочих",#N/A,FALSE,"Лист1 (2)"}</definedName>
    <definedName name="тро" hidden="1">{#N/A,#N/A,FALSE,"Накоп.реаг."}</definedName>
    <definedName name="трПув" hidden="1">{#N/A,#N/A,FALSE,"Накоп.реаг."}</definedName>
    <definedName name="тртр" hidden="1">{#N/A,#N/A,FALSE,"Накоп.реаг."}</definedName>
    <definedName name="тсрпьос" hidden="1">{#N/A,#N/A,FALSE,"Накоп.реаг."}</definedName>
    <definedName name="тт" hidden="1">{#N/A,#N/A,FALSE,"Накоп.реаг."}</definedName>
    <definedName name="ттттт" hidden="1">{#N/A,#N/A,FALSE,"Накоп.реаг."}</definedName>
    <definedName name="тттттт" hidden="1">{"Штатное расписание рабочих",#N/A,FALSE,"Лист1 (2)"}</definedName>
    <definedName name="ТЭП2" hidden="1">{#N/A,#N/A,TRUE,"Лист1";#N/A,#N/A,TRUE,"Лист2";#N/A,#N/A,TRUE,"Лист3"}</definedName>
    <definedName name="увув4" hidden="1">{#N/A,#N/A,FALSE,"Накоп.реаг."}</definedName>
    <definedName name="уиуеп4" hidden="1">{#N/A,#N/A,FALSE,"Накоп.реаг."}</definedName>
    <definedName name="укацук" hidden="1">{"Маржа для директора",#N/A,FALSE,"Маржа Чисто Влад ";"Маржа для директора",#N/A,FALSE,"Маржа Хабаровск";"Маржа для директора",#N/A,FALSE,"Маржа СВОД"}</definedName>
    <definedName name="уке34еу" hidden="1">{"Маржа для директора",#N/A,FALSE,"Маржа Чисто Влад ";"Маржа для директора",#N/A,FALSE,"Маржа Хабаровск";"Маржа для директора",#N/A,FALSE,"Маржа СВОД"}</definedName>
    <definedName name="укеееукеееееееееееееее" hidden="1">{#N/A,#N/A,TRUE,"Лист1";#N/A,#N/A,TRUE,"Лист2";#N/A,#N/A,TRUE,"Лист3"}</definedName>
    <definedName name="укен45енук" hidden="1">{"Маржа для директора",#N/A,FALSE,"Маржа Чисто Влад ";"Маржа для директора",#N/A,FALSE,"Маржа Хабаровск";"Маржа для директора",#N/A,FALSE,"Маржа СВОД"}</definedName>
    <definedName name="укенке" hidden="1">{"Маржа для директора",#N/A,FALSE,"Маржа Чисто Влад ";"Маржа для директора",#N/A,FALSE,"Маржа Хабаровск";"Маржа для директора",#N/A,FALSE,"Маржа СВОД"}</definedName>
    <definedName name="укенкеп" hidden="1">{"Маржа для директора",#N/A,FALSE,"Маржа Чисто Влад ";"Маржа для директора",#N/A,FALSE,"Маржа Хабаровск";"Маржа для директора",#N/A,FALSE,"Маржа СВОД"}</definedName>
    <definedName name="укенкерпк" hidden="1">{"Маржа для директора",#N/A,FALSE,"Маржа Чисто Влад ";"Маржа для директора",#N/A,FALSE,"Маржа Хабаровск";"Маржа для директора",#N/A,FALSE,"Маржа СВОД"}</definedName>
    <definedName name="укенукнеу" hidden="1">{"Маржа для директора",#N/A,FALSE,"Маржа Чисто Влад ";"Маржа для директора",#N/A,FALSE,"Маржа Хабаровск";"Маржа для директора",#N/A,FALSE,"Маржа СВОД"}</definedName>
    <definedName name="укеуке" hidden="1">{"Маржа для директора",#N/A,FALSE,"Маржа Чисто Влад ";"Маржа для директора",#N/A,FALSE,"Маржа Хабаровск";"Маржа для директора",#N/A,FALSE,"Маржа СВОД"}</definedName>
    <definedName name="укеукеу" hidden="1">{"Маржа для директора",#N/A,FALSE,"Маржа Чисто Влад ";"Маржа для директора",#N/A,FALSE,"Маржа Хабаровск";"Маржа для директора",#N/A,FALSE,"Маржа СВОД"}</definedName>
    <definedName name="укеукеу3к" hidden="1">{"Маржа для директора",#N/A,FALSE,"Маржа Чисто Влад ";"Маржа для директора",#N/A,FALSE,"Маржа Хабаровск";"Маржа для директора",#N/A,FALSE,"Маржа СВОД"}</definedName>
    <definedName name="укеукеуеуе" hidden="1">{#N/A,#N/A,TRUE,"Лист1";#N/A,#N/A,TRUE,"Лист2";#N/A,#N/A,TRUE,"Лист3"}</definedName>
    <definedName name="укеукп" hidden="1">{"Маржа для директора",#N/A,FALSE,"Маржа Чисто Влад ";"Маржа для директора",#N/A,FALSE,"Маржа Хабаровск";"Маржа для директора",#N/A,FALSE,"Маржа СВОД"}</definedName>
    <definedName name="укненкегнке" hidden="1">{"Маржа для директора",#N/A,FALSE,"Маржа Чисто Влад ";"Маржа для директора",#N/A,FALSE,"Маржа Хабаровск";"Маржа для директора",#N/A,FALSE,"Маржа СВОД"}</definedName>
    <definedName name="укнркепнук" hidden="1">{"Маржа для директора",#N/A,FALSE,"Маржа Чисто Влад ";"Маржа для директора",#N/A,FALSE,"Маржа Хабаровск";"Маржа для директора",#N/A,FALSE,"Маржа СВОД"}</definedName>
    <definedName name="укпвапупу" hidden="1">{"Маржа для директора",#N/A,FALSE,"Маржа Чисто Влад ";"Маржа для директора",#N/A,FALSE,"Маржа Хабаровск";"Маржа для директора",#N/A,FALSE,"Маржа СВОД"}</definedName>
    <definedName name="укуеукап" hidden="1">{"Маржа для директора",#N/A,FALSE,"Маржа Чисто Влад ";"Маржа для директора",#N/A,FALSE,"Маржа Хабаровск";"Маржа для директора",#N/A,FALSE,"Маржа СВОД"}</definedName>
    <definedName name="укуц" hidden="1">{"Маржа для директора",#N/A,FALSE,"Маржа Чисто Влад ";"Маржа для директора",#N/A,FALSE,"Маржа Хабаровск";"Маржа для директора",#N/A,FALSE,"Маржа СВОД"}</definedName>
    <definedName name="упирити" hidden="1">{#N/A,#N/A,FALSE,"Накоп.реаг."}</definedName>
    <definedName name="уукен" hidden="1">{#N/A,#N/A,FALSE,"Накоп.реаг."}</definedName>
    <definedName name="ууу" hidden="1">{#N/A,#N/A,FALSE,"Накоп.реаг."}</definedName>
    <definedName name="уцац" hidden="1">{"Маржа для директора",#N/A,FALSE,"Маржа Чисто Влад ";"Маржа для директора",#N/A,FALSE,"Маржа Хабаровск";"Маржа для директора",#N/A,FALSE,"Маржа СВОД"}</definedName>
    <definedName name="уцк23кц" hidden="1">{"Маржа для директора",#N/A,FALSE,"Маржа Чисто Влад ";"Маржа для директора",#N/A,FALSE,"Маржа Хабаровск";"Маржа для директора",#N/A,FALSE,"Маржа СВОД"}</definedName>
    <definedName name="уццуаыв" hidden="1">{"Маржа для директора",#N/A,FALSE,"Маржа Чисто Влад ";"Маржа для директора",#N/A,FALSE,"Маржа Хабаровск";"Маржа для директора",#N/A,FALSE,"Маржа СВОД"}</definedName>
    <definedName name="ф" hidden="1">{"Штатное расписание рабочих",#N/A,FALSE,"Лист1 (2)"}</definedName>
    <definedName name="фвар" hidden="1">#N/A</definedName>
    <definedName name="фев" hidden="1">{"Штатное расписание рабочих",#N/A,FALSE,"Лист1 (2)"}</definedName>
    <definedName name="фук" hidden="1">#N/A</definedName>
    <definedName name="фффф" hidden="1">{#N/A,#N/A,FALSE,"Накоп.реаг."}</definedName>
    <definedName name="ффффф" hidden="1">{#N/A,#N/A,FALSE,"Накоп.реаг."}</definedName>
    <definedName name="фффффф" hidden="1">{#N/A,#N/A,TRUE,"Лист1";#N/A,#N/A,TRUE,"Лист2";#N/A,#N/A,TRUE,"Лист3"}</definedName>
    <definedName name="фывфы" hidden="1">{"Маржа для директора",#N/A,FALSE,"Маржа Чисто Влад ";"Маржа для директора",#N/A,FALSE,"Маржа Хабаровск";"Маржа для директора",#N/A,FALSE,"Маржа СВОД"}</definedName>
    <definedName name="цпцпаыв" hidden="1">{"Маржа для директора",#N/A,FALSE,"Маржа Чисто Влад ";"Маржа для директора",#N/A,FALSE,"Маржа Хабаровск";"Маржа для директора",#N/A,FALSE,"Маржа СВОД"}</definedName>
    <definedName name="цуавц" hidden="1">{"Маржа для директора",#N/A,FALSE,"Маржа Чисто Влад ";"Маржа для директора",#N/A,FALSE,"Маржа Хабаровск";"Маржа для директора",#N/A,FALSE,"Маржа СВОД"}</definedName>
    <definedName name="цуапыва" hidden="1">{"Маржа для директора",#N/A,FALSE,"Маржа Чисто Влад ";"Маржа для директора",#N/A,FALSE,"Маржа Хабаровск";"Маржа для директора",#N/A,FALSE,"Маржа СВОД"}</definedName>
    <definedName name="цуац" hidden="1">{"Маржа для директора",#N/A,FALSE,"Маржа Чисто Влад ";"Маржа для директора",#N/A,FALSE,"Маржа Хабаровск";"Маржа для директора",#N/A,FALSE,"Маржа СВОД"}</definedName>
    <definedName name="цуацу" hidden="1">{"Маржа для директора",#N/A,FALSE,"Маржа Чисто Влад ";"Маржа для директора",#N/A,FALSE,"Маржа Хабаровск";"Маржа для директора",#N/A,FALSE,"Маржа СВОД"}</definedName>
    <definedName name="цуацывфв" hidden="1">{"Маржа для директора",#N/A,FALSE,"Маржа Чисто Влад ";"Маржа для директора",#N/A,FALSE,"Маржа Хабаровск";"Маржа для директора",#N/A,FALSE,"Маржа СВОД"}</definedName>
    <definedName name="цуаываыв" hidden="1">{"Маржа для директора",#N/A,FALSE,"Маржа Чисто Влад ";"Маржа для директора",#N/A,FALSE,"Маржа Хабаровск";"Маржа для директора",#N/A,FALSE,"Маржа СВОД"}</definedName>
    <definedName name="цуаывваыв" hidden="1">{"Маржа для директора",#N/A,FALSE,"Маржа Чисто Влад ";"Маржа для директора",#N/A,FALSE,"Маржа Хабаровск";"Маржа для директора",#N/A,FALSE,"Маржа СВОД"}</definedName>
    <definedName name="цуеацууаыв" hidden="1">{"Маржа для директора",#N/A,FALSE,"Маржа Чисто Влад ";"Маржа для директора",#N/A,FALSE,"Маржа Хабаровск";"Маржа для директора",#N/A,FALSE,"Маржа СВОД"}</definedName>
    <definedName name="цукацу" hidden="1">{"Маржа для директора",#N/A,FALSE,"Маржа Чисто Влад ";"Маржа для директора",#N/A,FALSE,"Маржа Хабаровск";"Маржа для директора",#N/A,FALSE,"Маржа СВОД"}</definedName>
    <definedName name="цуке" hidden="1">{#N/A,#N/A,FALSE,"Накоп.реаг."}</definedName>
    <definedName name="ЦУКЕУК" hidden="1">{"Маржа для директора",#N/A,FALSE,"Маржа Чисто Влад ";"Маржа для директора",#N/A,FALSE,"Маржа Хабаровск";"Маржа для директора",#N/A,FALSE,"Маржа СВОД"}</definedName>
    <definedName name="цукцук" hidden="1">{"Маржа для директора",#N/A,FALSE,"Маржа Чисто Влад ";"Маржа для директора",#N/A,FALSE,"Маржа Хабаровск";"Маржа для директора",#N/A,FALSE,"Маржа СВОД"}</definedName>
    <definedName name="цупаывапыва" hidden="1">{"Маржа для директора",#N/A,FALSE,"Маржа Чисто Влад ";"Маржа для директора",#N/A,FALSE,"Маржа Хабаровск";"Маржа для директора",#N/A,FALSE,"Маржа СВОД"}</definedName>
    <definedName name="цупвыпыва" hidden="1">{"Маржа для директора",#N/A,FALSE,"Маржа Чисто Влад ";"Маржа для директора",#N/A,FALSE,"Маржа Хабаровск";"Маржа для директора",#N/A,FALSE,"Маржа СВОД"}</definedName>
    <definedName name="цуцу" hidden="1">{"Маржа для директора",#N/A,FALSE,"Маржа Чисто Влад ";"Маржа для директора",#N/A,FALSE,"Маржа Хабаровск";"Маржа для директора",#N/A,FALSE,"Маржа СВОД"}</definedName>
    <definedName name="цуцуаыва" hidden="1">{"Маржа для директора",#N/A,FALSE,"Маржа Чисто Влад ";"Маржа для директора",#N/A,FALSE,"Маржа Хабаровск";"Маржа для директора",#N/A,FALSE,"Маржа СВОД"}</definedName>
    <definedName name="чччч" hidden="1">{#N/A,#N/A,FALSE,"Накоп.реаг."}</definedName>
    <definedName name="шгщгшщгш" hidden="1">{#N/A,#N/A,FALSE,"Накоп.реаг."}</definedName>
    <definedName name="шло" hidden="1">{"Штатное расписание рабочих",#N/A,FALSE,"Лист1 (2)"}</definedName>
    <definedName name="шутка" hidden="1">{#N/A,#N/A,FALSE,"Накоп.реаг."}</definedName>
    <definedName name="шутка2" hidden="1">{#N/A,#N/A,FALSE,"Накоп.реаг."}</definedName>
    <definedName name="ыапр" hidden="1">{#N/A,#N/A,TRUE,"Лист1";#N/A,#N/A,TRUE,"Лист2";#N/A,#N/A,TRUE,"Лист3"}</definedName>
    <definedName name="ывацуа" hidden="1">{"Маржа для директора",#N/A,FALSE,"Маржа Чисто Влад ";"Маржа для директора",#N/A,FALSE,"Маржа Хабаровск";"Маржа для директора",#N/A,FALSE,"Маржа СВОД"}</definedName>
    <definedName name="ывацуацу" hidden="1">{"Маржа для директора",#N/A,FALSE,"Маржа Чисто Влад ";"Маржа для директора",#N/A,FALSE,"Маржа Хабаровск";"Маржа для директора",#N/A,FALSE,"Маржа СВОД"}</definedName>
    <definedName name="ываывацв" hidden="1">{"Маржа для директора",#N/A,FALSE,"Маржа Чисто Влад ";"Маржа для директора",#N/A,FALSE,"Маржа Хабаровск";"Маржа для директора",#N/A,FALSE,"Маржа СВОД"}</definedName>
    <definedName name="ывваа" hidden="1">{"Маржа для директора",#N/A,FALSE,"Маржа Чисто Влад ";"Маржа для директора",#N/A,FALSE,"Маржа Хабаровск";"Маржа для директора",#N/A,FALSE,"Маржа СВОД"}</definedName>
    <definedName name="ывпцуац" hidden="1">{"Маржа для директора",#N/A,FALSE,"Маржа Чисто Влад ";"Маржа для директора",#N/A,FALSE,"Маржа Хабаровск";"Маржа для директора",#N/A,FALSE,"Маржа СВОД"}</definedName>
    <definedName name="ыпукпук" hidden="1">{"Маржа для директора",#N/A,FALSE,"Маржа Чисто Влад ";"Маржа для директора",#N/A,FALSE,"Маржа Хабаровск";"Маржа для директора",#N/A,FALSE,"Маржа СВОД"}</definedName>
    <definedName name="ыпыим" hidden="1">{#N/A,#N/A,TRUE,"Лист1";#N/A,#N/A,TRUE,"Лист2";#N/A,#N/A,TRUE,"Лист3"}</definedName>
    <definedName name="ыпыпми" hidden="1">{#N/A,#N/A,TRUE,"Лист1";#N/A,#N/A,TRUE,"Лист2";#N/A,#N/A,TRUE,"Лист3"}</definedName>
    <definedName name="ысчпи" hidden="1">{#N/A,#N/A,TRUE,"Лист1";#N/A,#N/A,TRUE,"Лист2";#N/A,#N/A,TRUE,"Лист3"}</definedName>
    <definedName name="ыуаы" hidden="1">{#N/A,#N/A,TRUE,"Лист1";#N/A,#N/A,TRUE,"Лист2";#N/A,#N/A,TRUE,"Лист3"}</definedName>
    <definedName name="ыфавфыв" hidden="1">#REF!,#REF!,#REF!,#REF!,#REF!,#REF!,#REF!</definedName>
    <definedName name="ыыы" hidden="1">{#N/A,#N/A,FALSE,"Себестоимсть-97"}</definedName>
    <definedName name="ыыы1" hidden="1">{#N/A,#N/A,FALSE,"Себестоимсть-97"}</definedName>
    <definedName name="юбд" hidden="1">{#N/A,#N/A,FALSE,"Накоп.реаг."}</definedName>
    <definedName name="ЮгоВосточ" hidden="1">{#N/A,#N/A,FALSE,"Накоп.реаг."}</definedName>
    <definedName name="юю" hidden="1">{#N/A,#N/A,FALSE,"Накоп.реаг."}</definedName>
  </definedNames>
  <calcPr calcId="144525"/>
</workbook>
</file>

<file path=xl/calcChain.xml><?xml version="1.0" encoding="utf-8"?>
<calcChain xmlns="http://schemas.openxmlformats.org/spreadsheetml/2006/main">
  <c r="A346"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A215" i="612"/>
  <c r="A216" i="612"/>
  <c r="A217" i="612"/>
  <c r="A218" i="612"/>
  <c r="A219" i="612"/>
  <c r="A220" i="612"/>
  <c r="A221" i="612"/>
  <c r="A222" i="612"/>
  <c r="A223" i="612"/>
  <c r="A224" i="612"/>
  <c r="A225" i="612"/>
  <c r="A226" i="612"/>
  <c r="A227" i="612"/>
  <c r="A228" i="612"/>
  <c r="A229" i="612"/>
  <c r="A230" i="612"/>
  <c r="A231" i="612"/>
  <c r="A232" i="612"/>
  <c r="A233" i="612"/>
  <c r="A234" i="612"/>
  <c r="A235" i="612"/>
  <c r="A236" i="612"/>
  <c r="A237" i="612"/>
  <c r="A238" i="612"/>
  <c r="A239" i="612"/>
  <c r="A240" i="612"/>
  <c r="A241" i="612"/>
  <c r="A242" i="612"/>
  <c r="A243" i="612"/>
  <c r="A244" i="612"/>
  <c r="A245" i="612"/>
  <c r="A246" i="612"/>
  <c r="A247" i="612"/>
  <c r="A248" i="612"/>
  <c r="A249" i="612"/>
  <c r="A250" i="612"/>
  <c r="A251" i="612"/>
  <c r="A252" i="612"/>
  <c r="A253" i="612"/>
  <c r="A254" i="612"/>
  <c r="A255" i="612"/>
  <c r="A256" i="612"/>
  <c r="A257" i="612"/>
  <c r="A258" i="612"/>
  <c r="A259" i="612"/>
  <c r="A260" i="612"/>
  <c r="A261" i="612"/>
  <c r="A262" i="612"/>
  <c r="A263" i="612"/>
  <c r="A264" i="612"/>
  <c r="A265" i="612"/>
  <c r="A266" i="612"/>
  <c r="A267" i="612"/>
  <c r="A268" i="612"/>
  <c r="A269" i="612"/>
  <c r="A270" i="612"/>
  <c r="A271" i="612"/>
  <c r="A272" i="612"/>
  <c r="A273" i="612"/>
  <c r="A274" i="612"/>
  <c r="A275" i="612"/>
  <c r="A276" i="612"/>
  <c r="A277" i="612"/>
  <c r="A278" i="612"/>
  <c r="A279" i="612"/>
  <c r="A280" i="612"/>
  <c r="A281" i="612"/>
  <c r="A282" i="612"/>
  <c r="A283" i="612"/>
  <c r="A284" i="612"/>
  <c r="A285" i="612"/>
  <c r="A286" i="612"/>
  <c r="A287" i="612"/>
  <c r="A288" i="612"/>
  <c r="A289" i="612"/>
  <c r="A290" i="612"/>
  <c r="A291" i="612"/>
  <c r="A292" i="612"/>
  <c r="A293" i="612"/>
  <c r="A294" i="612"/>
  <c r="A295" i="612"/>
  <c r="A296" i="612"/>
  <c r="A297" i="612"/>
  <c r="A298" i="612"/>
  <c r="A299" i="612"/>
  <c r="A300" i="612"/>
  <c r="A301" i="612"/>
  <c r="A302" i="612"/>
  <c r="A303" i="612"/>
  <c r="A304" i="612"/>
  <c r="A305" i="612"/>
  <c r="A306" i="612"/>
  <c r="A307" i="612"/>
  <c r="A308" i="612"/>
  <c r="A309" i="612"/>
  <c r="A310" i="612"/>
  <c r="A311" i="612"/>
  <c r="A312" i="612"/>
  <c r="A313" i="612"/>
  <c r="A314" i="612"/>
  <c r="A315" i="612"/>
  <c r="A316" i="612"/>
  <c r="A317" i="612"/>
  <c r="A318" i="612"/>
  <c r="A319" i="612"/>
  <c r="A320" i="612"/>
  <c r="A321" i="612"/>
  <c r="A322" i="612"/>
  <c r="A323" i="612"/>
  <c r="A324" i="612"/>
  <c r="A325" i="612"/>
  <c r="A326" i="612"/>
  <c r="A327" i="612"/>
  <c r="A328" i="612"/>
  <c r="A329" i="612"/>
  <c r="A330" i="612"/>
  <c r="A331" i="612"/>
  <c r="A332" i="612"/>
  <c r="A333" i="612"/>
  <c r="A334" i="612"/>
  <c r="A335" i="612"/>
  <c r="A336" i="612"/>
  <c r="A337" i="612"/>
  <c r="A338" i="612"/>
  <c r="A339" i="612"/>
  <c r="A340" i="612"/>
  <c r="A341" i="612"/>
  <c r="A342" i="612"/>
  <c r="A343" i="612"/>
  <c r="A344" i="612"/>
  <c r="A345" i="612"/>
  <c r="M8" i="628" l="1"/>
  <c r="O8" i="628"/>
  <c r="M9" i="628"/>
  <c r="O9" i="628"/>
  <c r="O17" i="628"/>
  <c r="P17" i="628" s="1"/>
  <c r="Q17" i="628" s="1"/>
  <c r="R17" i="628" s="1"/>
  <c r="S17" i="628" s="1"/>
  <c r="T17" i="628" s="1"/>
  <c r="U17" i="628" s="1"/>
  <c r="V17" i="628" s="1"/>
  <c r="W17" i="628" s="1"/>
  <c r="X17" i="628" s="1"/>
  <c r="Z17" i="628" s="1"/>
  <c r="AA17" i="628" s="1"/>
  <c r="AB17" i="628" s="1"/>
  <c r="AC17" i="628" s="1"/>
  <c r="AD17" i="628" s="1"/>
  <c r="AE17" i="628" s="1"/>
  <c r="AF17" i="628" s="1"/>
  <c r="AG17" i="628" s="1"/>
  <c r="AH17" i="628" s="1"/>
  <c r="AI17" i="628" s="1"/>
  <c r="AJ17" i="628" s="1"/>
  <c r="AL17" i="628" s="1"/>
  <c r="AM17" i="628" s="1"/>
  <c r="AN17" i="628" s="1"/>
  <c r="AO17" i="628" s="1"/>
  <c r="AP17" i="628" s="1"/>
  <c r="AQ17" i="628" s="1"/>
  <c r="AR17" i="628" s="1"/>
  <c r="AS17" i="628" s="1"/>
  <c r="AT17" i="628" s="1"/>
  <c r="AU17" i="628" s="1"/>
  <c r="AV17" i="628" s="1"/>
  <c r="AX17" i="628" s="1"/>
  <c r="AY17" i="628" s="1"/>
  <c r="AZ17" i="628" s="1"/>
  <c r="BA17" i="628" s="1"/>
  <c r="BB17" i="628" s="1"/>
  <c r="BC17" i="628" s="1"/>
  <c r="BD17" i="628" s="1"/>
  <c r="BE17" i="628" s="1"/>
  <c r="BF17" i="628" s="1"/>
  <c r="BG17" i="628" s="1"/>
  <c r="BH17" i="628" s="1"/>
  <c r="BJ17" i="628" s="1"/>
  <c r="BL17" i="628" s="1"/>
  <c r="L18" i="628"/>
  <c r="O18" i="628"/>
  <c r="L19" i="628"/>
  <c r="L20" i="628"/>
  <c r="L21" i="628"/>
  <c r="L23" i="628"/>
  <c r="BO24" i="628"/>
  <c r="BN23" i="628"/>
  <c r="L24" i="628"/>
  <c r="V24" i="628"/>
  <c r="AH24" i="628"/>
  <c r="AT24" i="628"/>
  <c r="BF24" i="628"/>
  <c r="BM24" i="628"/>
  <c r="BP25" i="628"/>
  <c r="BF119" i="471"/>
  <c r="BF109" i="471"/>
  <c r="AT119" i="471"/>
  <c r="AT109" i="471"/>
  <c r="AH119" i="471"/>
  <c r="AH109" i="471"/>
  <c r="M8" i="627"/>
  <c r="O8" i="627"/>
  <c r="M9" i="627"/>
  <c r="O9" i="627"/>
  <c r="O17" i="627"/>
  <c r="P17" i="627" s="1"/>
  <c r="Q17" i="627" s="1"/>
  <c r="R17" i="627" s="1"/>
  <c r="S17" i="627" s="1"/>
  <c r="U17" i="627" s="1"/>
  <c r="V17" i="627" s="1"/>
  <c r="W17" i="627" s="1"/>
  <c r="X17" i="627" s="1"/>
  <c r="Y17" i="627" s="1"/>
  <c r="Z17" i="627" s="1"/>
  <c r="AB17" i="627" s="1"/>
  <c r="AC17" i="627" s="1"/>
  <c r="AD17" i="627" s="1"/>
  <c r="AE17" i="627" s="1"/>
  <c r="AF17" i="627" s="1"/>
  <c r="AG17" i="627" s="1"/>
  <c r="AI17" i="627" s="1"/>
  <c r="AJ17" i="627" s="1"/>
  <c r="AK17" i="627" s="1"/>
  <c r="AL17" i="627" s="1"/>
  <c r="AM17" i="627" s="1"/>
  <c r="AN17" i="627" s="1"/>
  <c r="AP17" i="627" s="1"/>
  <c r="AQ17" i="627" s="1"/>
  <c r="AR17" i="627" s="1"/>
  <c r="L18" i="627"/>
  <c r="O18" i="627"/>
  <c r="L19" i="627"/>
  <c r="L20" i="627"/>
  <c r="L21" i="627"/>
  <c r="L23" i="627"/>
  <c r="AU25" i="627"/>
  <c r="AU24" i="627"/>
  <c r="AT23" i="627"/>
  <c r="L24" i="627"/>
  <c r="Q26" i="627"/>
  <c r="X26" i="627"/>
  <c r="AE26" i="627"/>
  <c r="AL26" i="627"/>
  <c r="AS24" i="627"/>
  <c r="L25" i="627"/>
  <c r="AS25" i="627"/>
  <c r="AL92" i="471"/>
  <c r="AE92" i="471"/>
  <c r="X92" i="471"/>
  <c r="M8" i="642"/>
  <c r="O8" i="642"/>
  <c r="M9" i="642"/>
  <c r="O9"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L18" i="642"/>
  <c r="O18" i="642"/>
  <c r="AU18" i="642"/>
  <c r="L19" i="642"/>
  <c r="AU19" i="642"/>
  <c r="L20" i="642"/>
  <c r="AU20" i="642"/>
  <c r="L21" i="642"/>
  <c r="AU21" i="642"/>
  <c r="L22" i="642"/>
  <c r="AU22" i="642"/>
  <c r="L23" i="642"/>
  <c r="AU23" i="642"/>
  <c r="L24" i="642"/>
  <c r="Q26" i="642"/>
  <c r="X26" i="642"/>
  <c r="AE26" i="642"/>
  <c r="AL26" i="642"/>
  <c r="AS24" i="642"/>
  <c r="AU24" i="642"/>
  <c r="L25" i="642"/>
  <c r="AS25" i="642"/>
  <c r="AU25" i="642"/>
  <c r="AU26" i="642"/>
  <c r="AU27" i="642"/>
  <c r="AU28" i="642"/>
  <c r="L29" i="642"/>
  <c r="AU29" i="642"/>
  <c r="L30" i="642"/>
  <c r="AU30" i="642"/>
  <c r="L31" i="642"/>
  <c r="Q32" i="642"/>
  <c r="X32" i="642"/>
  <c r="AE32" i="642"/>
  <c r="AL32" i="642"/>
  <c r="AS31" i="642"/>
  <c r="AU31" i="642"/>
  <c r="AU32" i="642"/>
  <c r="AU33" i="642"/>
  <c r="AU34" i="642"/>
  <c r="AU35" i="642"/>
  <c r="AL244" i="471"/>
  <c r="AE244" i="471"/>
  <c r="X244" i="471"/>
  <c r="M8" i="629"/>
  <c r="O8" i="629"/>
  <c r="M9" i="629"/>
  <c r="O9" i="629"/>
  <c r="O17" i="629"/>
  <c r="P17" i="629" s="1"/>
  <c r="Q17" i="629" s="1"/>
  <c r="R17" i="629" s="1"/>
  <c r="S17" i="629" s="1"/>
  <c r="U17" i="629" s="1"/>
  <c r="V17" i="629" s="1"/>
  <c r="W17" i="629" s="1"/>
  <c r="L18" i="629"/>
  <c r="O18" i="629"/>
  <c r="L19" i="629"/>
  <c r="L20" i="629"/>
  <c r="L21" i="629"/>
  <c r="L23" i="629"/>
  <c r="Z24" i="629"/>
  <c r="Y23" i="629"/>
  <c r="L24" i="629"/>
  <c r="Q25" i="629"/>
  <c r="X24" i="629"/>
  <c r="H30" i="649" l="1"/>
  <c r="H29" i="649"/>
  <c r="H27" i="649"/>
  <c r="H26" i="649"/>
  <c r="H24" i="649"/>
  <c r="H23" i="649"/>
  <c r="H21" i="649"/>
  <c r="H20" i="649"/>
  <c r="H18" i="649"/>
  <c r="H17" i="649"/>
  <c r="H15" i="649"/>
  <c r="H14" i="649"/>
  <c r="H12" i="649"/>
  <c r="H11" i="649"/>
  <c r="H9" i="649"/>
  <c r="H8" i="649"/>
  <c r="H7" i="649"/>
  <c r="H30" i="645"/>
  <c r="H27" i="645"/>
  <c r="H26" i="645"/>
  <c r="H29" i="645"/>
  <c r="H24" i="645"/>
  <c r="H21" i="645"/>
  <c r="H20" i="645"/>
  <c r="H23" i="645"/>
  <c r="H18" i="645"/>
  <c r="H15" i="645"/>
  <c r="H14" i="645"/>
  <c r="H17" i="645"/>
  <c r="H12" i="645"/>
  <c r="H9" i="645"/>
  <c r="H8" i="645"/>
  <c r="F85" i="647"/>
  <c r="E85" i="647"/>
  <c r="F76" i="647"/>
  <c r="E76" i="647"/>
  <c r="F64" i="647"/>
  <c r="E64" i="647"/>
  <c r="F43" i="647"/>
  <c r="E43" i="647"/>
  <c r="F23" i="647"/>
  <c r="E23" i="647"/>
  <c r="F83" i="647"/>
  <c r="E83" i="647"/>
  <c r="F74" i="647"/>
  <c r="E74" i="647"/>
  <c r="F59" i="647"/>
  <c r="E59" i="647"/>
  <c r="F38" i="647"/>
  <c r="E38" i="647"/>
  <c r="F21" i="647"/>
  <c r="E21" i="647"/>
  <c r="F81" i="647"/>
  <c r="E81" i="647"/>
  <c r="F72" i="647"/>
  <c r="E72" i="647"/>
  <c r="F54" i="647"/>
  <c r="E54" i="647"/>
  <c r="F33" i="647"/>
  <c r="E33" i="647"/>
  <c r="F19" i="647"/>
  <c r="E19" i="647"/>
  <c r="F79" i="647"/>
  <c r="E79" i="647"/>
  <c r="F70" i="647"/>
  <c r="E70" i="647"/>
  <c r="F49" i="647"/>
  <c r="E49" i="647"/>
  <c r="F28" i="647"/>
  <c r="E28" i="647"/>
  <c r="F17" i="647"/>
  <c r="E17" i="647"/>
  <c r="H12" i="638"/>
  <c r="H9" i="638"/>
  <c r="H8" i="638"/>
  <c r="H12" i="616"/>
  <c r="H9" i="616"/>
  <c r="H8" i="616"/>
  <c r="H12" i="637"/>
  <c r="H9" i="637"/>
  <c r="H8" i="637"/>
  <c r="H12" i="643"/>
  <c r="H9" i="643"/>
  <c r="H8" i="643"/>
  <c r="F28" i="649"/>
  <c r="F27" i="649"/>
  <c r="F26" i="649"/>
  <c r="F25" i="649"/>
  <c r="F24" i="649"/>
  <c r="F23" i="649"/>
  <c r="F16" i="649"/>
  <c r="F15" i="649"/>
  <c r="F14" i="649"/>
  <c r="F13" i="649"/>
  <c r="F12" i="649"/>
  <c r="F11" i="649"/>
  <c r="F31" i="649"/>
  <c r="F30" i="649"/>
  <c r="F29" i="649"/>
  <c r="F22" i="649"/>
  <c r="F21" i="649"/>
  <c r="F20" i="649"/>
  <c r="F19" i="649"/>
  <c r="F18" i="649"/>
  <c r="F17" i="649"/>
  <c r="F10" i="649"/>
  <c r="F9" i="649"/>
  <c r="F8" i="649"/>
  <c r="F26" i="645"/>
  <c r="F28" i="645"/>
  <c r="F31" i="645"/>
  <c r="F27" i="645"/>
  <c r="F29" i="645"/>
  <c r="F30" i="645"/>
  <c r="F20" i="645"/>
  <c r="F22" i="645"/>
  <c r="F25" i="645"/>
  <c r="F21" i="645"/>
  <c r="F23" i="645"/>
  <c r="F24" i="645"/>
  <c r="F14" i="645"/>
  <c r="F16" i="645"/>
  <c r="F19" i="645"/>
  <c r="F15" i="645"/>
  <c r="F17" i="645"/>
  <c r="F18" i="645"/>
  <c r="R14" i="601" l="1"/>
  <c r="R13" i="601"/>
  <c r="R12" i="601"/>
  <c r="P12" i="601"/>
  <c r="M14" i="601"/>
  <c r="M13" i="601"/>
  <c r="M12" i="601"/>
  <c r="B2" i="525"/>
  <c r="B3" i="525"/>
  <c r="H31" i="649" l="1"/>
  <c r="H19" i="649"/>
  <c r="H25" i="645"/>
  <c r="H13" i="645"/>
  <c r="H13" i="637"/>
  <c r="H25" i="649"/>
  <c r="H13" i="649"/>
  <c r="H31" i="645"/>
  <c r="H19" i="645"/>
  <c r="H13" i="638"/>
  <c r="H13" i="616"/>
  <c r="H13" i="643"/>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3" i="624"/>
  <c r="L22" i="624"/>
  <c r="L20" i="624"/>
  <c r="L19" i="624"/>
  <c r="L21" i="624"/>
  <c r="X24" i="624"/>
  <c r="L18" i="624"/>
  <c r="L24" i="624"/>
  <c r="F8" i="647" l="1"/>
  <c r="E8" i="647"/>
  <c r="F7" i="647"/>
  <c r="E7" i="647"/>
  <c r="H11" i="645"/>
  <c r="H7" i="645"/>
  <c r="F11" i="645"/>
  <c r="F8" i="645"/>
  <c r="F13" i="645"/>
  <c r="F10" i="645"/>
  <c r="F9" i="645"/>
  <c r="F12" i="645"/>
  <c r="O9" i="632" l="1"/>
  <c r="M9" i="632"/>
  <c r="O8" i="632"/>
  <c r="M8" i="632"/>
  <c r="N9" i="633"/>
  <c r="M9" i="633"/>
  <c r="N8" i="633"/>
  <c r="M8" i="633"/>
  <c r="O9" i="630"/>
  <c r="M9" i="630"/>
  <c r="O8" i="630"/>
  <c r="M8" i="630"/>
  <c r="O9" i="631"/>
  <c r="M9" i="631"/>
  <c r="O8" i="631"/>
  <c r="M8" i="631"/>
  <c r="O11" i="640"/>
  <c r="M11" i="640"/>
  <c r="O10" i="640"/>
  <c r="M10" i="640"/>
  <c r="O11" i="626"/>
  <c r="M11" i="626"/>
  <c r="O10" i="626"/>
  <c r="M10" i="626"/>
  <c r="O9" i="625"/>
  <c r="M9" i="625"/>
  <c r="O8" i="625"/>
  <c r="M8" i="625"/>
  <c r="E2" i="437"/>
  <c r="E3" i="437"/>
  <c r="O18" i="632" l="1"/>
  <c r="P18" i="632" s="1"/>
  <c r="Q18" i="632" s="1"/>
  <c r="R18" i="632" s="1"/>
  <c r="S18" i="632" s="1"/>
  <c r="T18" i="632" s="1"/>
  <c r="V18" i="632" s="1"/>
  <c r="R24" i="632"/>
  <c r="L19" i="632"/>
  <c r="L23" i="632"/>
  <c r="L22" i="632"/>
  <c r="Y23" i="632"/>
  <c r="L21" i="632"/>
  <c r="L20" i="632"/>
  <c r="X18" i="632" l="1"/>
  <c r="M12" i="550"/>
  <c r="AU250" i="471" l="1"/>
  <c r="AU249" i="471"/>
  <c r="AU248" i="471"/>
  <c r="AU247" i="471"/>
  <c r="AU246" i="471"/>
  <c r="AU245" i="471"/>
  <c r="AU244" i="471"/>
  <c r="Q244" i="471"/>
  <c r="AU243" i="471"/>
  <c r="AU242" i="471"/>
  <c r="AU241" i="471"/>
  <c r="AU240" i="471"/>
  <c r="AU239" i="471"/>
  <c r="AU238" i="471"/>
  <c r="AU237" i="471"/>
  <c r="H11" i="643"/>
  <c r="H7" i="643"/>
  <c r="L238" i="471"/>
  <c r="L243" i="471"/>
  <c r="L237" i="471"/>
  <c r="L241" i="471"/>
  <c r="L240" i="471"/>
  <c r="AS243" i="471"/>
  <c r="L239" i="471"/>
  <c r="L242" i="471"/>
  <c r="F9" i="643"/>
  <c r="F12" i="643"/>
  <c r="F11" i="643"/>
  <c r="F8" i="643"/>
  <c r="F10" i="643"/>
  <c r="F13" i="643"/>
  <c r="H11" i="641" l="1"/>
  <c r="H7" i="641"/>
  <c r="Z232" i="471"/>
  <c r="Z231" i="471"/>
  <c r="Z230" i="471"/>
  <c r="Z229" i="471"/>
  <c r="Z228" i="471"/>
  <c r="Z227" i="471"/>
  <c r="Z226" i="471"/>
  <c r="Q226" i="471"/>
  <c r="Z225" i="471"/>
  <c r="Z224" i="471"/>
  <c r="Z223" i="471"/>
  <c r="Z222" i="471"/>
  <c r="Z221" i="471"/>
  <c r="Z220" i="471"/>
  <c r="Z219"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5" i="640"/>
  <c r="F9" i="641"/>
  <c r="F11" i="641"/>
  <c r="L22" i="640"/>
  <c r="L21" i="640"/>
  <c r="L26" i="640"/>
  <c r="F10" i="641"/>
  <c r="X26" i="640"/>
  <c r="F8" i="641"/>
  <c r="L23" i="640"/>
  <c r="F12" i="641"/>
  <c r="F13" i="641"/>
  <c r="L24" i="640"/>
  <c r="L20" i="640"/>
  <c r="L223" i="471"/>
  <c r="L220" i="471"/>
  <c r="L221" i="471"/>
  <c r="X225" i="471"/>
  <c r="L225" i="471"/>
  <c r="L224" i="471"/>
  <c r="L222" i="471"/>
  <c r="L219" i="471"/>
  <c r="V19" i="640" l="1"/>
  <c r="W19" i="640" s="1"/>
  <c r="AA197" i="471" l="1"/>
  <c r="AI196" i="471"/>
  <c r="R183" i="471"/>
  <c r="V119" i="471"/>
  <c r="BP110" i="471"/>
  <c r="BO109" i="471"/>
  <c r="V109" i="471"/>
  <c r="Q149" i="471"/>
  <c r="Z148" i="471"/>
  <c r="Q131" i="471"/>
  <c r="Z130" i="471"/>
  <c r="Q92" i="471"/>
  <c r="AU91" i="471"/>
  <c r="Q167" i="471"/>
  <c r="Z166" i="471"/>
  <c r="AA165"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2" i="636"/>
  <c r="F11" i="634"/>
  <c r="F9" i="635"/>
  <c r="F9" i="639"/>
  <c r="F12" i="634"/>
  <c r="F10" i="639"/>
  <c r="F10" i="635"/>
  <c r="F12" i="639"/>
  <c r="F11" i="635"/>
  <c r="F13" i="636"/>
  <c r="F13" i="635"/>
  <c r="F10" i="636"/>
  <c r="F8" i="639"/>
  <c r="F11" i="639"/>
  <c r="F8" i="636"/>
  <c r="F12" i="635"/>
  <c r="F13" i="639"/>
  <c r="F13" i="634"/>
  <c r="F10" i="634"/>
  <c r="F9" i="634"/>
  <c r="F9" i="636"/>
  <c r="F8" i="635"/>
  <c r="F8" i="634"/>
  <c r="F11" i="636"/>
  <c r="F10" i="638"/>
  <c r="F12" i="638"/>
  <c r="F9" i="638"/>
  <c r="F11" i="638"/>
  <c r="F13" i="638"/>
  <c r="F8" i="638"/>
  <c r="L53" i="471"/>
  <c r="Y165" i="471"/>
  <c r="L148" i="471"/>
  <c r="L86" i="471"/>
  <c r="X37" i="471"/>
  <c r="L33" i="471"/>
  <c r="L181" i="471"/>
  <c r="Y129" i="471"/>
  <c r="L109" i="471"/>
  <c r="L163" i="471"/>
  <c r="L179" i="471"/>
  <c r="X73" i="471"/>
  <c r="L142" i="471"/>
  <c r="L144" i="471"/>
  <c r="L164" i="471"/>
  <c r="L129" i="471"/>
  <c r="L69" i="471"/>
  <c r="L90" i="471"/>
  <c r="AT90" i="471"/>
  <c r="L88" i="471"/>
  <c r="L178" i="471"/>
  <c r="L127" i="471"/>
  <c r="L32" i="471"/>
  <c r="L34" i="471"/>
  <c r="L124" i="471"/>
  <c r="X130" i="471"/>
  <c r="L160" i="471"/>
  <c r="L180" i="471"/>
  <c r="L182" i="471"/>
  <c r="L52" i="471"/>
  <c r="L35" i="471"/>
  <c r="L130" i="471"/>
  <c r="L165" i="471"/>
  <c r="L67" i="471"/>
  <c r="L37" i="471"/>
  <c r="L54" i="471"/>
  <c r="L104" i="471"/>
  <c r="L105" i="471"/>
  <c r="L161" i="471"/>
  <c r="L87" i="471"/>
  <c r="L68" i="471"/>
  <c r="L36" i="471"/>
  <c r="L125" i="471"/>
  <c r="L72" i="471"/>
  <c r="L166" i="471"/>
  <c r="L147" i="471"/>
  <c r="L126" i="471"/>
  <c r="Y147" i="471"/>
  <c r="L85" i="471"/>
  <c r="L162" i="471"/>
  <c r="X148" i="471"/>
  <c r="L71" i="471"/>
  <c r="L50" i="471"/>
  <c r="X55" i="471"/>
  <c r="L193" i="471"/>
  <c r="L49" i="471"/>
  <c r="L143" i="471"/>
  <c r="AH196" i="471"/>
  <c r="L55" i="471"/>
  <c r="L91" i="471"/>
  <c r="L106" i="471"/>
  <c r="L119" i="471"/>
  <c r="BN108" i="471"/>
  <c r="X166" i="471"/>
  <c r="Y182" i="471"/>
  <c r="AS91" i="471"/>
  <c r="L192" i="471"/>
  <c r="L145" i="471"/>
  <c r="L51" i="471"/>
  <c r="L73" i="471"/>
  <c r="L196" i="471"/>
  <c r="L194" i="471"/>
  <c r="L31" i="471"/>
  <c r="L103" i="471"/>
  <c r="L108" i="471"/>
  <c r="L195" i="471"/>
  <c r="L70" i="471"/>
  <c r="BM119" i="471"/>
  <c r="BM109" i="471"/>
  <c r="F11" i="637"/>
  <c r="F12" i="637"/>
  <c r="F8" i="637"/>
  <c r="F13" i="637"/>
  <c r="F10" i="637"/>
  <c r="F9" i="637"/>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5"/>
  <c r="L19" i="625"/>
  <c r="L18" i="625"/>
  <c r="L21" i="625"/>
  <c r="X26" i="626"/>
  <c r="L25" i="626"/>
  <c r="L26" i="626"/>
  <c r="L20" i="625"/>
  <c r="L22" i="625"/>
  <c r="L24" i="625"/>
  <c r="L22" i="626"/>
  <c r="X24" i="625"/>
  <c r="L20" i="626"/>
  <c r="L21" i="626"/>
  <c r="L23" i="626"/>
  <c r="L24"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3" i="631"/>
  <c r="L21" i="633"/>
  <c r="X24" i="631"/>
  <c r="Y23" i="631"/>
  <c r="L18" i="631"/>
  <c r="X24" i="630"/>
  <c r="L20" i="631"/>
  <c r="L18" i="630"/>
  <c r="L23" i="630"/>
  <c r="L22" i="633"/>
  <c r="AH23" i="633"/>
  <c r="L19" i="630"/>
  <c r="L22" i="631"/>
  <c r="L24" i="630"/>
  <c r="L20" i="633"/>
  <c r="L20" i="630"/>
  <c r="L21" i="631"/>
  <c r="L21" i="630"/>
  <c r="L24" i="631"/>
  <c r="L19" i="631"/>
  <c r="Y23" i="630"/>
  <c r="L19" i="633"/>
  <c r="L23" i="633"/>
  <c r="AG18" i="633" l="1"/>
  <c r="U17" i="631"/>
  <c r="V17" i="631" l="1"/>
  <c r="W17" i="631" s="1"/>
  <c r="M291" i="471" l="1"/>
  <c r="R306" i="471"/>
  <c r="P296" i="471"/>
  <c r="R301" i="471"/>
  <c r="R296" i="471"/>
  <c r="H11" i="618"/>
  <c r="H7" i="618"/>
  <c r="H11" i="617"/>
  <c r="H7" i="617"/>
  <c r="H11" i="616"/>
  <c r="H7" i="616"/>
  <c r="H11" i="614"/>
  <c r="H7" i="614"/>
  <c r="H339" i="471"/>
  <c r="E29" i="205"/>
  <c r="F29" i="205"/>
  <c r="E326" i="471"/>
  <c r="E331" i="471"/>
  <c r="F9" i="617"/>
  <c r="F8" i="617"/>
  <c r="F12" i="617"/>
  <c r="F11" i="614"/>
  <c r="F9" i="618"/>
  <c r="F9" i="614"/>
  <c r="F10" i="618"/>
  <c r="F12" i="618"/>
  <c r="F10" i="614"/>
  <c r="F13" i="614"/>
  <c r="F8" i="614"/>
  <c r="F8" i="618"/>
  <c r="F11" i="617"/>
  <c r="F13" i="617"/>
  <c r="F11" i="618"/>
  <c r="F12" i="614"/>
  <c r="F13" i="618"/>
  <c r="F10" i="617"/>
  <c r="F11" i="616"/>
  <c r="M296" i="471"/>
  <c r="F340" i="471"/>
  <c r="F336" i="471"/>
  <c r="F339" i="471"/>
  <c r="F8" i="616"/>
  <c r="F12" i="616"/>
  <c r="F13" i="616"/>
  <c r="M301" i="471"/>
  <c r="M306" i="471"/>
  <c r="F338" i="471"/>
  <c r="F337" i="471"/>
  <c r="F10" i="616"/>
  <c r="F9" i="616"/>
  <c r="F341" i="471"/>
</calcChain>
</file>

<file path=xl/sharedStrings.xml><?xml version="1.0" encoding="utf-8"?>
<sst xmlns="http://schemas.openxmlformats.org/spreadsheetml/2006/main" count="4366" uniqueCount="1690">
  <si>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</si>
  <si>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</si>
  <si>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</si>
  <si>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</si>
  <si>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</si>
  <si>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</si>
  <si>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</si>
  <si>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</si>
  <si>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</si>
  <si>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</si>
  <si>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</si>
  <si>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</si>
  <si>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</si>
  <si>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</si>
  <si>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</si>
  <si>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</si>
  <si>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</si>
  <si>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</si>
  <si>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</si>
  <si>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</si>
  <si>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</si>
  <si>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</si>
  <si>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</si>
  <si>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</si>
  <si>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</si>
  <si>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</si>
  <si>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</si>
  <si>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</si>
  <si>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</si>
  <si>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</si>
  <si>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</si>
  <si>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</si>
  <si>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</si>
  <si>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</si>
  <si>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</si>
  <si>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</si>
  <si>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</si>
  <si>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</si>
  <si>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</si>
  <si>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</si>
  <si>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</si>
  <si>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</si>
  <si>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</si>
  <si>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</si>
  <si>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</si>
  <si>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</si>
  <si>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</si>
  <si>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</si>
  <si>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</si>
  <si>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</si>
  <si>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</si>
  <si>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</si>
  <si>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</si>
  <si>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</si>
  <si>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</si>
  <si>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</si>
  <si>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</si>
  <si>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</si>
  <si>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</si>
  <si>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</si>
  <si>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</si>
  <si>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</si>
  <si>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</si>
  <si>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</si>
  <si>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</si>
  <si>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</si>
  <si>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</si>
  <si>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</si>
  <si>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</si>
  <si>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</si>
  <si>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</si>
  <si>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</si>
  <si>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</si>
  <si>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</si>
  <si>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</si>
  <si>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</si>
  <si>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</si>
  <si>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</si>
  <si>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</si>
  <si>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</si>
  <si>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</si>
  <si>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</si>
  <si>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</si>
  <si>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</si>
  <si>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</si>
  <si>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</si>
  <si>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</si>
  <si>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</si>
  <si>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</si>
  <si>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</si>
  <si>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</si>
  <si>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</si>
  <si>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</si>
  <si>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</si>
  <si>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</si>
  <si>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</si>
  <si>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</si>
  <si>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</si>
  <si>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</si>
  <si>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</si>
  <si>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</si>
  <si>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</si>
  <si>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</si>
  <si>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</si>
  <si>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</si>
  <si>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</si>
  <si>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</si>
  <si>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</si>
  <si>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</si>
  <si>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</si>
  <si>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</si>
  <si>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</si>
  <si>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</si>
  <si>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</si>
  <si>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</si>
  <si>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</si>
  <si>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</si>
  <si>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</si>
  <si>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</si>
  <si>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</si>
  <si>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</si>
  <si>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</si>
  <si>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</si>
  <si>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</si>
  <si>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</si>
  <si>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</si>
  <si>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</si>
  <si>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</si>
  <si>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</si>
  <si>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</si>
  <si>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</si>
  <si>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</si>
  <si>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</si>
  <si>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</si>
  <si>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</si>
  <si>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</si>
  <si>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</si>
  <si>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</si>
  <si>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</si>
  <si>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</si>
  <si>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</si>
  <si>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</si>
  <si>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</si>
  <si>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</si>
  <si>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</si>
  <si>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</si>
  <si>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</si>
  <si>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</si>
  <si>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</si>
  <si>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</si>
  <si>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</si>
  <si>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</si>
  <si>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</si>
  <si>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</si>
  <si>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</si>
  <si>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</si>
  <si>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</si>
  <si>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</si>
  <si>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</si>
  <si>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</si>
  <si>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</si>
  <si>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</si>
  <si>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</si>
  <si>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</si>
  <si>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</si>
  <si>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</si>
  <si>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</si>
  <si>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</si>
  <si>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</si>
  <si>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</si>
  <si>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</si>
  <si>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</si>
  <si>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</si>
  <si>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</si>
  <si>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</si>
  <si>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</si>
  <si>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</si>
  <si>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</si>
  <si>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</si>
  <si>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</si>
  <si>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</si>
  <si>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</si>
  <si>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</si>
  <si>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</si>
  <si>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</si>
  <si>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</si>
  <si>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</si>
  <si>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</si>
  <si>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</si>
  <si>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</si>
  <si>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</si>
  <si>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</si>
  <si>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</si>
  <si>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</si>
  <si>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</si>
  <si>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</si>
  <si>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</si>
  <si>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</si>
  <si>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</si>
  <si>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</si>
  <si>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</si>
  <si>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</si>
  <si>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</si>
  <si>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</si>
  <si>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</si>
  <si>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</si>
  <si>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</si>
  <si>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</si>
  <si>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</si>
  <si>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</si>
  <si>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</si>
  <si>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</si>
  <si>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</si>
  <si>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</si>
  <si>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</si>
  <si>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</si>
  <si>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</si>
  <si>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</si>
  <si>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</si>
  <si>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</si>
  <si>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</si>
  <si>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</si>
  <si>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</si>
  <si>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</si>
  <si>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</si>
  <si>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</si>
  <si>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</si>
  <si>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</si>
  <si>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</si>
  <si>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</si>
  <si>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</si>
  <si>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</si>
  <si>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</si>
  <si>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</si>
  <si>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</si>
  <si>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</si>
  <si>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</si>
  <si>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</si>
  <si>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</si>
  <si>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</si>
  <si>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</si>
  <si>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</si>
  <si>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</si>
  <si>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</si>
  <si>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</si>
  <si>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</si>
  <si>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</si>
  <si>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</si>
  <si>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</si>
  <si>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</si>
  <si>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</si>
  <si>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</si>
  <si>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</si>
  <si>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</si>
  <si>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</si>
  <si>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</si>
  <si>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</si>
  <si>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</si>
  <si>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</si>
  <si>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</si>
  <si>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</si>
  <si>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</si>
  <si>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</si>
  <si>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</si>
  <si>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</si>
  <si>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</si>
  <si>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</si>
  <si>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</si>
  <si>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</si>
  <si>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</si>
  <si>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</si>
  <si>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</si>
  <si>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</si>
  <si>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</si>
  <si>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</si>
  <si>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</si>
  <si>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</si>
  <si>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</si>
  <si>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</si>
  <si>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</si>
  <si>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</si>
  <si>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</si>
  <si>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</si>
  <si>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</si>
  <si>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</si>
  <si>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</si>
  <si>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</si>
  <si>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</si>
  <si>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</si>
  <si>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</si>
  <si>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</si>
  <si>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</si>
  <si>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</si>
  <si>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</si>
  <si>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</si>
  <si>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</si>
  <si>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</si>
  <si>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</si>
  <si>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</si>
  <si>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</si>
  <si>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</si>
  <si>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</si>
  <si>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</si>
  <si>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</si>
  <si>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</si>
  <si>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</si>
  <si>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</si>
  <si>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</si>
  <si>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</si>
  <si>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</si>
  <si>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</si>
  <si>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</si>
  <si>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</si>
  <si>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</si>
  <si>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</si>
  <si>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</si>
  <si>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</si>
  <si>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</si>
  <si>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</si>
  <si>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</si>
  <si>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</si>
  <si>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</si>
  <si>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</si>
  <si>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</si>
  <si>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</si>
  <si>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</si>
  <si>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</si>
  <si>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</si>
  <si>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</si>
  <si>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</si>
  <si>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</si>
  <si>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</si>
  <si>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</si>
  <si>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</si>
  <si>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</si>
  <si>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</si>
  <si>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</si>
  <si>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</si>
  <si>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</si>
  <si>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</si>
  <si>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</si>
  <si>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</si>
  <si>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</si>
  <si>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</si>
  <si>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</si>
  <si>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</si>
  <si>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</si>
  <si>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</si>
  <si>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</si>
  <si>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</si>
  <si>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</si>
  <si>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</si>
  <si>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</si>
  <si>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</si>
  <si>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</si>
  <si>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</si>
  <si>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</si>
  <si>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</si>
  <si>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</si>
  <si>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</si>
  <si>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</si>
  <si>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</si>
  <si>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</si>
  <si>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</si>
  <si>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</si>
  <si>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</si>
  <si>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</si>
  <si>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</si>
  <si>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</si>
  <si>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</si>
  <si>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</si>
  <si>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</si>
  <si>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</si>
  <si>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</si>
  <si>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</si>
  <si>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</si>
  <si>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</si>
  <si>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</si>
  <si>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</si>
  <si>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</si>
  <si>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</si>
  <si>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</si>
  <si>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</si>
  <si>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</si>
  <si>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</si>
  <si>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</si>
  <si>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</si>
  <si>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</si>
  <si>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</si>
  <si>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</si>
  <si>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</si>
  <si>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</si>
  <si>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</si>
  <si>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</si>
  <si>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</si>
  <si>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</si>
  <si>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</si>
  <si>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</si>
  <si>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</si>
  <si>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</si>
  <si>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</si>
  <si>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</si>
  <si>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</si>
  <si>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</si>
  <si>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</si>
  <si>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</si>
  <si>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</si>
  <si>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</si>
  <si>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</si>
  <si>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</si>
  <si>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</si>
  <si>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</si>
  <si>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</si>
  <si>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</si>
  <si>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</si>
  <si>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</si>
  <si>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</si>
  <si>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</si>
  <si>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</si>
  <si>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</si>
  <si>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</si>
  <si>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</si>
  <si>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</si>
  <si>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</si>
  <si>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</si>
  <si>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</si>
  <si>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</si>
  <si>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</si>
  <si>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</si>
  <si>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</si>
  <si>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</si>
  <si>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</si>
  <si>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</si>
  <si>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</si>
  <si>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</si>
  <si>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</si>
  <si>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</si>
  <si>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</si>
  <si>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</si>
  <si>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</si>
  <si>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</si>
  <si>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</si>
  <si>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</si>
  <si>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</si>
  <si>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</si>
  <si>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</si>
  <si>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</si>
  <si>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</si>
  <si>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</si>
  <si>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</si>
  <si>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</si>
  <si>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</si>
  <si>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</si>
  <si>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</si>
  <si>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</si>
  <si>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</si>
  <si>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</si>
  <si>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</si>
  <si>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</si>
  <si>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</si>
  <si>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</si>
  <si>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</si>
  <si>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</si>
  <si>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</si>
  <si>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</si>
  <si>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</si>
  <si>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</si>
  <si>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</si>
  <si>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</si>
  <si>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</si>
  <si>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</si>
  <si>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</si>
  <si>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</si>
  <si>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</si>
  <si>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</si>
  <si>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</si>
  <si>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</si>
  <si>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</si>
  <si>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</si>
  <si>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</si>
  <si>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</si>
  <si>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</si>
  <si>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</si>
  <si>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</si>
  <si>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</si>
  <si>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</si>
  <si>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</si>
  <si>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</si>
  <si>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</si>
  <si>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</si>
  <si>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</si>
  <si>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</si>
  <si>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</si>
  <si>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</si>
  <si>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</si>
  <si>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</si>
  <si>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</si>
  <si>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</si>
  <si>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</si>
  <si>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</si>
  <si>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</si>
  <si>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</si>
  <si>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</si>
  <si>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</si>
  <si>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</si>
  <si>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</si>
  <si>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</si>
  <si>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</si>
  <si>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</si>
  <si>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</si>
  <si>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</si>
  <si>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</si>
  <si>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</si>
  <si>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</si>
  <si>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</si>
  <si>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</si>
  <si>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</si>
  <si>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</si>
  <si>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</si>
  <si>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</si>
  <si>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</si>
  <si>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</si>
  <si>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</si>
  <si>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</si>
  <si>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</si>
  <si>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</si>
  <si>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</si>
  <si>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</si>
  <si>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</si>
  <si>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</si>
  <si>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</si>
  <si>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</si>
  <si>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</si>
  <si>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</si>
  <si>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</si>
  <si>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</si>
  <si>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</si>
  <si>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</si>
  <si>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</si>
  <si>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</si>
  <si>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</si>
  <si>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</si>
  <si>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</si>
  <si>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</si>
  <si>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</si>
  <si>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</si>
  <si>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</si>
  <si>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</si>
  <si>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</si>
  <si>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</si>
  <si>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</si>
  <si>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</si>
  <si>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</si>
  <si>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</si>
  <si>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</si>
  <si>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</si>
  <si>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</si>
  <si>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</si>
  <si>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</si>
  <si>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</si>
  <si>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</si>
  <si>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</si>
  <si>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</si>
  <si>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</si>
  <si>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</si>
  <si>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</si>
  <si>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</si>
  <si>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</si>
  <si>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</si>
  <si>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</si>
  <si>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</si>
  <si>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</si>
  <si>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</si>
  <si>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</si>
  <si>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</si>
  <si>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</si>
  <si>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</si>
  <si>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</si>
  <si>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</si>
  <si>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</si>
  <si>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</si>
  <si>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</si>
  <si>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</si>
  <si>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</si>
  <si>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</si>
  <si>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</si>
  <si>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</si>
  <si>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</si>
  <si>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</si>
  <si>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</si>
  <si>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</si>
  <si>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</si>
  <si>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</si>
  <si>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</si>
  <si>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</si>
  <si>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</si>
  <si>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</si>
  <si>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</si>
  <si>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</si>
  <si>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</si>
  <si>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</si>
  <si>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</si>
  <si>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</si>
  <si>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</si>
  <si>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</si>
  <si>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</si>
  <si>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</si>
  <si>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</si>
  <si>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</si>
  <si>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</si>
  <si>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</si>
  <si>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</si>
  <si>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</si>
  <si>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</si>
  <si>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</si>
  <si>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</si>
  <si>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</si>
  <si>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</si>
  <si>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</si>
  <si>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</si>
  <si>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</si>
  <si>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</si>
  <si>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</si>
  <si>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</si>
  <si>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</si>
  <si>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</si>
  <si>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</si>
  <si>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</si>
  <si>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</si>
  <si>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</si>
  <si>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</si>
  <si>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</si>
  <si>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</si>
  <si>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</si>
  <si>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</si>
  <si>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</si>
  <si>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</si>
  <si>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</si>
  <si>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</si>
  <si>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</si>
  <si>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</si>
  <si>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</si>
  <si>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</si>
  <si>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</si>
  <si>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</si>
  <si>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</si>
  <si>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</si>
  <si>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</si>
  <si>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</si>
  <si>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</si>
  <si>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</si>
  <si>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</si>
  <si>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</si>
  <si>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</si>
  <si>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</si>
  <si>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</si>
  <si>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</si>
  <si>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</si>
  <si>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</si>
  <si>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</si>
  <si>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</si>
  <si>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</si>
  <si>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</si>
  <si>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</si>
  <si>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</si>
  <si>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</si>
  <si>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</si>
  <si>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</si>
  <si>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</si>
  <si>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</si>
  <si>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</si>
  <si>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</si>
  <si>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</si>
  <si>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</si>
  <si>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</si>
  <si>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</si>
  <si>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</si>
  <si>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</si>
  <si>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</si>
  <si>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</si>
  <si>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</si>
  <si>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</si>
  <si>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</si>
  <si>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</si>
  <si>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</si>
  <si>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</si>
  <si>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</si>
  <si>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</si>
  <si>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</si>
  <si>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</si>
  <si>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</si>
  <si>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</si>
  <si>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</si>
  <si>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</si>
  <si>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</si>
  <si>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</si>
  <si>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</si>
  <si>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</si>
  <si>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</si>
  <si>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</si>
  <si>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</si>
  <si>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</si>
  <si>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</si>
  <si>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</si>
  <si>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</si>
  <si>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</si>
  <si>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</si>
  <si>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</si>
  <si>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</si>
  <si>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</si>
  <si>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</si>
  <si>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</si>
  <si>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</si>
  <si>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</si>
  <si>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</si>
  <si>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</si>
  <si>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</si>
  <si>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</si>
  <si>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</si>
  <si>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</si>
  <si>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</si>
  <si>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</si>
  <si>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</si>
  <si>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</si>
  <si>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</si>
  <si>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</si>
  <si>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</si>
  <si>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</si>
  <si>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</si>
  <si>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</si>
  <si>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</si>
  <si>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</si>
  <si>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</si>
  <si>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</si>
  <si>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</si>
  <si>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</si>
  <si>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</si>
  <si>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</si>
  <si>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</si>
  <si>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</si>
  <si>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</si>
  <si>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</si>
  <si>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</si>
  <si>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</si>
  <si>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</si>
  <si>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</si>
  <si>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</si>
  <si>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</si>
  <si>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</si>
  <si>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</si>
  <si>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</si>
  <si>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</si>
  <si>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</si>
  <si>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</si>
  <si>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</si>
  <si>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</si>
  <si>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</si>
  <si>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1.0.1</t>
  </si>
  <si>
    <t>Описание изменений: Версия 1.0.1
1. Корректировка наименования п.5 листа 'Форма 4.10.1'.</t>
  </si>
  <si>
    <t>Размер файла обновления: 282112 байт</t>
  </si>
  <si>
    <t>Подготовка к обновлению...</t>
  </si>
  <si>
    <t>Сохранение файла резервной копии: \\Srv-dfs-2\экономическое управление\210117\Тариф\Тариф 2020\СПб 2020\FAS.JKH.OPEN.INFO.REQUEST.WARM(v1.0.1)_тепловая энергия СПб.BKP..xlsb</t>
  </si>
  <si>
    <t>Резервная копия создана: \\Srv-dfs-2\экономическое управление\210117\Тариф\Тариф 2020\СПб 2020\FAS.JKH.OPEN.INFO.REQUEST.WARM(v1.0.1)_тепловая энергия СПб.BKP..xlsb</t>
  </si>
  <si>
    <t>Создание книги для установки обновлений...</t>
  </si>
  <si>
    <t>Файл обновления загружен: \\Srv-dfs-2\экономическое управление\210117\Тариф\Тариф 2020\СПб 2020\UPDATE.FAS.JKH.OPEN.INFO.REQUEST.WARM.TO.1.0.1.27.xls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</si>
  <si>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</si>
  <si>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</si>
  <si>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Обновление завершилось удачно! Шаблон FAS.JKH.OPEN.INFO.REQUEST.WARM(v1.0).xlsb сохранен под именем 'FAS.JKH.OPEN.INFO.REQUEST.WARM(v1.0.1).xlsb'</t>
  </si>
  <si>
    <t>06.05.2019</t>
  </si>
  <si>
    <t>город Санкт-Петербург</t>
  </si>
  <si>
    <t>40000000</t>
  </si>
  <si>
    <t>город Зеленогорск</t>
  </si>
  <si>
    <t>40361000</t>
  </si>
  <si>
    <t>город Колпино</t>
  </si>
  <si>
    <t>40342000</t>
  </si>
  <si>
    <t>город Красное Село</t>
  </si>
  <si>
    <t>40353000</t>
  </si>
  <si>
    <t>город Кронштадт</t>
  </si>
  <si>
    <t>40360000</t>
  </si>
  <si>
    <t>город Ломоносов</t>
  </si>
  <si>
    <t>40372000</t>
  </si>
  <si>
    <t>город Павловск</t>
  </si>
  <si>
    <t>40387000</t>
  </si>
  <si>
    <t>город Петергоф</t>
  </si>
  <si>
    <t>40395000</t>
  </si>
  <si>
    <t>город Пушкин</t>
  </si>
  <si>
    <t>40397000</t>
  </si>
  <si>
    <t>город Сестрорецк</t>
  </si>
  <si>
    <t>40362000</t>
  </si>
  <si>
    <t>муниципальный округ № 15</t>
  </si>
  <si>
    <t>40317000</t>
  </si>
  <si>
    <t>муниципальный округ № 21</t>
  </si>
  <si>
    <t>40331000</t>
  </si>
  <si>
    <t>муниципальный округ № 54</t>
  </si>
  <si>
    <t>40383000</t>
  </si>
  <si>
    <t>муниципальный округ № 65</t>
  </si>
  <si>
    <t>40322000</t>
  </si>
  <si>
    <t>муниципальный округ № 7</t>
  </si>
  <si>
    <t>40307000</t>
  </si>
  <si>
    <t>муниципальный округ № 72</t>
  </si>
  <si>
    <t>40903000</t>
  </si>
  <si>
    <t>муниципальный округ № 75</t>
  </si>
  <si>
    <t>40906000</t>
  </si>
  <si>
    <t>муниципальный округ № 78</t>
  </si>
  <si>
    <t>40909000</t>
  </si>
  <si>
    <t>муниципальный округ Автово</t>
  </si>
  <si>
    <t>40338000</t>
  </si>
  <si>
    <t>муниципальный округ Адмиралтейский округ</t>
  </si>
  <si>
    <t>40303000</t>
  </si>
  <si>
    <t>муниципальный округ Академическое</t>
  </si>
  <si>
    <t>40329000</t>
  </si>
  <si>
    <t>муниципальный округ Аптекарский остров</t>
  </si>
  <si>
    <t>40392000</t>
  </si>
  <si>
    <t>муниципальный округ Балканский</t>
  </si>
  <si>
    <t>40907000</t>
  </si>
  <si>
    <t>муниципальный округ Большая Охта</t>
  </si>
  <si>
    <t>40349000</t>
  </si>
  <si>
    <t>муниципальный округ Васильевский</t>
  </si>
  <si>
    <t>40308000</t>
  </si>
  <si>
    <t>муниципальный округ Введенский</t>
  </si>
  <si>
    <t>40389000</t>
  </si>
  <si>
    <t>муниципальный округ Владимирский округ</t>
  </si>
  <si>
    <t>40913000</t>
  </si>
  <si>
    <t>муниципальный округ Волковское</t>
  </si>
  <si>
    <t>40902000</t>
  </si>
  <si>
    <t>муниципальный округ Гавань</t>
  </si>
  <si>
    <t>40309000</t>
  </si>
  <si>
    <t>муниципальный округ Гагаринское</t>
  </si>
  <si>
    <t>40374000</t>
  </si>
  <si>
    <t>муниципальный округ Георгиевский</t>
  </si>
  <si>
    <t>40905000</t>
  </si>
  <si>
    <t>муниципальный округ Горелово</t>
  </si>
  <si>
    <t>40359000</t>
  </si>
  <si>
    <t>муниципальный округ Гражданка</t>
  </si>
  <si>
    <t>40328000</t>
  </si>
  <si>
    <t>муниципальный округ Дачное</t>
  </si>
  <si>
    <t>40337000</t>
  </si>
  <si>
    <t>муниципальный округ Дворцовый округ</t>
  </si>
  <si>
    <t>40908000</t>
  </si>
  <si>
    <t>муниципальный округ Екатерингофский</t>
  </si>
  <si>
    <t>40306000</t>
  </si>
  <si>
    <t>муниципальный округ Звездное</t>
  </si>
  <si>
    <t>40377000</t>
  </si>
  <si>
    <t>муниципальный округ Ивановский</t>
  </si>
  <si>
    <t>40379000</t>
  </si>
  <si>
    <t>муниципальный округ Измайловское</t>
  </si>
  <si>
    <t>40305000</t>
  </si>
  <si>
    <t>муниципальный округ Княжево</t>
  </si>
  <si>
    <t>40335000</t>
  </si>
  <si>
    <t>муниципальный округ Коломна</t>
  </si>
  <si>
    <t>40301000</t>
  </si>
  <si>
    <t>муниципальный округ Коломяги</t>
  </si>
  <si>
    <t>40327000</t>
  </si>
  <si>
    <t>муниципальный округ Комендантский аэродром</t>
  </si>
  <si>
    <t>40324000</t>
  </si>
  <si>
    <t>муниципальный округ Константиновское</t>
  </si>
  <si>
    <t>40358000</t>
  </si>
  <si>
    <t>муниципальный округ Красненькая речка</t>
  </si>
  <si>
    <t>40340000</t>
  </si>
  <si>
    <t>муниципальный округ Кронверкское</t>
  </si>
  <si>
    <t>40390000</t>
  </si>
  <si>
    <t>муниципальный округ Купчино</t>
  </si>
  <si>
    <t>40904000</t>
  </si>
  <si>
    <t>муниципальный округ Лахта-Ольгино</t>
  </si>
  <si>
    <t>40321000</t>
  </si>
  <si>
    <t>муниципальный округ Лиговка-Ямская</t>
  </si>
  <si>
    <t>40912000</t>
  </si>
  <si>
    <t>муниципальный округ Литейный округ</t>
  </si>
  <si>
    <t>40910000</t>
  </si>
  <si>
    <t>муниципальный округ Малая Охта</t>
  </si>
  <si>
    <t>40350000</t>
  </si>
  <si>
    <t>муниципальный округ Морские ворота</t>
  </si>
  <si>
    <t>40341000</t>
  </si>
  <si>
    <t>муниципальный округ Морской</t>
  </si>
  <si>
    <t>40310000</t>
  </si>
  <si>
    <t>муниципальный округ Московская застава</t>
  </si>
  <si>
    <t>40373000</t>
  </si>
  <si>
    <t>муниципальный округ Нарвский округ</t>
  </si>
  <si>
    <t>40339000</t>
  </si>
  <si>
    <t>муниципальный округ Народный</t>
  </si>
  <si>
    <t>40382000</t>
  </si>
  <si>
    <t>муниципальный округ Невская застава</t>
  </si>
  <si>
    <t>40378000</t>
  </si>
  <si>
    <t>муниципальный округ Невский округ</t>
  </si>
  <si>
    <t>40384000</t>
  </si>
  <si>
    <t>муниципальный округ Новоизмайловское</t>
  </si>
  <si>
    <t>40375000</t>
  </si>
  <si>
    <t>муниципальный округ Обуховский</t>
  </si>
  <si>
    <t>40380000</t>
  </si>
  <si>
    <t>муниципальный округ Озеро Долгое</t>
  </si>
  <si>
    <t>40325000</t>
  </si>
  <si>
    <t>муниципальный округ Оккервиль</t>
  </si>
  <si>
    <t>40385000</t>
  </si>
  <si>
    <t>муниципальный округ Остров Декабристов</t>
  </si>
  <si>
    <t>40311000</t>
  </si>
  <si>
    <t>муниципальный округ Пискаревка</t>
  </si>
  <si>
    <t>40332000</t>
  </si>
  <si>
    <t>муниципальный округ Полюстрово</t>
  </si>
  <si>
    <t>40348000</t>
  </si>
  <si>
    <t>муниципальный округ Пороховые</t>
  </si>
  <si>
    <t>40351000</t>
  </si>
  <si>
    <t>муниципальный округ Посадский</t>
  </si>
  <si>
    <t>40391000</t>
  </si>
  <si>
    <t>муниципальный округ Правобережный</t>
  </si>
  <si>
    <t>40386000</t>
  </si>
  <si>
    <t>муниципальный округ Прометей</t>
  </si>
  <si>
    <t>40334000</t>
  </si>
  <si>
    <t>муниципальный округ Пулковский меридиан</t>
  </si>
  <si>
    <t>40376000</t>
  </si>
  <si>
    <t>муниципальный округ Ржевка</t>
  </si>
  <si>
    <t>40352000</t>
  </si>
  <si>
    <t>муниципальный округ Рыбацкое</t>
  </si>
  <si>
    <t>40381000</t>
  </si>
  <si>
    <t>муниципальный округ Сампсониевское</t>
  </si>
  <si>
    <t>40314000</t>
  </si>
  <si>
    <t>муниципальный округ Светлановское</t>
  </si>
  <si>
    <t>40315000</t>
  </si>
  <si>
    <t>муниципальный округ Северный</t>
  </si>
  <si>
    <t>40333000</t>
  </si>
  <si>
    <t>муниципальный округ Семеновский</t>
  </si>
  <si>
    <t>40304000</t>
  </si>
  <si>
    <t>муниципальный округ Сенной округ</t>
  </si>
  <si>
    <t>40302000</t>
  </si>
  <si>
    <t>муниципальный округ Сергиевское</t>
  </si>
  <si>
    <t>40318000</t>
  </si>
  <si>
    <t>муниципальный округ Смольнинское</t>
  </si>
  <si>
    <t>40911000</t>
  </si>
  <si>
    <t>муниципальный округ Сосновая поляна</t>
  </si>
  <si>
    <t>40356000</t>
  </si>
  <si>
    <t>муниципальный округ Сосновское</t>
  </si>
  <si>
    <t>40316000</t>
  </si>
  <si>
    <t>муниципальный округ Ульянка</t>
  </si>
  <si>
    <t>40336000</t>
  </si>
  <si>
    <t>муниципальный округ Урицк</t>
  </si>
  <si>
    <t>40357000</t>
  </si>
  <si>
    <t>муниципальный округ Финляндский округ</t>
  </si>
  <si>
    <t>40330000</t>
  </si>
  <si>
    <t>муниципальный округ Черная речка</t>
  </si>
  <si>
    <t>40323000</t>
  </si>
  <si>
    <t>муниципальный округ Чкаловское</t>
  </si>
  <si>
    <t>40394000</t>
  </si>
  <si>
    <t>муниципальный округ Шувалово-Озерки</t>
  </si>
  <si>
    <t>40319000</t>
  </si>
  <si>
    <t>муниципальный округ Юго-Запад</t>
  </si>
  <si>
    <t>40354000</t>
  </si>
  <si>
    <t>муниципальный округ Южно-Приморский</t>
  </si>
  <si>
    <t>40355000</t>
  </si>
  <si>
    <t>муниципальный округ Юнтолово</t>
  </si>
  <si>
    <t>40326000</t>
  </si>
  <si>
    <t>муниципальный округ округ Петровский</t>
  </si>
  <si>
    <t>40393000</t>
  </si>
  <si>
    <t>поселок Александровская</t>
  </si>
  <si>
    <t>40398000</t>
  </si>
  <si>
    <t>поселок Белоостров</t>
  </si>
  <si>
    <t>40363000</t>
  </si>
  <si>
    <t>поселок Комарово</t>
  </si>
  <si>
    <t>40364000</t>
  </si>
  <si>
    <t>поселок Левашово</t>
  </si>
  <si>
    <t>40312000</t>
  </si>
  <si>
    <t>поселок Лисий Нос</t>
  </si>
  <si>
    <t>40320000</t>
  </si>
  <si>
    <t>поселок Металлострой</t>
  </si>
  <si>
    <t>40343000</t>
  </si>
  <si>
    <t>поселок Молодежное</t>
  </si>
  <si>
    <t>40365000</t>
  </si>
  <si>
    <t>поселок Парголово</t>
  </si>
  <si>
    <t>40313000</t>
  </si>
  <si>
    <t>поселок Песочный</t>
  </si>
  <si>
    <t>40366000</t>
  </si>
  <si>
    <t>поселок Петро-Славянка</t>
  </si>
  <si>
    <t>40344000</t>
  </si>
  <si>
    <t>поселок Понтонный</t>
  </si>
  <si>
    <t>40345000</t>
  </si>
  <si>
    <t>поселок Репино</t>
  </si>
  <si>
    <t>40367000</t>
  </si>
  <si>
    <t>поселок Саперный</t>
  </si>
  <si>
    <t>40346000</t>
  </si>
  <si>
    <t>поселок Серово</t>
  </si>
  <si>
    <t>40368000</t>
  </si>
  <si>
    <t>поселок Смолячково</t>
  </si>
  <si>
    <t>40369000</t>
  </si>
  <si>
    <t>поселок Солнечное</t>
  </si>
  <si>
    <t>40370000</t>
  </si>
  <si>
    <t>поселок Стрельна</t>
  </si>
  <si>
    <t>40396000</t>
  </si>
  <si>
    <t>поселок Тярлево</t>
  </si>
  <si>
    <t>40388000</t>
  </si>
  <si>
    <t>поселок Усть-Ижора</t>
  </si>
  <si>
    <t>40347000</t>
  </si>
  <si>
    <t>поселок Ушково</t>
  </si>
  <si>
    <t>40371000</t>
  </si>
  <si>
    <t>поселок Шушары</t>
  </si>
  <si>
    <t>40901000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</si>
  <si>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</si>
  <si>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</si>
  <si>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</si>
  <si>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</si>
  <si>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</si>
  <si>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</si>
  <si>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</si>
  <si>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</si>
  <si>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</si>
  <si>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</si>
  <si>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</si>
  <si>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</si>
  <si>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</si>
  <si>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</si>
  <si>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</si>
  <si>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FAS.JKH.OPEN.INFO.REQUEST.WARM!</t>
  </si>
  <si>
    <t>01.01.2020</t>
  </si>
  <si>
    <t>31.12.2023</t>
  </si>
  <si>
    <t>REGION_ID</t>
  </si>
  <si>
    <t>REGION_NAME</t>
  </si>
  <si>
    <t>RST_ORG_ID</t>
  </si>
  <si>
    <t>ORG_NAME</t>
  </si>
  <si>
    <t>INN_NAME</t>
  </si>
  <si>
    <t>KPP_NAME</t>
  </si>
  <si>
    <t>ORG_START_DATE</t>
  </si>
  <si>
    <t>ORG_END_DATE</t>
  </si>
  <si>
    <t>2614</t>
  </si>
  <si>
    <t>26641633</t>
  </si>
  <si>
    <t>АО "АТЭК"</t>
  </si>
  <si>
    <t>7826135558</t>
  </si>
  <si>
    <t>780501001</t>
  </si>
  <si>
    <t>26420583</t>
  </si>
  <si>
    <t>АО "Аэропорт "Пулково"</t>
  </si>
  <si>
    <t>7810091320</t>
  </si>
  <si>
    <t>783450001</t>
  </si>
  <si>
    <t>31203865</t>
  </si>
  <si>
    <t>АО "Балтийский завод"</t>
  </si>
  <si>
    <t>7830001910</t>
  </si>
  <si>
    <t>780101001</t>
  </si>
  <si>
    <t>28155116</t>
  </si>
  <si>
    <t>АО "ВНИИРА"</t>
  </si>
  <si>
    <t>7801236681</t>
  </si>
  <si>
    <t>28266590</t>
  </si>
  <si>
    <t>АО "Василеостровская Фабрика"</t>
  </si>
  <si>
    <t>7825115990</t>
  </si>
  <si>
    <t>26847594</t>
  </si>
  <si>
    <t>АО "Водтрансприбор"</t>
  </si>
  <si>
    <t>7814010307</t>
  </si>
  <si>
    <t>781401001</t>
  </si>
  <si>
    <t>26361120</t>
  </si>
  <si>
    <t>АО "ГСР ТЭЦ"</t>
  </si>
  <si>
    <t>7817312063</t>
  </si>
  <si>
    <t>781701001</t>
  </si>
  <si>
    <t>26560525</t>
  </si>
  <si>
    <t>АО "ГУ ЖКХ"</t>
  </si>
  <si>
    <t>5116000922</t>
  </si>
  <si>
    <t>511601001</t>
  </si>
  <si>
    <t>13-05-2009 00:00:00</t>
  </si>
  <si>
    <t>30335229</t>
  </si>
  <si>
    <t>770401001</t>
  </si>
  <si>
    <t>28491236</t>
  </si>
  <si>
    <t>АО "Гостиница "Туррис"</t>
  </si>
  <si>
    <t>7830002575</t>
  </si>
  <si>
    <t>781001001</t>
  </si>
  <si>
    <t>28450115</t>
  </si>
  <si>
    <t>АО "Группа Прайм"</t>
  </si>
  <si>
    <t>7825696286</t>
  </si>
  <si>
    <t>780201001</t>
  </si>
  <si>
    <t>26641637</t>
  </si>
  <si>
    <t>АО "Завод имени А.А.Кулакова"</t>
  </si>
  <si>
    <t>7813346618</t>
  </si>
  <si>
    <t>781301001</t>
  </si>
  <si>
    <t>27621401</t>
  </si>
  <si>
    <t>АО "Завод имени М.И.Калинина"</t>
  </si>
  <si>
    <t>7801566094</t>
  </si>
  <si>
    <t>26361128</t>
  </si>
  <si>
    <t>АО "Интер РАО - Электрогенерация" (филиал "Северо-Западная ТЭЦ")</t>
  </si>
  <si>
    <t>7704784450</t>
  </si>
  <si>
    <t>781443001</t>
  </si>
  <si>
    <t>28812728</t>
  </si>
  <si>
    <t>АО "КИНОСТУДИЯ "ЛЕНФИЛЬМ"</t>
  </si>
  <si>
    <t>7813200545</t>
  </si>
  <si>
    <t>26361104</t>
  </si>
  <si>
    <t>АО "КировТЭК"</t>
  </si>
  <si>
    <t>7805060502</t>
  </si>
  <si>
    <t>27827361</t>
  </si>
  <si>
    <t>АО "Кожа"</t>
  </si>
  <si>
    <t>7801133686</t>
  </si>
  <si>
    <t>26361095</t>
  </si>
  <si>
    <t>АО "Компонент"</t>
  </si>
  <si>
    <t>7804046015</t>
  </si>
  <si>
    <t>780401001</t>
  </si>
  <si>
    <t>28505234</t>
  </si>
  <si>
    <t>АО "Кронштадтский морской завод"</t>
  </si>
  <si>
    <t>7843003128</t>
  </si>
  <si>
    <t>784301001</t>
  </si>
  <si>
    <t>26361094</t>
  </si>
  <si>
    <t>АО "ЛОМО"</t>
  </si>
  <si>
    <t>7804002321</t>
  </si>
  <si>
    <t>26614924</t>
  </si>
  <si>
    <t>АО "ЛСР. Железобетон-СЗ"</t>
  </si>
  <si>
    <t>7830000578</t>
  </si>
  <si>
    <t>470501001</t>
  </si>
  <si>
    <t>27824854</t>
  </si>
  <si>
    <t>АО "Ленпромгаз"</t>
  </si>
  <si>
    <t>7841333120</t>
  </si>
  <si>
    <t>784101001</t>
  </si>
  <si>
    <t>26361102</t>
  </si>
  <si>
    <t>АО "Морской порт Санкт-Петербург"</t>
  </si>
  <si>
    <t>7805025346</t>
  </si>
  <si>
    <t>30983227</t>
  </si>
  <si>
    <t>АО "НИИ "Вектор"</t>
  </si>
  <si>
    <t>7813491943</t>
  </si>
  <si>
    <t>28796102</t>
  </si>
  <si>
    <t>АО "НИИ командных приборов"</t>
  </si>
  <si>
    <t>7805654288</t>
  </si>
  <si>
    <t>27628470</t>
  </si>
  <si>
    <t>АО "НПП "Краснознамёнец"</t>
  </si>
  <si>
    <t>7806469104</t>
  </si>
  <si>
    <t>19-01-2012 00:00:00</t>
  </si>
  <si>
    <t>27551052</t>
  </si>
  <si>
    <t>АО "Невская мануфактура"</t>
  </si>
  <si>
    <t>7811056991</t>
  </si>
  <si>
    <t>781101001</t>
  </si>
  <si>
    <t>31206594</t>
  </si>
  <si>
    <t>АО "Особая экономическая зона "Санкт-Петербург"</t>
  </si>
  <si>
    <t>7819036901</t>
  </si>
  <si>
    <t>781901001</t>
  </si>
  <si>
    <t>28155081</t>
  </si>
  <si>
    <t>АО "Первый контейнерный терминал"</t>
  </si>
  <si>
    <t>7805113497</t>
  </si>
  <si>
    <t>997650001</t>
  </si>
  <si>
    <t>26828034</t>
  </si>
  <si>
    <t>АО "РЭУ" филиал "Санкт-Петербургский"</t>
  </si>
  <si>
    <t>7714783092</t>
  </si>
  <si>
    <t>783943001</t>
  </si>
  <si>
    <t>28042569</t>
  </si>
  <si>
    <t>АО "Редэс Лтд"</t>
  </si>
  <si>
    <t>7801059070</t>
  </si>
  <si>
    <t>28143840</t>
  </si>
  <si>
    <t>АО "Рыбокомбинат"</t>
  </si>
  <si>
    <t>7804036909</t>
  </si>
  <si>
    <t>26590970</t>
  </si>
  <si>
    <t>АО "Совавто-С.Петербург"</t>
  </si>
  <si>
    <t>7810216498</t>
  </si>
  <si>
    <t>26555650</t>
  </si>
  <si>
    <t>АО "Теплосеть Санкт-Петербурга"</t>
  </si>
  <si>
    <t>7810577007</t>
  </si>
  <si>
    <t>28152736</t>
  </si>
  <si>
    <t>АО "ЦКБ МТ "Рубин"</t>
  </si>
  <si>
    <t>7838418751</t>
  </si>
  <si>
    <t>997850001</t>
  </si>
  <si>
    <t>26533887</t>
  </si>
  <si>
    <t>АО "Юго-Западная ТЭЦ"</t>
  </si>
  <si>
    <t>7813323258</t>
  </si>
  <si>
    <t>28042447</t>
  </si>
  <si>
    <t>АО ВО "Электроаппарат"</t>
  </si>
  <si>
    <t>7801032688</t>
  </si>
  <si>
    <t>30427522</t>
  </si>
  <si>
    <t>АО ГУ ЖКХ ОП "Санкт-Петербургское"</t>
  </si>
  <si>
    <t>784245001</t>
  </si>
  <si>
    <t>12-10-2015 00:00:00</t>
  </si>
  <si>
    <t>28855708</t>
  </si>
  <si>
    <t>ГАО РАН</t>
  </si>
  <si>
    <t>7810207327</t>
  </si>
  <si>
    <t>26422494</t>
  </si>
  <si>
    <t>ГУП "Водоканал Санкт-Петербурга"</t>
  </si>
  <si>
    <t>7830000426</t>
  </si>
  <si>
    <t>784201001</t>
  </si>
  <si>
    <t>26361126</t>
  </si>
  <si>
    <t>ГУП "ТЭК СПб"</t>
  </si>
  <si>
    <t>7830001028</t>
  </si>
  <si>
    <t>28274316</t>
  </si>
  <si>
    <t>ЗАО "Асфальтобетонный Завод "Магистраль"</t>
  </si>
  <si>
    <t>7811038093</t>
  </si>
  <si>
    <t>28867621</t>
  </si>
  <si>
    <t>ЗАО "ЗМК-ИК"</t>
  </si>
  <si>
    <t>7811500159</t>
  </si>
  <si>
    <t>26361096</t>
  </si>
  <si>
    <t>ЗАО "Завод Красная Заря. Системы цифровой связи"</t>
  </si>
  <si>
    <t>7804080383</t>
  </si>
  <si>
    <t>28042409</t>
  </si>
  <si>
    <t>ЗАО "Завод металлоконструкций"</t>
  </si>
  <si>
    <t>7811001706</t>
  </si>
  <si>
    <t>28042511</t>
  </si>
  <si>
    <t>ЗАО "МЕЗОНТЭК"</t>
  </si>
  <si>
    <t>7802154287</t>
  </si>
  <si>
    <t>28794896</t>
  </si>
  <si>
    <t>ЗАО "Невский завод"</t>
  </si>
  <si>
    <t>7806369727</t>
  </si>
  <si>
    <t>27812407</t>
  </si>
  <si>
    <t>ЗАО "ПЕТЕРБУРГЗЕРНОПРОДУКТ"</t>
  </si>
  <si>
    <t>7810480407</t>
  </si>
  <si>
    <t>28493183</t>
  </si>
  <si>
    <t>ЗАО "Пансионат "Балтиец"</t>
  </si>
  <si>
    <t>7805093610</t>
  </si>
  <si>
    <t>26422368</t>
  </si>
  <si>
    <t>ЗАО "Пансионат "Буревестник"</t>
  </si>
  <si>
    <t>7827012742</t>
  </si>
  <si>
    <t>28042468</t>
  </si>
  <si>
    <t>ЗАО "Петроспирт"</t>
  </si>
  <si>
    <t>7805002518</t>
  </si>
  <si>
    <t>26597721</t>
  </si>
  <si>
    <t>ЗАО "Пластполимер-Т"</t>
  </si>
  <si>
    <t>7806419142</t>
  </si>
  <si>
    <t>780601001</t>
  </si>
  <si>
    <t>28072594</t>
  </si>
  <si>
    <t>ЗАО "РУСТ-95"</t>
  </si>
  <si>
    <t>7728120384</t>
  </si>
  <si>
    <t>770501001</t>
  </si>
  <si>
    <t>26533889</t>
  </si>
  <si>
    <t>ЗАО "Ресурс-Экономия"</t>
  </si>
  <si>
    <t>7820039657</t>
  </si>
  <si>
    <t>782001001</t>
  </si>
  <si>
    <t>27997575</t>
  </si>
  <si>
    <t>ЗАО "СВ-Сити"</t>
  </si>
  <si>
    <t>7816206305</t>
  </si>
  <si>
    <t>781601001</t>
  </si>
  <si>
    <t>28135540</t>
  </si>
  <si>
    <t>ЗАО "Сокол"</t>
  </si>
  <si>
    <t>7810014646</t>
  </si>
  <si>
    <t>26361116</t>
  </si>
  <si>
    <t>ЗАО "Тепломагистраль"</t>
  </si>
  <si>
    <t>7814302758</t>
  </si>
  <si>
    <t>28042547</t>
  </si>
  <si>
    <t>ЗАО "Трест Ленмостострой"</t>
  </si>
  <si>
    <t>7830002617</t>
  </si>
  <si>
    <t>28943782</t>
  </si>
  <si>
    <t>ЗАО "ЭКСИ-Банк"</t>
  </si>
  <si>
    <t>7831000940</t>
  </si>
  <si>
    <t>783501001</t>
  </si>
  <si>
    <t>26361098</t>
  </si>
  <si>
    <t>ЗАО "ЭЭУК "Авангард-Энерго"</t>
  </si>
  <si>
    <t>7804068178</t>
  </si>
  <si>
    <t>26555694</t>
  </si>
  <si>
    <t>ЗАО "Энергетическая компания "Теплогарант"</t>
  </si>
  <si>
    <t>7814143498</t>
  </si>
  <si>
    <t>783601001</t>
  </si>
  <si>
    <t>28458587</t>
  </si>
  <si>
    <t>ИХС РАН</t>
  </si>
  <si>
    <t>7801019101</t>
  </si>
  <si>
    <t>28284366</t>
  </si>
  <si>
    <t>МРФ "Северо-Запад" ПАО "Ростелеком"</t>
  </si>
  <si>
    <t>7707049388</t>
  </si>
  <si>
    <t>784243001</t>
  </si>
  <si>
    <t>28816484</t>
  </si>
  <si>
    <t>НАО "СВЕЗА Усть-Ижора"</t>
  </si>
  <si>
    <t>7817015769</t>
  </si>
  <si>
    <t>27114822</t>
  </si>
  <si>
    <t>НАО "Энергетический Альянс"</t>
  </si>
  <si>
    <t>7843300280</t>
  </si>
  <si>
    <t>28152625</t>
  </si>
  <si>
    <t>ОАО "18 арсенал ВМФ"</t>
  </si>
  <si>
    <t>7843311429</t>
  </si>
  <si>
    <t>28453706</t>
  </si>
  <si>
    <t>ОАО "20 АРЗ"</t>
  </si>
  <si>
    <t>7820309254</t>
  </si>
  <si>
    <t>28453728</t>
  </si>
  <si>
    <t>ОАО "61 БТРЗ"</t>
  </si>
  <si>
    <t>7819310752</t>
  </si>
  <si>
    <t>26422350</t>
  </si>
  <si>
    <t>ОАО "Аккумуляторная компания "Ригель"</t>
  </si>
  <si>
    <t>7813054118</t>
  </si>
  <si>
    <t>26422149</t>
  </si>
  <si>
    <t>ОАО "БИЗНЕС-ЦЕНТР "АКВИЛОН"</t>
  </si>
  <si>
    <t>7802067080</t>
  </si>
  <si>
    <t>27946694</t>
  </si>
  <si>
    <t>ОАО "Бавария"</t>
  </si>
  <si>
    <t>7813045071</t>
  </si>
  <si>
    <t>28091987</t>
  </si>
  <si>
    <t>ОАО "ГОИ им. С. И. Вавилова"</t>
  </si>
  <si>
    <t>7801591397</t>
  </si>
  <si>
    <t>26361118</t>
  </si>
  <si>
    <t>ОАО "Головной завод"</t>
  </si>
  <si>
    <t>7816222000</t>
  </si>
  <si>
    <t>26647768</t>
  </si>
  <si>
    <t>ОАО "ДОЗ-2"</t>
  </si>
  <si>
    <t>7830000271</t>
  </si>
  <si>
    <t>27997553</t>
  </si>
  <si>
    <t>ОАО "ДЦ "Кантемировский"</t>
  </si>
  <si>
    <t>7813425073</t>
  </si>
  <si>
    <t>26422100</t>
  </si>
  <si>
    <t>ОАО "Завод "Реконд"</t>
  </si>
  <si>
    <t>7802005951</t>
  </si>
  <si>
    <t>28544720</t>
  </si>
  <si>
    <t>ОАО "Завод ЭЛЕКТРОПУЛЬТ"</t>
  </si>
  <si>
    <t>7806008569</t>
  </si>
  <si>
    <t>27956327</t>
  </si>
  <si>
    <t>ОАО "Завод слоистых пластиков"</t>
  </si>
  <si>
    <t>7806005590</t>
  </si>
  <si>
    <t>26641618</t>
  </si>
  <si>
    <t>ОАО "Завод станков-автоматов"</t>
  </si>
  <si>
    <t>7813047424</t>
  </si>
  <si>
    <t>26422098</t>
  </si>
  <si>
    <t>ОАО "Зеркальный завод"</t>
  </si>
  <si>
    <t>7810301471</t>
  </si>
  <si>
    <t>27665245</t>
  </si>
  <si>
    <t>ОАО "ИНТЕР РАО ЕЭС" (филиал "Северо-Западная ТЭЦ")</t>
  </si>
  <si>
    <t>7830002656</t>
  </si>
  <si>
    <t>27997479</t>
  </si>
  <si>
    <t>ОАО "Иван Федоров"</t>
  </si>
  <si>
    <t>7816067965</t>
  </si>
  <si>
    <t>26361091</t>
  </si>
  <si>
    <t>ОАО "Компрессор"</t>
  </si>
  <si>
    <t>7802071707</t>
  </si>
  <si>
    <t>28146440</t>
  </si>
  <si>
    <t>ОАО "Конструкторское бюро специального машиностроения"</t>
  </si>
  <si>
    <t>7802205799</t>
  </si>
  <si>
    <t>26647775</t>
  </si>
  <si>
    <t>ОАО "Концерн "Гранит-Электрон"</t>
  </si>
  <si>
    <t>7842335610</t>
  </si>
  <si>
    <t>28042181</t>
  </si>
  <si>
    <t>ОАО "ЛЕНПОЛИГРАФМАШ"</t>
  </si>
  <si>
    <t>7813045025</t>
  </si>
  <si>
    <t>28453717</t>
  </si>
  <si>
    <t>ОАО "ЛКХП Кирова"</t>
  </si>
  <si>
    <t>7830002303</t>
  </si>
  <si>
    <t>26361107</t>
  </si>
  <si>
    <t>ОАО "Ленинградский электромеханический завод"</t>
  </si>
  <si>
    <t>7807013138</t>
  </si>
  <si>
    <t>780701001</t>
  </si>
  <si>
    <t>28453744</t>
  </si>
  <si>
    <t>ОАО "МЗ "Арсенал"</t>
  </si>
  <si>
    <t>7804040302</t>
  </si>
  <si>
    <t>27968093</t>
  </si>
  <si>
    <t>ОАО "Морской завод Алмаз"</t>
  </si>
  <si>
    <t>7728156800</t>
  </si>
  <si>
    <t>26361122</t>
  </si>
  <si>
    <t>ОАО "НПО ЦКТИ"</t>
  </si>
  <si>
    <t>7825660956</t>
  </si>
  <si>
    <t>26422145</t>
  </si>
  <si>
    <t>ОАО "Научно-производственный комплекс "Северная заря"</t>
  </si>
  <si>
    <t>7802064795</t>
  </si>
  <si>
    <t>28152707</t>
  </si>
  <si>
    <t>ОАО "Приморский парк Победы"</t>
  </si>
  <si>
    <t>7813464548</t>
  </si>
  <si>
    <t>26422310</t>
  </si>
  <si>
    <t>ОАО "Прядильно-ниточный комбинат "Красная нить"</t>
  </si>
  <si>
    <t>7802052172</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</si>
  <si>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</si>
  <si>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</si>
  <si>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</si>
  <si>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</si>
  <si>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</si>
  <si>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28255000</t>
  </si>
  <si>
    <t>ОАО "СПб Завод ТЭМП"</t>
  </si>
  <si>
    <t>7805017514</t>
  </si>
  <si>
    <t>26515996</t>
  </si>
  <si>
    <t>ОАО "Санкт-Петербургское морское бюро машиностроения "Малахит"</t>
  </si>
  <si>
    <t>7810537540</t>
  </si>
  <si>
    <t>18-11-2008 00:00:00</t>
  </si>
  <si>
    <t>26422130</t>
  </si>
  <si>
    <t>ОАО "Северная мануфактура"</t>
  </si>
  <si>
    <t>7801020019</t>
  </si>
  <si>
    <t>28155094</t>
  </si>
  <si>
    <t>ОАО "Стройметалконструкция"</t>
  </si>
  <si>
    <t>7830000680</t>
  </si>
  <si>
    <t>28091963</t>
  </si>
  <si>
    <t>ОАО "Телерадиокомпания "Петербург"</t>
  </si>
  <si>
    <t>7825404448</t>
  </si>
  <si>
    <t>27961378</t>
  </si>
  <si>
    <t>ОАО "Фирма Медполимер"</t>
  </si>
  <si>
    <t>7806008745</t>
  </si>
  <si>
    <t>28145322</t>
  </si>
  <si>
    <t>ОАО "Штурманские приборы"</t>
  </si>
  <si>
    <t>7806016697</t>
  </si>
  <si>
    <t>28427914</t>
  </si>
  <si>
    <t>ООО "АЛЬТЕРНАТИВА"</t>
  </si>
  <si>
    <t>7804509545</t>
  </si>
  <si>
    <t>26421969</t>
  </si>
  <si>
    <t>ООО "Адамант"</t>
  </si>
  <si>
    <t>7826101774</t>
  </si>
  <si>
    <t>783801001</t>
  </si>
  <si>
    <t>28942335</t>
  </si>
  <si>
    <t>ООО "Аквастим"</t>
  </si>
  <si>
    <t>7810896892</t>
  </si>
  <si>
    <t>26361105</t>
  </si>
  <si>
    <t>ООО "Акватерм"</t>
  </si>
  <si>
    <t>7805185251</t>
  </si>
  <si>
    <t>28427903</t>
  </si>
  <si>
    <t>ООО "Александро-Невская мануфактура"</t>
  </si>
  <si>
    <t>7811307571</t>
  </si>
  <si>
    <t>27819284</t>
  </si>
  <si>
    <t>ООО "Атлантик"</t>
  </si>
  <si>
    <t>7826135075</t>
  </si>
  <si>
    <t>28454938</t>
  </si>
  <si>
    <t>ООО "Бавария"</t>
  </si>
  <si>
    <t>7813554914</t>
  </si>
  <si>
    <t>26555079</t>
  </si>
  <si>
    <t>ООО "Воздушные ворота северной столицы"</t>
  </si>
  <si>
    <t>7703590927</t>
  </si>
  <si>
    <t>785050001</t>
  </si>
  <si>
    <t>28042558</t>
  </si>
  <si>
    <t>ООО "Возрождение"</t>
  </si>
  <si>
    <t>7840332364</t>
  </si>
  <si>
    <t>784001001</t>
  </si>
  <si>
    <t>30925410</t>
  </si>
  <si>
    <t>ООО "ГАЗКОМПЛЕКТ"</t>
  </si>
  <si>
    <t>7802528743</t>
  </si>
  <si>
    <t>26361113</t>
  </si>
  <si>
    <t>ООО "ГЕНЕРИРУЮЩАЯ КОМПАНИЯ "ОБУХОВОЭНЕРГО"</t>
  </si>
  <si>
    <t>7811618471</t>
  </si>
  <si>
    <t>27953647</t>
  </si>
  <si>
    <t>ООО "ГРАДСТРОЙ"</t>
  </si>
  <si>
    <t>4703088415</t>
  </si>
  <si>
    <t>26424110</t>
  </si>
  <si>
    <t>ООО "Газпром трансгаз Санкт-Петербург"</t>
  </si>
  <si>
    <t>7805018099</t>
  </si>
  <si>
    <t>26838677</t>
  </si>
  <si>
    <t>ООО "Гофра-2001"</t>
  </si>
  <si>
    <t>7820304249</t>
  </si>
  <si>
    <t>28448967</t>
  </si>
  <si>
    <t>ООО "Зеленый дом"</t>
  </si>
  <si>
    <t>7804099257</t>
  </si>
  <si>
    <t>26361092</t>
  </si>
  <si>
    <t>ООО "ИНТЕРМ"</t>
  </si>
  <si>
    <t>7802127477</t>
  </si>
  <si>
    <t>28042497</t>
  </si>
  <si>
    <t>ООО "ИнвестКонсалт"</t>
  </si>
  <si>
    <t>7717662353</t>
  </si>
  <si>
    <t>28134896</t>
  </si>
  <si>
    <t>ООО "Инженерная компания"</t>
  </si>
  <si>
    <t>7806150886</t>
  </si>
  <si>
    <t>28122490</t>
  </si>
  <si>
    <t>ООО "Институт Гипроникель"</t>
  </si>
  <si>
    <t>7804349796</t>
  </si>
  <si>
    <t>26421911</t>
  </si>
  <si>
    <t>ООО "КОСМ "Энерго"</t>
  </si>
  <si>
    <t>7805065476</t>
  </si>
  <si>
    <t>26361093</t>
  </si>
  <si>
    <t>ООО "Квартальная котельная"</t>
  </si>
  <si>
    <t>7802310698</t>
  </si>
  <si>
    <t>28041958</t>
  </si>
  <si>
    <t>ООО "ЛЕСПРОМ СПб"</t>
  </si>
  <si>
    <t>7817330143</t>
  </si>
  <si>
    <t>28965696</t>
  </si>
  <si>
    <t>ООО "ЛПМ Скиф"</t>
  </si>
  <si>
    <t>7813142702</t>
  </si>
  <si>
    <t>28942326</t>
  </si>
  <si>
    <t>ООО "МЕЗОНТЭК"</t>
  </si>
  <si>
    <t>7802857988</t>
  </si>
  <si>
    <t>27546308</t>
  </si>
  <si>
    <t>ООО "МегаСтрой"</t>
  </si>
  <si>
    <t>7801185204</t>
  </si>
  <si>
    <t>28152725</t>
  </si>
  <si>
    <t>ООО "Объединенные Пивоварни Хейникен"</t>
  </si>
  <si>
    <t>7802118578</t>
  </si>
  <si>
    <t>997350001</t>
  </si>
  <si>
    <t>28940429</t>
  </si>
  <si>
    <t>ООО "ПРОМ ИМПУЛЬС"</t>
  </si>
  <si>
    <t>7806520632</t>
  </si>
  <si>
    <t>28266783</t>
  </si>
  <si>
    <t>ООО "ПТК-Терминал"</t>
  </si>
  <si>
    <t>7806055343</t>
  </si>
  <si>
    <t>26422005</t>
  </si>
  <si>
    <t>ООО "Петербургская торгово-промышленная компания"</t>
  </si>
  <si>
    <t>7825487243</t>
  </si>
  <si>
    <t>27266270</t>
  </si>
  <si>
    <t>ООО "Петербургтеплоэнерго"</t>
  </si>
  <si>
    <t>7838024362</t>
  </si>
  <si>
    <t>27880391</t>
  </si>
  <si>
    <t>ООО "Питерэнерго"</t>
  </si>
  <si>
    <t>7811394126</t>
  </si>
  <si>
    <t>26421926</t>
  </si>
  <si>
    <t>ООО "Проектно-производственная компания "Регион"</t>
  </si>
  <si>
    <t>7802431406</t>
  </si>
  <si>
    <t>26322164</t>
  </si>
  <si>
    <t>ООО "Производственное объединение "Пекар"</t>
  </si>
  <si>
    <t>7801374265</t>
  </si>
  <si>
    <t>28827606</t>
  </si>
  <si>
    <t>ООО "Прометей"</t>
  </si>
  <si>
    <t>7811562684</t>
  </si>
  <si>
    <t>26361108</t>
  </si>
  <si>
    <t>ООО "Пулковская ТЭЦ"</t>
  </si>
  <si>
    <t>7810095885</t>
  </si>
  <si>
    <t>26647770</t>
  </si>
  <si>
    <t>ООО "Рассвет"</t>
  </si>
  <si>
    <t>7810191726</t>
  </si>
  <si>
    <t>26597829</t>
  </si>
  <si>
    <t>ООО "САНЛИТ-Т"</t>
  </si>
  <si>
    <t>7817044495</t>
  </si>
  <si>
    <t>28042486</t>
  </si>
  <si>
    <t>ООО "СЗУК"</t>
  </si>
  <si>
    <t>7810509293</t>
  </si>
  <si>
    <t>28155105</t>
  </si>
  <si>
    <t>ООО "СК Северная Венеция"</t>
  </si>
  <si>
    <t>7802437912</t>
  </si>
  <si>
    <t>26422761</t>
  </si>
  <si>
    <t>ООО "Самсон"</t>
  </si>
  <si>
    <t>7810015329</t>
  </si>
  <si>
    <t>28255011</t>
  </si>
  <si>
    <t>ООО "Светлана-Эстейт"</t>
  </si>
  <si>
    <t>7802385950</t>
  </si>
  <si>
    <t>27831333</t>
  </si>
  <si>
    <t>ООО "Системы Безопасности Северо-Запад"</t>
  </si>
  <si>
    <t>7802338277</t>
  </si>
  <si>
    <t>28509704</t>
  </si>
  <si>
    <t>ООО "Степан Разин Девелопмент"</t>
  </si>
  <si>
    <t>7805614870</t>
  </si>
  <si>
    <t>783901001</t>
  </si>
  <si>
    <t>26361121</t>
  </si>
  <si>
    <t>ООО "ТВК Лесное"</t>
  </si>
  <si>
    <t>7820029472</t>
  </si>
  <si>
    <t>28511826</t>
  </si>
  <si>
    <t>ООО "ТЕПЛОЭНЕРГО"</t>
  </si>
  <si>
    <t>7802853013</t>
  </si>
  <si>
    <t>31308473</t>
  </si>
  <si>
    <t>ООО "ТСК 270"</t>
  </si>
  <si>
    <t>7838497200</t>
  </si>
  <si>
    <t>06-11-2013 00:00:00</t>
  </si>
  <si>
    <t>29647643</t>
  </si>
  <si>
    <t>ООО "ТСК"</t>
  </si>
  <si>
    <t>7842033592</t>
  </si>
  <si>
    <t>28113372</t>
  </si>
  <si>
    <t>ООО "ТЭК объединения "Скороход"</t>
  </si>
  <si>
    <t>7810270209</t>
  </si>
  <si>
    <t>26421986</t>
  </si>
  <si>
    <t>ООО "Таймс"</t>
  </si>
  <si>
    <t>7814122120</t>
  </si>
  <si>
    <t>28422808</t>
  </si>
  <si>
    <t>ООО "ТеплоЭнергоВент"</t>
  </si>
  <si>
    <t>7806438628</t>
  </si>
  <si>
    <t>26361135</t>
  </si>
  <si>
    <t>ООО "Теплодар"</t>
  </si>
  <si>
    <t>7841314985</t>
  </si>
  <si>
    <t>27971244</t>
  </si>
  <si>
    <t>ООО "Теплосервис"</t>
  </si>
  <si>
    <t>7839357460</t>
  </si>
  <si>
    <t>28151979</t>
  </si>
  <si>
    <t>ООО "Теплоснабжающая компания 282"</t>
  </si>
  <si>
    <t>7805519673</t>
  </si>
  <si>
    <t>28798987</t>
  </si>
  <si>
    <t>ООО "Технопарк №1"</t>
  </si>
  <si>
    <t>7841014910</t>
  </si>
  <si>
    <t>28001891</t>
  </si>
  <si>
    <t>ООО "Троя"</t>
  </si>
  <si>
    <t>7820034338</t>
  </si>
  <si>
    <t>26361115</t>
  </si>
  <si>
    <t>ООО "Фирма "РОСС"</t>
  </si>
  <si>
    <t>7813114617</t>
  </si>
  <si>
    <t>28042530</t>
  </si>
  <si>
    <t>ООО "Хлебтранс СПб"</t>
  </si>
  <si>
    <t>7810467163</t>
  </si>
  <si>
    <t>783101001</t>
  </si>
  <si>
    <t>27988538</t>
  </si>
  <si>
    <t>ООО "ЦМТ и НТС"</t>
  </si>
  <si>
    <t>7813109141</t>
  </si>
  <si>
    <t>27848302</t>
  </si>
  <si>
    <t>ООО "ЭКОН"</t>
  </si>
  <si>
    <t>7804176134</t>
  </si>
  <si>
    <t>26769190</t>
  </si>
  <si>
    <t>ООО "ЭНЕРГИЯ"</t>
  </si>
  <si>
    <t>7826087336</t>
  </si>
  <si>
    <t>28134965</t>
  </si>
  <si>
    <t>ООО "ЭНЕРГЭС"</t>
  </si>
  <si>
    <t>7801089980</t>
  </si>
  <si>
    <t>26422092</t>
  </si>
  <si>
    <t>ООО "ЭРМАС"</t>
  </si>
  <si>
    <t>7806007029</t>
  </si>
  <si>
    <t>26361114</t>
  </si>
  <si>
    <t>ООО "Эксплуатационная компания "Арго-Сервис"</t>
  </si>
  <si>
    <t>7811375691</t>
  </si>
  <si>
    <t>27976484</t>
  </si>
  <si>
    <t>ООО "Энергетические системы"</t>
  </si>
  <si>
    <t>7806302458</t>
  </si>
  <si>
    <t>28979613</t>
  </si>
  <si>
    <t>ООО "ЭнергоИнвест"</t>
  </si>
  <si>
    <t>7841378040</t>
  </si>
  <si>
    <t>30953255</t>
  </si>
  <si>
    <t>26421941</t>
  </si>
  <si>
    <t>ООО "ЭнергоРесурс 2005"</t>
  </si>
  <si>
    <t>7805387057</t>
  </si>
  <si>
    <t>27517472</t>
  </si>
  <si>
    <t>ООО "Энергогазмонтаж"</t>
  </si>
  <si>
    <t>7806119950</t>
  </si>
  <si>
    <t>26361090</t>
  </si>
  <si>
    <t>ООО "Энергокомпания "Теплопоставка"</t>
  </si>
  <si>
    <t>7801379947</t>
  </si>
  <si>
    <t>26361112</t>
  </si>
  <si>
    <t>ООО "Энергопромсервис"</t>
  </si>
  <si>
    <t>7811141414</t>
  </si>
  <si>
    <t>26361123</t>
  </si>
  <si>
    <t>ООО "Энергосервис"</t>
  </si>
  <si>
    <t>7826140438</t>
  </si>
  <si>
    <t>28423270</t>
  </si>
  <si>
    <t>ООО "ЮИТ Сервис"</t>
  </si>
  <si>
    <t>7814422759</t>
  </si>
  <si>
    <t>26578046</t>
  </si>
  <si>
    <t>ООО "Юнит"</t>
  </si>
  <si>
    <t>7207009725</t>
  </si>
  <si>
    <t>28496542</t>
  </si>
  <si>
    <t>ООО УК "Лэмз"</t>
  </si>
  <si>
    <t>7703792360</t>
  </si>
  <si>
    <t>26647708</t>
  </si>
  <si>
    <t>ПАО "Пролетарский завод"</t>
  </si>
  <si>
    <t>7811039386</t>
  </si>
  <si>
    <t>26361106</t>
  </si>
  <si>
    <t>ПАО "Русские самоцветы"</t>
  </si>
  <si>
    <t>7806007100</t>
  </si>
  <si>
    <t>27054332</t>
  </si>
  <si>
    <t>ПАО "ТГК-1"</t>
  </si>
  <si>
    <t>7841312071</t>
  </si>
  <si>
    <t>26539356</t>
  </si>
  <si>
    <t>ПАО "ТГК-1" филиал "Невский"</t>
  </si>
  <si>
    <t>780102001</t>
  </si>
  <si>
    <t>26422151</t>
  </si>
  <si>
    <t>ПАО "Техприбор"</t>
  </si>
  <si>
    <t>7810237177</t>
  </si>
  <si>
    <t>28960049</t>
  </si>
  <si>
    <t>ПАО СЗ "Северная верфь"</t>
  </si>
  <si>
    <t>7805034277</t>
  </si>
  <si>
    <t>26516049</t>
  </si>
  <si>
    <t>С/х производственный кооператив "Племзавод "Детскосельский"</t>
  </si>
  <si>
    <t>7820027796</t>
  </si>
  <si>
    <t>28191592</t>
  </si>
  <si>
    <t>СПб ГБУЗ "Городская больница им. Н.А.Семашко"</t>
  </si>
  <si>
    <t>7820013553</t>
  </si>
  <si>
    <t>26322166</t>
  </si>
  <si>
    <t>СПб ГУП "Петербургский метрополитен"</t>
  </si>
  <si>
    <t>7830000970</t>
  </si>
  <si>
    <t>27995413</t>
  </si>
  <si>
    <t>Университет ИТМО</t>
  </si>
  <si>
    <t>7813045547</t>
  </si>
  <si>
    <t>28454949</t>
  </si>
  <si>
    <t>ФГБНУ ВИР</t>
  </si>
  <si>
    <t>7812029408</t>
  </si>
  <si>
    <t>26361089</t>
  </si>
  <si>
    <t>ФГБОУ ВО "ГУМРФ имени адмирала С.О. Макарова"</t>
  </si>
  <si>
    <t>7805029012</t>
  </si>
  <si>
    <t>26422396</t>
  </si>
  <si>
    <t>ФГБОУ ВО ПГУПС</t>
  </si>
  <si>
    <t>7812009592</t>
  </si>
  <si>
    <t>28934747</t>
  </si>
  <si>
    <t>ФГБОУ ВПО "СПбГАВМ"</t>
  </si>
  <si>
    <t>7810232965</t>
  </si>
  <si>
    <t>26491915</t>
  </si>
  <si>
    <t>ФГБОУ ВПО "СПбГПУ"</t>
  </si>
  <si>
    <t>7804040077</t>
  </si>
  <si>
    <t>30903763</t>
  </si>
  <si>
    <t>ФГБУ "ЦЖКУ" МИНОБОРОНЫ РОССИИ</t>
  </si>
  <si>
    <t>7729314745</t>
  </si>
  <si>
    <t>770101001</t>
  </si>
  <si>
    <t>28436138</t>
  </si>
  <si>
    <t>ФГБУН Институт прикладной астрономии Российской академии наук</t>
  </si>
  <si>
    <t>7813045434</t>
  </si>
  <si>
    <t>28485475</t>
  </si>
  <si>
    <t>ФГКУ "Невский СЦ МЧС России"</t>
  </si>
  <si>
    <t>7817002417</t>
  </si>
  <si>
    <t>28508026</t>
  </si>
  <si>
    <t>ФКОУ ДПО Санкт-Петербургский ИПКР ФСИН России</t>
  </si>
  <si>
    <t>7820016787</t>
  </si>
  <si>
    <t>30941480</t>
  </si>
  <si>
    <t>Филиал ФГБУ "ЦЖКУ" Минобороны России по ЗВО</t>
  </si>
  <si>
    <t>WARM</t>
  </si>
  <si>
    <t>30.04.2019</t>
  </si>
  <si>
    <t>01-13/16844</t>
  </si>
  <si>
    <t>190000, Санкт-Петербург, Малая Морская ул., д.12, лит. А</t>
  </si>
  <si>
    <t>Фёдоров Игорь Геннадьевич</t>
  </si>
  <si>
    <t>Краснова Алина Вячеславовна</t>
  </si>
  <si>
    <t>заместитель начальника отдела анализа и тарифообразования</t>
  </si>
  <si>
    <t>494-87-03 (2264)</t>
  </si>
  <si>
    <t>KrasnovaAV@gptek.spb.ru</t>
  </si>
  <si>
    <t>О</t>
  </si>
  <si>
    <t>город Санкт-Петербург, город Санкт-Петербург (40000000);</t>
  </si>
  <si>
    <t>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t>
  </si>
  <si>
    <t>Тарифы на тепловую энергию (мощность), поставляемую потребителям</t>
  </si>
  <si>
    <t>Тариф на горячую воду в открытых системах теплоснабжения для теплоснабжающей организации, поставляющей горячую воду с использованием открытой системы теплоснабжения</t>
  </si>
  <si>
    <t>Тариф на передачу тепловой энергии других ЭСО</t>
  </si>
  <si>
    <t>2.2</t>
  </si>
  <si>
    <t>4.2</t>
  </si>
  <si>
    <t>5.2</t>
  </si>
  <si>
    <t>6.2</t>
  </si>
  <si>
    <t>7.2</t>
  </si>
  <si>
    <t>2.3</t>
  </si>
  <si>
    <t>4.3</t>
  </si>
  <si>
    <t>5.3</t>
  </si>
  <si>
    <t>6.3</t>
  </si>
  <si>
    <t>7.3</t>
  </si>
  <si>
    <t>2.4</t>
  </si>
  <si>
    <t>4.4</t>
  </si>
  <si>
    <t>5.4</t>
  </si>
  <si>
    <t>6.4</t>
  </si>
  <si>
    <t>7.4</t>
  </si>
  <si>
    <t>31.12.2020</t>
  </si>
  <si>
    <t>01.01.2021</t>
  </si>
  <si>
    <t>31.12.2021</t>
  </si>
  <si>
    <t>01.01.2022</t>
  </si>
  <si>
    <t>31.12.2022</t>
  </si>
  <si>
    <t>01.01.2023</t>
  </si>
  <si>
    <t xml:space="preserve">Копия инвестиционной программы на 2019-2023гг. </t>
  </si>
  <si>
    <t>https://portal.eias.ru/Portal/DownloadPage.aspx?type=12&amp;guid=50ce8f6e-1cfc-4f68-91cf-2670d5b89bb2</t>
  </si>
  <si>
    <t xml:space="preserve">В форме 4.10.1 НВВ на передачу тепловой энергии других ЭСО (строка 4.4) входит в НВВ на производство и передачу тепловой энергии ГУП «ТЭК СПб», указанную в строке 4.1. </t>
  </si>
  <si>
    <t>В форме 4.10.1 в НВВ и теплоотпуск на ГВС (строки 4.3, 5.3) скопированы значения из строк по тепловой энергии. Отдельно НВВ и теплоотпуск на ГВС в рамках тарифной заявки не рассчитываются.</t>
  </si>
  <si>
    <t>Долгосрочные показатели регулирования для ГУП «ТЭК СПб» установлены приложением 7 к распоряжению КТ СПб от 19.12.2018 №252-р. В форме 4.10.1 НВВ (строка 3.1) указана ссылка на данное распоряжение, а также на инвестиционную программу ГУП «ТЭК СПб» на 2019-2023 гг.</t>
  </si>
  <si>
    <t>https://portal.eias.ru/Portal/DownloadPage.aspx?type=12&amp;guid=d1ec8e68-3dc3-442e-8cbf-3801618521c1</t>
  </si>
  <si>
    <t>Информация о предложении величин тарифов на подключение к системе теплоснабжения будет раскрыта позднее после направления соответствующей тарифной заявки.</t>
  </si>
  <si>
    <t>07.05.2019 20:00:32</t>
  </si>
</sst>
</file>

<file path=xl/styles.xml><?xml version="1.0" encoding="utf-8"?>
<styleSheet xmlns="http://schemas.openxmlformats.org/spreadsheetml/2006/main" xmlns:mc="http://schemas.openxmlformats.org/markup-compatibility/2006" xmlns:x14ac="http://schemas.microsoft.com/office/spreadsheetml/2009/9/ac" mc:Ignorable="x14ac">
  <numFmts count="71">
    <numFmt numFmtId="41" formatCode="_-* #,##0\ _р_._-;\-* #,##0\ _р_._-;_-* &quot;-&quot;\ _р_._-;_-@_-"/>
    <numFmt numFmtId="43" formatCode="_-* #,##0.00\ _р_._-;\-* #,##0.00\ _р_._-;_-* &quot;-&quot;??\ _р_._-;_-@_-"/>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 numFmtId="174" formatCode="0.0%"/>
    <numFmt numFmtId="175" formatCode="0.0%_);\(0.0%\)"/>
    <numFmt numFmtId="176" formatCode="\(#,##0.0\)"/>
    <numFmt numFmtId="177" formatCode="#,##0\ &quot;?.&quot;;\-#,##0\ &quot;?.&quot;"/>
    <numFmt numFmtId="178" formatCode="#,##0_);[Red]\(#,##0\)"/>
    <numFmt numFmtId="179" formatCode="#,##0;\(#,##0\)"/>
    <numFmt numFmtId="180" formatCode="#,##0.00_);[Red]\(#,##0.00\);\-_)"/>
    <numFmt numFmtId="181" formatCode="_-* #,##0.00\ _$_-;\-* #,##0.00\ _$_-;_-* &quot;-&quot;??\ _$_-;_-@_-"/>
    <numFmt numFmtId="182" formatCode="#.##0\.00"/>
    <numFmt numFmtId="183" formatCode="#\.00"/>
    <numFmt numFmtId="184" formatCode="_-* #,##0.00&quot;р.&quot;_-;\-* #,##0.00&quot;р.&quot;_-;_-* &quot;-&quot;??&quot;р.&quot;_-;_-@_-"/>
    <numFmt numFmtId="185" formatCode="\$#\.00"/>
    <numFmt numFmtId="186" formatCode="#\."/>
    <numFmt numFmtId="187" formatCode="General_)"/>
    <numFmt numFmtId="188" formatCode="_-* #,##0&quot;đ.&quot;_-;\-* #,##0&quot;đ.&quot;_-;_-* &quot;-&quot;&quot;đ.&quot;_-;_-@_-"/>
    <numFmt numFmtId="189" formatCode="_-* #,##0.00&quot;đ.&quot;_-;\-* #,##0.00&quot;đ.&quot;_-;_-* &quot;-&quot;??&quot;đ.&quot;_-;_-@_-"/>
    <numFmt numFmtId="190" formatCode="_(* #,##0_);_(* \(#,##0\);_(* &quot;-&quot;_);_(@_)"/>
    <numFmt numFmtId="191" formatCode="_(* #,##0.00_);_(* \(#,##0.00\);_(* &quot;-&quot;??_);_(@_)"/>
    <numFmt numFmtId="192" formatCode="_-* #,##0&quot;р.&quot;_-;\-* #,##0&quot;р.&quot;_-;_-* &quot;-&quot;&quot;р.&quot;_-;_-@_-"/>
    <numFmt numFmtId="193" formatCode="\$#,##0\ ;\(\$#,##0\)"/>
    <numFmt numFmtId="194" formatCode="#,##0.000[$р.-419];\-#,##0.000[$р.-419]"/>
    <numFmt numFmtId="195" formatCode="_-* #,##0.0\ _$_-;\-* #,##0.0\ _$_-;_-* &quot;-&quot;??\ _$_-;_-@_-"/>
    <numFmt numFmtId="196" formatCode="0.0"/>
    <numFmt numFmtId="197" formatCode="#,##0.0_);\(#,##0.0\)"/>
    <numFmt numFmtId="198" formatCode="#,##0_ ;[Red]\-#,##0\ "/>
    <numFmt numFmtId="199" formatCode="#,##0_);[Blue]\(#,##0\)"/>
    <numFmt numFmtId="200" formatCode="_-* #,##0\ _P_t_s_-;\-* #,##0\ _P_t_s_-;_-* &quot;-&quot;\ _P_t_s_-;_-@_-"/>
    <numFmt numFmtId="201" formatCode="_-* #,##0.00\ _P_t_s_-;\-* #,##0.00\ _P_t_s_-;_-* &quot;-&quot;??\ _P_t_s_-;_-@_-"/>
    <numFmt numFmtId="202" formatCode="_-* #,##0_-;\-* #,##0_-;_-* &quot;-&quot;_-;_-@_-"/>
    <numFmt numFmtId="203" formatCode="_-* #,##0.00_-;\-* #,##0.00_-;_-* &quot;-&quot;??_-;_-@_-"/>
    <numFmt numFmtId="204" formatCode="#,##0__\ \ \ \ "/>
    <numFmt numFmtId="205" formatCode="_-&quot;?&quot;* #,##0_-;\-&quot;?&quot;* #,##0_-;_-&quot;?&quot;* &quot;-&quot;_-;_-@_-"/>
    <numFmt numFmtId="206" formatCode="_-&quot;?&quot;* #,##0.00_-;\-&quot;?&quot;* #,##0.00_-;_-&quot;?&quot;* &quot;-&quot;??_-;_-@_-"/>
    <numFmt numFmtId="207" formatCode="_-* #,##0\ &quot;Pts&quot;_-;\-* #,##0\ &quot;Pts&quot;_-;_-* &quot;-&quot;\ &quot;Pts&quot;_-;_-@_-"/>
    <numFmt numFmtId="208" formatCode="_-* #,##0.00\ &quot;Pts&quot;_-;\-* #,##0.00\ &quot;Pts&quot;_-;_-* &quot;-&quot;??\ &quot;Pts&quot;_-;_-@_-"/>
    <numFmt numFmtId="209" formatCode="_-&quot;£&quot;* #,##0_-;\-&quot;£&quot;* #,##0_-;_-&quot;£&quot;* &quot;-&quot;_-;_-@_-"/>
    <numFmt numFmtId="210" formatCode="_-&quot;£&quot;* #,##0.00_-;\-&quot;£&quot;* #,##0.00_-;_-&quot;£&quot;* &quot;-&quot;??_-;_-@_-"/>
    <numFmt numFmtId="211" formatCode="#,##0.00&quot;т.р.&quot;;\-#,##0.00&quot;т.р.&quot;"/>
    <numFmt numFmtId="212" formatCode="#,##0.0;[Red]#,##0.0"/>
    <numFmt numFmtId="213" formatCode="_-* #,##0_đ_._-;\-* #,##0_đ_._-;_-* &quot;-&quot;_đ_._-;_-@_-"/>
    <numFmt numFmtId="214" formatCode="_-* #,##0\ _d_._-;\-* #,##0\ _d_._-;_-* &quot;-&quot;\ _d_._-;_-@_-"/>
    <numFmt numFmtId="215" formatCode="_-* #,##0.00_đ_._-;\-* #,##0.00_đ_._-;_-* &quot;-&quot;??_đ_._-;_-@_-"/>
    <numFmt numFmtId="216" formatCode="_-* #,##0.00\ _d_._-;\-* #,##0.00\ _d_._-;_-* &quot;-&quot;??\ _d_._-;_-@_-"/>
    <numFmt numFmtId="217" formatCode="#,##0______;;&quot;------------      &quot;"/>
    <numFmt numFmtId="218" formatCode="_(* #,##0_);_(* \(#,##0\);_(* &quot;-&quot;??_);_(@_)"/>
    <numFmt numFmtId="219" formatCode="_(* #,##0.000_);_(* \(#,##0.000\);_(* &quot;-&quot;???_);_(@_)"/>
    <numFmt numFmtId="220" formatCode="_-* #,##0;\(#,##0\);_-* &quot;-&quot;??;_-@"/>
    <numFmt numFmtId="221" formatCode="#,##0.000_ ;\-#,##0.000\ "/>
    <numFmt numFmtId="222" formatCode="#,##0.00_ ;[Red]\-#,##0.00\ "/>
    <numFmt numFmtId="223" formatCode="_(&quot;р.&quot;* #,##0.00_);_(&quot;р.&quot;* \(#,##0.00\);_(&quot;р.&quot;* &quot;-&quot;??_);_(@_)"/>
    <numFmt numFmtId="224" formatCode="d\ mmm"/>
    <numFmt numFmtId="225" formatCode="#,##0.00&quot;р.&quot;;\-#,##0.00&quot;р.&quot;"/>
    <numFmt numFmtId="226" formatCode="0.000"/>
    <numFmt numFmtId="227" formatCode="0.000000"/>
    <numFmt numFmtId="228" formatCode="_-* #,##0_р_._-;\-* #,##0_р_._-;_-* &quot;-&quot;_р_._-;_-@_-"/>
    <numFmt numFmtId="229" formatCode="_-* #,##0.00_р_._-;\-* #,##0.00_р_._-;_-* &quot;-&quot;??_р_._-;_-@_-"/>
    <numFmt numFmtId="230" formatCode="_-* #,##0\ _$_-;\-* #,##0\ _$_-;_-* &quot;-&quot;\ _$_-;_-@_-"/>
    <numFmt numFmtId="231" formatCode="#,##0.00_ ;\-#,##0.00\ "/>
    <numFmt numFmtId="232" formatCode="%#\.00"/>
  </numFmts>
  <fonts count="244">
    <font>
      <sz val="9"/>
      <color indexed="11"/>
      <name val="Tahoma"/>
      <family val="2"/>
      <charset val="204"/>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
      <b/>
      <sz val="12"/>
      <name val="Arial"/>
      <family val="2"/>
      <charset val="204"/>
    </font>
    <font>
      <i/>
      <sz val="12"/>
      <name val="Arial"/>
      <family val="2"/>
      <charset val="204"/>
    </font>
    <font>
      <sz val="10"/>
      <name val="Arial"/>
      <family val="2"/>
      <charset val="204"/>
    </font>
    <font>
      <sz val="8"/>
      <color indexed="12"/>
      <name val="Arial"/>
      <family val="2"/>
      <charset val="204"/>
    </font>
    <font>
      <sz val="11"/>
      <name val="?l?r ?o?S?V?b?N"/>
      <family val="3"/>
    </font>
    <font>
      <sz val="10"/>
      <name val="’†?S?V?b?N‘М"/>
      <family val="3"/>
      <charset val="128"/>
    </font>
    <font>
      <sz val="10"/>
      <name val="Arial Cyr"/>
      <family val="2"/>
      <charset val="204"/>
    </font>
    <font>
      <sz val="10"/>
      <name val="Arial Cyr"/>
    </font>
    <font>
      <sz val="1"/>
      <color indexed="8"/>
      <name val="Courier"/>
      <family val="1"/>
      <charset val="204"/>
    </font>
    <font>
      <b/>
      <sz val="1"/>
      <color indexed="8"/>
      <name val="Courier"/>
      <family val="1"/>
      <charset val="204"/>
    </font>
    <font>
      <sz val="11"/>
      <color indexed="8"/>
      <name val="Calibri"/>
      <family val="2"/>
    </font>
    <font>
      <sz val="10"/>
      <name val="PragmaticaCTT"/>
    </font>
    <font>
      <sz val="11"/>
      <color indexed="9"/>
      <name val="Calibri"/>
      <family val="2"/>
      <charset val="204"/>
    </font>
    <font>
      <sz val="11"/>
      <color indexed="9"/>
      <name val="Calibri"/>
      <family val="2"/>
    </font>
    <font>
      <sz val="10"/>
      <color indexed="16"/>
      <name val="Arial Cyr"/>
      <charset val="204"/>
    </font>
    <font>
      <u/>
      <sz val="10"/>
      <color indexed="12"/>
      <name val="Courier"/>
      <family val="3"/>
    </font>
    <font>
      <b/>
      <sz val="10"/>
      <color indexed="62"/>
      <name val="Tahoma"/>
      <family val="2"/>
      <charset val="204"/>
    </font>
    <font>
      <sz val="11"/>
      <color indexed="20"/>
      <name val="Calibri"/>
      <family val="2"/>
      <charset val="204"/>
    </font>
    <font>
      <sz val="10"/>
      <name val="Courier"/>
      <family val="1"/>
      <charset val="204"/>
    </font>
    <font>
      <sz val="10"/>
      <name val="Courier"/>
      <family val="3"/>
    </font>
    <font>
      <b/>
      <sz val="10"/>
      <color indexed="8"/>
      <name val="Arial"/>
      <family val="2"/>
    </font>
    <font>
      <sz val="9"/>
      <color indexed="56"/>
      <name val="Frutiger 45 Light"/>
      <family val="2"/>
    </font>
    <font>
      <sz val="10"/>
      <name val="Times New Roman"/>
      <family val="1"/>
    </font>
    <font>
      <b/>
      <sz val="11"/>
      <color indexed="52"/>
      <name val="Calibri"/>
      <family val="2"/>
      <charset val="204"/>
    </font>
    <font>
      <b/>
      <sz val="11"/>
      <color indexed="9"/>
      <name val="Calibri"/>
      <family val="2"/>
      <charset val="204"/>
    </font>
    <font>
      <sz val="10"/>
      <color indexed="57"/>
      <name val="Wingdings"/>
      <charset val="2"/>
    </font>
    <font>
      <sz val="10"/>
      <color indexed="24"/>
      <name val="Arial"/>
      <family val="2"/>
      <charset val="204"/>
    </font>
    <font>
      <b/>
      <sz val="10"/>
      <color indexed="12"/>
      <name val="Arial Cyr"/>
      <family val="2"/>
      <charset val="204"/>
    </font>
    <font>
      <sz val="12"/>
      <name val="Tms Rmn"/>
      <charset val="204"/>
    </font>
    <font>
      <u/>
      <sz val="8"/>
      <color indexed="12"/>
      <name val="Arial Cyr"/>
      <charset val="204"/>
    </font>
    <font>
      <sz val="10"/>
      <name val="Times New Roman"/>
      <family val="1"/>
      <charset val="204"/>
    </font>
    <font>
      <i/>
      <sz val="11"/>
      <color indexed="23"/>
      <name val="Calibri"/>
      <family val="2"/>
      <charset val="204"/>
    </font>
    <font>
      <sz val="18"/>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Times New Roman Cyr"/>
      <charset val="204"/>
    </font>
    <font>
      <sz val="12"/>
      <name val="Times New Roman CYR"/>
      <charset val="204"/>
    </font>
    <font>
      <u/>
      <sz val="10"/>
      <color indexed="36"/>
      <name val="Courier"/>
      <family val="3"/>
    </font>
    <font>
      <b/>
      <i/>
      <sz val="11"/>
      <color indexed="12"/>
      <name val="Arial Cyr"/>
      <family val="2"/>
      <charset val="204"/>
    </font>
    <font>
      <sz val="8"/>
      <color indexed="12"/>
      <name val="Palatino"/>
      <family val="1"/>
    </font>
    <font>
      <sz val="11"/>
      <color indexed="52"/>
      <name val="Calibri"/>
      <family val="2"/>
      <charset val="204"/>
    </font>
    <font>
      <sz val="12"/>
      <name val="Gill Sans"/>
    </font>
    <font>
      <i/>
      <sz val="10"/>
      <name val="PragmaticaC"/>
      <charset val="204"/>
    </font>
    <font>
      <sz val="12"/>
      <name val="Gill Sans"/>
      <charset val="204"/>
    </font>
    <font>
      <i/>
      <sz val="10"/>
      <color theme="0" tint="-0.499984740745262"/>
      <name val="Arial"/>
      <family val="2"/>
      <charset val="204"/>
    </font>
    <font>
      <sz val="11"/>
      <color indexed="60"/>
      <name val="Calibri"/>
      <family val="2"/>
      <charset val="204"/>
    </font>
    <font>
      <sz val="14"/>
      <name val="NewtonC"/>
      <charset val="204"/>
    </font>
    <font>
      <sz val="10"/>
      <name val="Palatino"/>
      <family val="1"/>
    </font>
    <font>
      <b/>
      <sz val="11"/>
      <color indexed="63"/>
      <name val="Calibri"/>
      <family val="2"/>
      <charset val="204"/>
    </font>
    <font>
      <sz val="10"/>
      <color indexed="16"/>
      <name val="Helvetica-Black"/>
    </font>
    <font>
      <sz val="22"/>
      <name val="UBSHeadline"/>
      <family val="1"/>
    </font>
    <font>
      <u/>
      <sz val="10"/>
      <name val="Arial"/>
      <family val="2"/>
      <charset val="204"/>
    </font>
    <font>
      <sz val="8"/>
      <name val="Helv"/>
    </font>
    <font>
      <i/>
      <sz val="12"/>
      <name val="Tms Rmn"/>
      <charset val="204"/>
    </font>
    <font>
      <b/>
      <sz val="10"/>
      <color indexed="10"/>
      <name val="Arial Cyr"/>
      <family val="2"/>
      <charset val="204"/>
    </font>
    <font>
      <b/>
      <i/>
      <sz val="10"/>
      <name val="Arial"/>
      <family val="2"/>
      <charset val="204"/>
    </font>
    <font>
      <sz val="9.5"/>
      <color indexed="23"/>
      <name val="Helvetica-Black"/>
    </font>
    <font>
      <sz val="10"/>
      <color indexed="8"/>
      <name val="Arial"/>
      <family val="2"/>
    </font>
    <font>
      <sz val="10"/>
      <color indexed="39"/>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8"/>
      <name val="Arial Cyr"/>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sz val="13"/>
      <name val="Tahoma"/>
      <family val="2"/>
      <charset val="204"/>
    </font>
    <font>
      <b/>
      <sz val="10"/>
      <color theme="1"/>
      <name val="Arial"/>
      <family val="2"/>
      <charset val="204"/>
    </font>
    <font>
      <b/>
      <sz val="8"/>
      <name val="Palatino"/>
      <family val="1"/>
    </font>
    <font>
      <u/>
      <sz val="8"/>
      <color indexed="8"/>
      <name val="Arial"/>
      <family val="2"/>
    </font>
    <font>
      <b/>
      <i/>
      <sz val="10"/>
      <color indexed="9"/>
      <name val="Arial"/>
      <family val="2"/>
      <charset val="204"/>
    </font>
    <font>
      <sz val="11"/>
      <color indexed="10"/>
      <name val="Calibri"/>
      <family val="2"/>
      <charset val="204"/>
    </font>
    <font>
      <b/>
      <i/>
      <sz val="8"/>
      <name val="Helv"/>
    </font>
    <font>
      <sz val="11"/>
      <color indexed="62"/>
      <name val="Calibri"/>
      <family val="2"/>
    </font>
    <font>
      <b/>
      <sz val="8"/>
      <name val="Arial Cyr"/>
      <family val="2"/>
      <charset val="204"/>
    </font>
    <font>
      <b/>
      <u/>
      <sz val="11"/>
      <color indexed="12"/>
      <name val="Arial"/>
      <family val="2"/>
      <charset val="204"/>
    </font>
    <font>
      <u/>
      <sz val="9.35"/>
      <color theme="10"/>
      <name val="Calibri"/>
      <family val="2"/>
      <charset val="204"/>
    </font>
    <font>
      <u/>
      <sz val="7"/>
      <color theme="10"/>
      <name val="Arial Cyr"/>
      <charset val="204"/>
    </font>
    <font>
      <u/>
      <sz val="10"/>
      <color indexed="12"/>
      <name val="Arial Cyr"/>
      <family val="2"/>
      <charset val="204"/>
    </font>
    <font>
      <u/>
      <sz val="9"/>
      <color theme="10"/>
      <name val="Tahoma"/>
      <family val="2"/>
      <charset val="204"/>
    </font>
    <font>
      <u/>
      <sz val="10"/>
      <color theme="10"/>
      <name val="Times New Roman"/>
      <family val="2"/>
      <charset val="204"/>
    </font>
    <font>
      <u/>
      <sz val="11"/>
      <color indexed="12"/>
      <name val="Calibri"/>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4"/>
      <name val="Franklin Gothic Medium"/>
      <family val="2"/>
    </font>
    <font>
      <sz val="14"/>
      <name val="Arial Cyr"/>
      <family val="2"/>
      <charset val="204"/>
    </font>
    <font>
      <b/>
      <sz val="9"/>
      <name val="Tahoma"/>
      <family val="2"/>
    </font>
    <font>
      <b/>
      <sz val="14"/>
      <name val="Arial Cyr"/>
      <family val="2"/>
      <charset val="204"/>
    </font>
    <font>
      <b/>
      <i/>
      <sz val="10"/>
      <color indexed="60"/>
      <name val="Arial Cyr"/>
      <family val="2"/>
      <charset val="204"/>
    </font>
    <font>
      <b/>
      <sz val="14"/>
      <name val="Arial"/>
      <family val="2"/>
      <charset val="204"/>
    </font>
    <font>
      <b/>
      <sz val="14"/>
      <name val="Verdana"/>
      <family val="2"/>
      <charset val="204"/>
    </font>
    <font>
      <b/>
      <sz val="10"/>
      <name val="Arial Cyr"/>
      <charset val="204"/>
    </font>
    <font>
      <sz val="10"/>
      <color indexed="9"/>
      <name val="Arial Cyr"/>
      <family val="2"/>
      <charset val="204"/>
    </font>
    <font>
      <sz val="12"/>
      <name val="Arial Cyr"/>
      <family val="2"/>
      <charset val="204"/>
    </font>
    <font>
      <sz val="10"/>
      <color indexed="64"/>
      <name val="Arial"/>
      <family val="2"/>
      <charset val="204"/>
    </font>
    <font>
      <sz val="9"/>
      <color theme="1"/>
      <name val="Tahoma"/>
      <family val="2"/>
      <charset val="204"/>
    </font>
    <font>
      <sz val="11"/>
      <color theme="1"/>
      <name val="Times New Roman"/>
      <family val="2"/>
      <charset val="204"/>
    </font>
    <font>
      <sz val="12"/>
      <color theme="1"/>
      <name val="Times New Roman"/>
      <family val="2"/>
      <charset val="204"/>
    </font>
    <font>
      <sz val="8"/>
      <name val="Arial"/>
      <family val="2"/>
    </font>
    <font>
      <sz val="10"/>
      <name val="Times New Roman CYR"/>
      <charset val="204"/>
    </font>
    <font>
      <sz val="11"/>
      <color rgb="FF000000"/>
      <name val="Calibri"/>
      <family val="2"/>
      <charset val="204"/>
    </font>
    <font>
      <sz val="12"/>
      <color indexed="0"/>
      <name val="Arial"/>
      <family val="2"/>
      <charset val="204"/>
    </font>
    <font>
      <b/>
      <i/>
      <sz val="10"/>
      <color indexed="10"/>
      <name val="Arial Cyr"/>
      <family val="2"/>
      <charset val="204"/>
    </font>
    <font>
      <b/>
      <sz val="11"/>
      <name val="Arial Cyr"/>
      <family val="2"/>
      <charset val="204"/>
    </font>
    <font>
      <sz val="11"/>
      <name val="Times New Roman CYR"/>
      <family val="1"/>
      <charset val="204"/>
    </font>
    <font>
      <sz val="10"/>
      <color indexed="8"/>
      <name val="Times New Roman"/>
      <family val="2"/>
      <charset val="204"/>
    </font>
    <font>
      <i/>
      <sz val="8"/>
      <name val="Arial"/>
      <family val="2"/>
      <charset val="204"/>
    </font>
    <font>
      <b/>
      <i/>
      <sz val="14"/>
      <color indexed="57"/>
      <name val="Arial Cyr"/>
      <family val="2"/>
      <charset val="204"/>
    </font>
    <font>
      <sz val="10"/>
      <color indexed="8"/>
      <name val="Times New Roman Cyr"/>
      <family val="1"/>
      <charset val="204"/>
    </font>
    <font>
      <b/>
      <u/>
      <sz val="9"/>
      <color rgb="FF0000FF"/>
      <name val="Tahoma"/>
      <family val="2"/>
      <charset val="204"/>
    </font>
    <font>
      <sz val="9"/>
      <name val="Tahoma"/>
      <family val="2"/>
    </font>
  </fonts>
  <fills count="99">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lightDown">
        <fgColor indexed="42"/>
      </patternFill>
    </fill>
    <fill>
      <patternFill patternType="solid">
        <fgColor indexed="11"/>
        <bgColor indexed="11"/>
      </patternFill>
    </fill>
    <fill>
      <patternFill patternType="solid">
        <fgColor indexed="55"/>
      </patternFill>
    </fill>
    <fill>
      <patternFill patternType="solid">
        <fgColor indexed="27"/>
        <bgColor indexed="64"/>
      </patternFill>
    </fill>
    <fill>
      <patternFill patternType="solid">
        <fgColor indexed="26"/>
        <bgColor indexed="26"/>
      </patternFill>
    </fill>
    <fill>
      <patternFill patternType="solid">
        <fgColor indexed="33"/>
        <bgColor indexed="33"/>
      </patternFill>
    </fill>
    <fill>
      <patternFill patternType="solid">
        <fgColor indexed="32"/>
        <bgColor indexed="64"/>
      </patternFill>
    </fill>
    <fill>
      <patternFill patternType="solid">
        <fgColor indexed="22"/>
        <bgColor indexed="8"/>
      </patternFill>
    </fill>
    <fill>
      <patternFill patternType="solid">
        <fgColor indexed="31"/>
        <bgColor indexed="64"/>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6"/>
        <bgColor indexed="64"/>
      </patternFill>
    </fill>
    <fill>
      <patternFill patternType="solid">
        <fgColor indexed="65"/>
        <bgColor indexed="8"/>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3"/>
        <bgColor indexed="8"/>
      </patternFill>
    </fill>
    <fill>
      <patternFill patternType="solid">
        <fgColor indexed="40"/>
        <bgColor indexed="64"/>
      </patternFill>
    </fill>
    <fill>
      <patternFill patternType="solid">
        <fgColor indexed="15"/>
        <bgColor indexed="64"/>
      </patternFill>
    </fill>
    <fill>
      <patternFill patternType="solid">
        <fgColor indexed="23"/>
        <bgColor indexed="24"/>
      </patternFill>
    </fill>
    <fill>
      <patternFill patternType="lightUp">
        <fgColor indexed="55"/>
      </patternFill>
    </fill>
    <fill>
      <patternFill patternType="lightUp">
        <fgColor theme="0" tint="-0.24994659260841701"/>
        <bgColor indexed="65"/>
      </patternFill>
    </fill>
    <fill>
      <patternFill patternType="solid">
        <fgColor indexed="47"/>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
      <left style="thin">
        <color indexed="64"/>
      </left>
      <right style="thin">
        <color indexed="64"/>
      </right>
      <top/>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style="hair">
        <color indexed="64"/>
      </left>
      <right style="hair">
        <color indexed="64"/>
      </right>
      <top/>
      <bottom/>
      <diagonal/>
    </border>
    <border>
      <left style="hair">
        <color indexed="64"/>
      </left>
      <right/>
      <top style="hair">
        <color indexed="64"/>
      </top>
      <bottom style="hair">
        <color indexed="9"/>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style="thin">
        <color indexed="64"/>
      </right>
      <top/>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right/>
      <top style="dotted">
        <color theme="1" tint="0.499984740745262"/>
      </top>
      <bottom/>
      <diagonal/>
    </border>
    <border>
      <left style="thin">
        <color indexed="64"/>
      </left>
      <right/>
      <top/>
      <bottom/>
      <diagonal/>
    </border>
    <border>
      <left style="thick">
        <color indexed="23"/>
      </left>
      <right style="thick">
        <color indexed="23"/>
      </right>
      <top style="thick">
        <color indexed="23"/>
      </top>
      <bottom style="thin">
        <color indexed="23"/>
      </bottom>
      <diagonal/>
    </border>
    <border>
      <left/>
      <right/>
      <top style="thin">
        <color indexed="62"/>
      </top>
      <bottom style="double">
        <color indexed="62"/>
      </bottom>
      <diagonal/>
    </border>
    <border>
      <left/>
      <right/>
      <top style="double">
        <color theme="1" tint="0.499984740745262"/>
      </top>
      <bottom style="thin">
        <color theme="1" tint="0.499984740745262"/>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diagonal/>
    </border>
    <border>
      <left style="double">
        <color indexed="64"/>
      </left>
      <right style="double">
        <color indexed="64"/>
      </right>
      <top style="double">
        <color indexed="64"/>
      </top>
      <bottom style="double">
        <color indexed="64"/>
      </bottom>
      <diagonal/>
    </border>
    <border>
      <left style="hair">
        <color indexed="64"/>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s>
  <cellStyleXfs count="4488">
    <xf numFmtId="49" fontId="0" fillId="0" borderId="0" applyBorder="0">
      <alignment vertical="top"/>
    </xf>
    <xf numFmtId="0" fontId="4" fillId="0" borderId="0"/>
    <xf numFmtId="170" fontId="4" fillId="0" borderId="0"/>
    <xf numFmtId="0" fontId="40" fillId="0" borderId="0"/>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68" fontId="5" fillId="0" borderId="0" applyFont="0" applyFill="0" applyBorder="0" applyAlignment="0" applyProtection="0"/>
    <xf numFmtId="172" fontId="7" fillId="2" borderId="0">
      <protection locked="0"/>
    </xf>
    <xf numFmtId="0" fontId="16" fillId="0" borderId="0" applyFill="0" applyBorder="0" applyProtection="0">
      <alignment vertical="center"/>
    </xf>
    <xf numFmtId="169" fontId="7" fillId="2" borderId="0">
      <protection locked="0"/>
    </xf>
    <xf numFmtId="173" fontId="7" fillId="2" borderId="0">
      <protection locked="0"/>
    </xf>
    <xf numFmtId="0" fontId="17" fillId="0" borderId="0" applyNumberFormat="0" applyFill="0" applyBorder="0" applyAlignment="0" applyProtection="0">
      <alignment vertical="top"/>
      <protection locked="0"/>
    </xf>
    <xf numFmtId="0" fontId="19" fillId="3" borderId="1" applyNumberFormat="0" applyAlignment="0"/>
    <xf numFmtId="0" fontId="18" fillId="0" borderId="0" applyNumberFormat="0" applyFill="0" applyBorder="0" applyAlignment="0" applyProtection="0">
      <alignment vertical="top"/>
      <protection locked="0"/>
    </xf>
    <xf numFmtId="0" fontId="8" fillId="0" borderId="0" applyNumberFormat="0" applyFill="0" applyBorder="0" applyAlignment="0" applyProtection="0"/>
    <xf numFmtId="0" fontId="6" fillId="0" borderId="0"/>
    <xf numFmtId="0" fontId="16" fillId="0" borderId="0" applyFill="0" applyBorder="0" applyProtection="0">
      <alignment vertical="center"/>
    </xf>
    <xf numFmtId="0" fontId="16" fillId="0" borderId="0" applyFill="0" applyBorder="0" applyProtection="0">
      <alignment vertical="center"/>
    </xf>
    <xf numFmtId="49" fontId="39" fillId="4" borderId="2" applyNumberFormat="0">
      <alignment horizontal="center" vertical="center"/>
    </xf>
    <xf numFmtId="0" fontId="14" fillId="5" borderId="1" applyNumberFormat="0" applyAlignment="0" applyProtection="0"/>
    <xf numFmtId="0" fontId="70"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8" fillId="0" borderId="0" applyBorder="0">
      <alignment horizontal="center" vertical="center" wrapText="1"/>
    </xf>
    <xf numFmtId="0" fontId="9" fillId="0" borderId="3" applyBorder="0">
      <alignment horizontal="center" vertical="center" wrapText="1"/>
    </xf>
    <xf numFmtId="4" fontId="7" fillId="2" borderId="4" applyBorder="0">
      <alignment horizontal="right"/>
    </xf>
    <xf numFmtId="49" fontId="7" fillId="0" borderId="0" applyBorder="0">
      <alignment vertical="top"/>
    </xf>
    <xf numFmtId="0" fontId="22" fillId="0" borderId="0"/>
    <xf numFmtId="0" fontId="71" fillId="0" borderId="0"/>
    <xf numFmtId="0" fontId="72" fillId="0" borderId="0"/>
    <xf numFmtId="0" fontId="3" fillId="0" borderId="0"/>
    <xf numFmtId="0" fontId="38" fillId="6" borderId="0" applyNumberFormat="0" applyBorder="0" applyAlignment="0">
      <alignment horizontal="left" vertical="center"/>
    </xf>
    <xf numFmtId="49" fontId="7" fillId="0" borderId="0" applyBorder="0">
      <alignment vertical="top"/>
    </xf>
    <xf numFmtId="49" fontId="38" fillId="0" borderId="0" applyBorder="0">
      <alignment vertical="top"/>
    </xf>
    <xf numFmtId="49" fontId="7" fillId="6" borderId="0" applyBorder="0">
      <alignment vertical="top"/>
    </xf>
    <xf numFmtId="49" fontId="35" fillId="7" borderId="0" applyBorder="0">
      <alignment vertical="top"/>
    </xf>
    <xf numFmtId="0" fontId="3" fillId="0" borderId="0"/>
    <xf numFmtId="49" fontId="7" fillId="0" borderId="0" applyBorder="0">
      <alignment vertical="top"/>
    </xf>
    <xf numFmtId="0" fontId="22" fillId="0" borderId="0"/>
    <xf numFmtId="49" fontId="7" fillId="0" borderId="0" applyBorder="0">
      <alignment vertical="top"/>
    </xf>
    <xf numFmtId="0" fontId="3" fillId="0" borderId="0"/>
    <xf numFmtId="49" fontId="7" fillId="0" borderId="0" applyBorder="0">
      <alignment vertical="top"/>
    </xf>
    <xf numFmtId="0" fontId="3" fillId="0" borderId="0"/>
    <xf numFmtId="0" fontId="7" fillId="0" borderId="0">
      <alignment horizontal="left" vertical="center"/>
    </xf>
    <xf numFmtId="0" fontId="3" fillId="0" borderId="0"/>
    <xf numFmtId="0" fontId="3" fillId="0" borderId="0"/>
    <xf numFmtId="0" fontId="22" fillId="0" borderId="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38"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71" fillId="38" borderId="0" applyNumberFormat="0" applyBorder="0" applyAlignment="0" applyProtection="0"/>
    <xf numFmtId="0" fontId="7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102" fillId="44" borderId="0" applyNumberFormat="0" applyBorder="0" applyAlignment="0" applyProtection="0"/>
    <xf numFmtId="167" fontId="38" fillId="0" borderId="0" applyFont="0" applyFill="0" applyBorder="0" applyAlignment="0" applyProtection="0"/>
    <xf numFmtId="165" fontId="38" fillId="0" borderId="0" applyFont="0" applyFill="0" applyBorder="0" applyAlignment="0" applyProtection="0"/>
    <xf numFmtId="166" fontId="38" fillId="0" borderId="0" applyFont="0" applyFill="0" applyBorder="0" applyAlignment="0" applyProtection="0"/>
    <xf numFmtId="164" fontId="38" fillId="0" borderId="0" applyFont="0" applyFill="0" applyBorder="0" applyAlignment="0" applyProtection="0"/>
    <xf numFmtId="9" fontId="38" fillId="0" borderId="0" applyFont="0" applyFill="0" applyBorder="0" applyAlignment="0" applyProtection="0"/>
    <xf numFmtId="0" fontId="2" fillId="0" borderId="0"/>
    <xf numFmtId="0" fontId="3" fillId="0" borderId="0"/>
    <xf numFmtId="0" fontId="1" fillId="0" borderId="0"/>
    <xf numFmtId="0" fontId="111" fillId="0" borderId="0"/>
    <xf numFmtId="0" fontId="111" fillId="0" borderId="0"/>
    <xf numFmtId="174" fontId="31" fillId="0" borderId="0">
      <alignment vertical="top"/>
    </xf>
    <xf numFmtId="174" fontId="112" fillId="0" borderId="0">
      <alignment vertical="top"/>
    </xf>
    <xf numFmtId="175" fontId="112" fillId="14" borderId="0">
      <alignment vertical="top"/>
    </xf>
    <xf numFmtId="174" fontId="112" fillId="8" borderId="0">
      <alignment vertical="top"/>
    </xf>
    <xf numFmtId="170" fontId="111" fillId="0" borderId="0"/>
    <xf numFmtId="176" fontId="111" fillId="0" borderId="0" applyFont="0" applyFill="0" applyBorder="0" applyAlignment="0" applyProtection="0"/>
    <xf numFmtId="170" fontId="3" fillId="0" borderId="0"/>
    <xf numFmtId="177" fontId="111" fillId="0" borderId="0" applyFont="0" applyFill="0" applyBorder="0" applyAlignment="0" applyProtection="0"/>
    <xf numFmtId="169" fontId="3" fillId="0" borderId="0"/>
    <xf numFmtId="40" fontId="113" fillId="0" borderId="0" applyFont="0" applyFill="0" applyBorder="0" applyAlignment="0" applyProtection="0"/>
    <xf numFmtId="0" fontId="114" fillId="0" borderId="0"/>
    <xf numFmtId="0" fontId="4" fillId="0" borderId="0"/>
    <xf numFmtId="0" fontId="3" fillId="0" borderId="0"/>
    <xf numFmtId="0" fontId="3" fillId="0" borderId="0"/>
    <xf numFmtId="0" fontId="3" fillId="0" borderId="0"/>
    <xf numFmtId="0" fontId="4" fillId="0" borderId="0"/>
    <xf numFmtId="0" fontId="40" fillId="0" borderId="0"/>
    <xf numFmtId="0" fontId="40" fillId="0" borderId="0"/>
    <xf numFmtId="0" fontId="40" fillId="0" borderId="0"/>
    <xf numFmtId="0" fontId="40" fillId="0" borderId="0"/>
    <xf numFmtId="0" fontId="40" fillId="0" borderId="0"/>
    <xf numFmtId="0" fontId="115" fillId="0" borderId="0"/>
    <xf numFmtId="0" fontId="40" fillId="0" borderId="0"/>
    <xf numFmtId="0" fontId="40" fillId="0" borderId="0"/>
    <xf numFmtId="0" fontId="4" fillId="0" borderId="0"/>
    <xf numFmtId="0" fontId="4" fillId="0" borderId="0"/>
    <xf numFmtId="0" fontId="4" fillId="0" borderId="0"/>
    <xf numFmtId="0" fontId="40" fillId="0" borderId="0"/>
    <xf numFmtId="0" fontId="40" fillId="0" borderId="0"/>
    <xf numFmtId="0" fontId="40" fillId="0" borderId="0"/>
    <xf numFmtId="0" fontId="40" fillId="0" borderId="0"/>
    <xf numFmtId="0" fontId="40" fillId="0" borderId="0"/>
    <xf numFmtId="178" fontId="31" fillId="0" borderId="0">
      <alignment vertical="top"/>
    </xf>
    <xf numFmtId="178" fontId="31" fillId="0" borderId="0">
      <alignment vertical="top"/>
    </xf>
    <xf numFmtId="38" fontId="31" fillId="0" borderId="0">
      <alignment vertical="top"/>
    </xf>
    <xf numFmtId="38" fontId="31" fillId="0" borderId="0">
      <alignment vertical="top"/>
    </xf>
    <xf numFmtId="38" fontId="31" fillId="0" borderId="0">
      <alignment vertical="top"/>
    </xf>
    <xf numFmtId="17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78" fontId="31" fillId="0" borderId="0">
      <alignment vertical="top"/>
    </xf>
    <xf numFmtId="178" fontId="31" fillId="0" borderId="0">
      <alignment vertical="top"/>
    </xf>
    <xf numFmtId="178" fontId="31" fillId="0" borderId="0">
      <alignment vertical="top"/>
    </xf>
    <xf numFmtId="178" fontId="31" fillId="0" borderId="0">
      <alignment vertical="top"/>
    </xf>
    <xf numFmtId="38" fontId="31" fillId="0" borderId="0">
      <alignment vertical="top"/>
    </xf>
    <xf numFmtId="38" fontId="31" fillId="0" borderId="0">
      <alignment vertical="top"/>
    </xf>
    <xf numFmtId="38" fontId="31" fillId="0" borderId="0">
      <alignment vertical="top"/>
    </xf>
    <xf numFmtId="17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78" fontId="31" fillId="0" borderId="0">
      <alignment vertical="top"/>
    </xf>
    <xf numFmtId="178" fontId="31" fillId="0" borderId="0">
      <alignment vertical="top"/>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179" fontId="111" fillId="2" borderId="48">
      <alignment wrapText="1"/>
      <protection locked="0"/>
    </xf>
    <xf numFmtId="0" fontId="4" fillId="0" borderId="0"/>
    <xf numFmtId="0" fontId="40" fillId="0" borderId="0"/>
    <xf numFmtId="0" fontId="4" fillId="0" borderId="0"/>
    <xf numFmtId="0" fontId="40" fillId="0" borderId="0"/>
    <xf numFmtId="170" fontId="4" fillId="0" borderId="0"/>
    <xf numFmtId="0" fontId="3" fillId="0" borderId="0"/>
    <xf numFmtId="170" fontId="40" fillId="0" borderId="0"/>
    <xf numFmtId="170" fontId="40" fillId="0" borderId="0"/>
    <xf numFmtId="170" fontId="4" fillId="0" borderId="0"/>
    <xf numFmtId="170" fontId="4" fillId="0" borderId="0"/>
    <xf numFmtId="170" fontId="40" fillId="0" borderId="0"/>
    <xf numFmtId="170" fontId="40" fillId="0" borderId="0"/>
    <xf numFmtId="0" fontId="40"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170" fontId="40" fillId="0" borderId="0"/>
    <xf numFmtId="170" fontId="40" fillId="0" borderId="0"/>
    <xf numFmtId="170" fontId="40" fillId="0" borderId="0"/>
    <xf numFmtId="170" fontId="40" fillId="0" borderId="0"/>
    <xf numFmtId="0" fontId="40" fillId="0" borderId="0"/>
    <xf numFmtId="170" fontId="3" fillId="0" borderId="0"/>
    <xf numFmtId="170" fontId="3" fillId="0" borderId="0"/>
    <xf numFmtId="0" fontId="40" fillId="0" borderId="0"/>
    <xf numFmtId="170" fontId="3" fillId="0" borderId="0"/>
    <xf numFmtId="170" fontId="3" fillId="0" borderId="0"/>
    <xf numFmtId="0" fontId="4" fillId="0" borderId="0"/>
    <xf numFmtId="0" fontId="4" fillId="0" borderId="0"/>
    <xf numFmtId="170" fontId="40" fillId="0" borderId="0"/>
    <xf numFmtId="170" fontId="4" fillId="0" borderId="0"/>
    <xf numFmtId="170" fontId="40" fillId="0" borderId="0"/>
    <xf numFmtId="170" fontId="4" fillId="0" borderId="0"/>
    <xf numFmtId="170" fontId="40" fillId="0" borderId="0"/>
    <xf numFmtId="170" fontId="40" fillId="0" borderId="0"/>
    <xf numFmtId="170" fontId="40" fillId="0" borderId="0"/>
    <xf numFmtId="170" fontId="40" fillId="0" borderId="0"/>
    <xf numFmtId="170" fontId="40" fillId="0" borderId="0"/>
    <xf numFmtId="0" fontId="40" fillId="0" borderId="0"/>
    <xf numFmtId="170" fontId="40" fillId="0" borderId="0"/>
    <xf numFmtId="0" fontId="40" fillId="0" borderId="0"/>
    <xf numFmtId="170" fontId="40" fillId="0" borderId="0"/>
    <xf numFmtId="0" fontId="40" fillId="0" borderId="0"/>
    <xf numFmtId="0" fontId="40" fillId="0" borderId="0"/>
    <xf numFmtId="0" fontId="40" fillId="0" borderId="0"/>
    <xf numFmtId="170" fontId="40" fillId="0" borderId="0"/>
    <xf numFmtId="0" fontId="4" fillId="0" borderId="0"/>
    <xf numFmtId="0" fontId="4" fillId="0" borderId="0"/>
    <xf numFmtId="0" fontId="40" fillId="0" borderId="0"/>
    <xf numFmtId="0" fontId="4" fillId="0" borderId="0"/>
    <xf numFmtId="0" fontId="40" fillId="0" borderId="0"/>
    <xf numFmtId="170" fontId="40" fillId="0" borderId="0"/>
    <xf numFmtId="170" fontId="40" fillId="0" borderId="0"/>
    <xf numFmtId="0" fontId="3" fillId="0" borderId="0"/>
    <xf numFmtId="0" fontId="3" fillId="0" borderId="0"/>
    <xf numFmtId="0" fontId="40" fillId="0" borderId="0"/>
    <xf numFmtId="0" fontId="3" fillId="0" borderId="0"/>
    <xf numFmtId="0" fontId="3" fillId="0" borderId="0"/>
    <xf numFmtId="0" fontId="116" fillId="0" borderId="0"/>
    <xf numFmtId="0" fontId="116" fillId="0" borderId="0"/>
    <xf numFmtId="170" fontId="3" fillId="0" borderId="0"/>
    <xf numFmtId="170" fontId="3" fillId="0" borderId="0"/>
    <xf numFmtId="0" fontId="40" fillId="0" borderId="0"/>
    <xf numFmtId="0" fontId="40" fillId="0" borderId="0"/>
    <xf numFmtId="170" fontId="40" fillId="0" borderId="0"/>
    <xf numFmtId="170" fontId="40" fillId="0" borderId="0"/>
    <xf numFmtId="170" fontId="40" fillId="0" borderId="0"/>
    <xf numFmtId="170" fontId="4" fillId="0" borderId="0"/>
    <xf numFmtId="170" fontId="4" fillId="0" borderId="0"/>
    <xf numFmtId="0" fontId="40" fillId="0" borderId="0"/>
    <xf numFmtId="0" fontId="3" fillId="0" borderId="0"/>
    <xf numFmtId="0" fontId="3" fillId="0" borderId="0"/>
    <xf numFmtId="0" fontId="3" fillId="0" borderId="0"/>
    <xf numFmtId="0" fontId="40" fillId="0" borderId="0"/>
    <xf numFmtId="0" fontId="40" fillId="0" borderId="0"/>
    <xf numFmtId="0" fontId="4" fillId="0" borderId="0"/>
    <xf numFmtId="170" fontId="4" fillId="0" borderId="0"/>
    <xf numFmtId="170" fontId="40" fillId="0" borderId="0"/>
    <xf numFmtId="0" fontId="3" fillId="0" borderId="0"/>
    <xf numFmtId="0" fontId="3" fillId="0" borderId="0"/>
    <xf numFmtId="0" fontId="4" fillId="0" borderId="0"/>
    <xf numFmtId="0" fontId="3"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 fillId="0" borderId="0"/>
    <xf numFmtId="0" fontId="40" fillId="0" borderId="0"/>
    <xf numFmtId="0" fontId="4" fillId="0" borderId="0"/>
    <xf numFmtId="0" fontId="4" fillId="0" borderId="0"/>
    <xf numFmtId="170" fontId="40" fillId="0" borderId="0"/>
    <xf numFmtId="170" fontId="40" fillId="0" borderId="0"/>
    <xf numFmtId="170" fontId="4" fillId="0" borderId="0"/>
    <xf numFmtId="170" fontId="4" fillId="0" borderId="0"/>
    <xf numFmtId="0" fontId="40" fillId="0" borderId="0"/>
    <xf numFmtId="0" fontId="40" fillId="0" borderId="0"/>
    <xf numFmtId="178" fontId="31" fillId="0" borderId="0">
      <alignment vertical="top"/>
    </xf>
    <xf numFmtId="178" fontId="31" fillId="0" borderId="0">
      <alignment vertical="top"/>
    </xf>
    <xf numFmtId="38" fontId="31" fillId="0" borderId="0">
      <alignment vertical="top"/>
    </xf>
    <xf numFmtId="38" fontId="31" fillId="0" borderId="0">
      <alignment vertical="top"/>
    </xf>
    <xf numFmtId="38" fontId="31" fillId="0" borderId="0">
      <alignment vertical="top"/>
    </xf>
    <xf numFmtId="17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78" fontId="31" fillId="0" borderId="0">
      <alignment vertical="top"/>
    </xf>
    <xf numFmtId="178" fontId="3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17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0" fillId="0" borderId="0"/>
    <xf numFmtId="170" fontId="40" fillId="0" borderId="0"/>
    <xf numFmtId="0" fontId="40" fillId="0" borderId="0"/>
    <xf numFmtId="170" fontId="40" fillId="0" borderId="0"/>
    <xf numFmtId="0" fontId="3" fillId="0" borderId="0"/>
    <xf numFmtId="0" fontId="3"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0" fillId="0" borderId="0"/>
    <xf numFmtId="0" fontId="4" fillId="0" borderId="0"/>
    <xf numFmtId="170" fontId="40" fillId="0" borderId="0"/>
    <xf numFmtId="170" fontId="40" fillId="0" borderId="0"/>
    <xf numFmtId="170" fontId="40" fillId="0" borderId="0"/>
    <xf numFmtId="170" fontId="40" fillId="0" borderId="0"/>
    <xf numFmtId="0" fontId="3" fillId="0" borderId="0"/>
    <xf numFmtId="0" fontId="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 fillId="0" borderId="0"/>
    <xf numFmtId="0" fontId="40" fillId="0" borderId="0"/>
    <xf numFmtId="0" fontId="40" fillId="0" borderId="0"/>
    <xf numFmtId="0" fontId="40" fillId="0" borderId="0"/>
    <xf numFmtId="0" fontId="40" fillId="0" borderId="0"/>
    <xf numFmtId="0" fontId="40" fillId="0" borderId="0"/>
    <xf numFmtId="0" fontId="40"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178" fontId="31" fillId="0" borderId="0">
      <alignment vertical="top"/>
    </xf>
    <xf numFmtId="178" fontId="31" fillId="0" borderId="0">
      <alignment vertical="top"/>
    </xf>
    <xf numFmtId="38" fontId="31" fillId="0" borderId="0">
      <alignment vertical="top"/>
    </xf>
    <xf numFmtId="38" fontId="31" fillId="0" borderId="0">
      <alignment vertical="top"/>
    </xf>
    <xf numFmtId="38" fontId="31" fillId="0" borderId="0">
      <alignment vertical="top"/>
    </xf>
    <xf numFmtId="17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78" fontId="31" fillId="0" borderId="0">
      <alignment vertical="top"/>
    </xf>
    <xf numFmtId="178" fontId="31" fillId="0" borderId="0">
      <alignment vertical="top"/>
    </xf>
    <xf numFmtId="0" fontId="40" fillId="0" borderId="0"/>
    <xf numFmtId="170" fontId="40" fillId="0" borderId="0"/>
    <xf numFmtId="0" fontId="3" fillId="0" borderId="0"/>
    <xf numFmtId="170" fontId="40" fillId="0" borderId="0"/>
    <xf numFmtId="170" fontId="40" fillId="0" borderId="0"/>
    <xf numFmtId="0" fontId="40" fillId="0" borderId="0"/>
    <xf numFmtId="170" fontId="4" fillId="0" borderId="0"/>
    <xf numFmtId="0" fontId="4" fillId="0" borderId="0"/>
    <xf numFmtId="0" fontId="4" fillId="0" borderId="0"/>
    <xf numFmtId="0" fontId="4" fillId="0" borderId="0"/>
    <xf numFmtId="0" fontId="3" fillId="0" borderId="0"/>
    <xf numFmtId="0" fontId="3" fillId="0" borderId="0"/>
    <xf numFmtId="170" fontId="40" fillId="0" borderId="0"/>
    <xf numFmtId="0" fontId="40" fillId="0" borderId="0"/>
    <xf numFmtId="0" fontId="40" fillId="0" borderId="0"/>
    <xf numFmtId="0" fontId="4" fillId="0" borderId="0"/>
    <xf numFmtId="0" fontId="40" fillId="0" borderId="0"/>
    <xf numFmtId="0" fontId="4" fillId="0" borderId="0"/>
    <xf numFmtId="0" fontId="40" fillId="0" borderId="0"/>
    <xf numFmtId="0" fontId="3" fillId="0" borderId="0"/>
    <xf numFmtId="0" fontId="40" fillId="0" borderId="0"/>
    <xf numFmtId="0" fontId="40" fillId="0" borderId="0"/>
    <xf numFmtId="170" fontId="40" fillId="0" borderId="0"/>
    <xf numFmtId="0" fontId="40" fillId="0" borderId="0"/>
    <xf numFmtId="0" fontId="40" fillId="0" borderId="0"/>
    <xf numFmtId="170" fontId="40" fillId="0" borderId="0"/>
    <xf numFmtId="170" fontId="40" fillId="0" borderId="0"/>
    <xf numFmtId="170" fontId="40" fillId="0" borderId="0"/>
    <xf numFmtId="0" fontId="4" fillId="0" borderId="0"/>
    <xf numFmtId="0" fontId="4" fillId="0" borderId="0"/>
    <xf numFmtId="0" fontId="4" fillId="0" borderId="0"/>
    <xf numFmtId="0" fontId="40" fillId="0" borderId="0"/>
    <xf numFmtId="0" fontId="40" fillId="0" borderId="0"/>
    <xf numFmtId="0" fontId="3" fillId="0" borderId="0"/>
    <xf numFmtId="0" fontId="3" fillId="0" borderId="0"/>
    <xf numFmtId="0" fontId="40" fillId="0" borderId="0"/>
    <xf numFmtId="0" fontId="40" fillId="0" borderId="0"/>
    <xf numFmtId="170" fontId="40" fillId="0" borderId="0"/>
    <xf numFmtId="0" fontId="4" fillId="0" borderId="0"/>
    <xf numFmtId="0" fontId="40" fillId="0" borderId="0"/>
    <xf numFmtId="0" fontId="40" fillId="0" borderId="0"/>
    <xf numFmtId="0" fontId="4" fillId="0" borderId="0"/>
    <xf numFmtId="0" fontId="4" fillId="0" borderId="0"/>
    <xf numFmtId="0" fontId="40" fillId="0" borderId="0"/>
    <xf numFmtId="178" fontId="31" fillId="0" borderId="0">
      <alignment vertical="top"/>
    </xf>
    <xf numFmtId="178" fontId="31" fillId="0" borderId="0">
      <alignment vertical="top"/>
    </xf>
    <xf numFmtId="38" fontId="31" fillId="0" borderId="0">
      <alignment vertical="top"/>
    </xf>
    <xf numFmtId="38" fontId="31" fillId="0" borderId="0">
      <alignment vertical="top"/>
    </xf>
    <xf numFmtId="38" fontId="31" fillId="0" borderId="0">
      <alignment vertical="top"/>
    </xf>
    <xf numFmtId="17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78" fontId="31" fillId="0" borderId="0">
      <alignment vertical="top"/>
    </xf>
    <xf numFmtId="178" fontId="31" fillId="0" borderId="0">
      <alignment vertical="top"/>
    </xf>
    <xf numFmtId="178" fontId="31" fillId="0" borderId="0">
      <alignment vertical="top"/>
    </xf>
    <xf numFmtId="178" fontId="31" fillId="0" borderId="0">
      <alignment vertical="top"/>
    </xf>
    <xf numFmtId="38" fontId="31" fillId="0" borderId="0">
      <alignment vertical="top"/>
    </xf>
    <xf numFmtId="38" fontId="31" fillId="0" borderId="0">
      <alignment vertical="top"/>
    </xf>
    <xf numFmtId="38" fontId="31" fillId="0" borderId="0">
      <alignment vertical="top"/>
    </xf>
    <xf numFmtId="17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78" fontId="31" fillId="0" borderId="0">
      <alignment vertical="top"/>
    </xf>
    <xf numFmtId="178" fontId="31" fillId="0" borderId="0">
      <alignment vertical="top"/>
    </xf>
    <xf numFmtId="0" fontId="3" fillId="0" borderId="0"/>
    <xf numFmtId="0" fontId="4" fillId="0" borderId="0"/>
    <xf numFmtId="0" fontId="40" fillId="0" borderId="0"/>
    <xf numFmtId="0" fontId="4" fillId="0" borderId="0"/>
    <xf numFmtId="0" fontId="115" fillId="0" borderId="0"/>
    <xf numFmtId="0" fontId="115" fillId="0" borderId="0"/>
    <xf numFmtId="0" fontId="4" fillId="0" borderId="0"/>
    <xf numFmtId="0" fontId="40" fillId="0" borderId="0"/>
    <xf numFmtId="170" fontId="40" fillId="0" borderId="0"/>
    <xf numFmtId="170" fontId="40" fillId="0" borderId="0"/>
    <xf numFmtId="0" fontId="3" fillId="0" borderId="0"/>
    <xf numFmtId="0" fontId="3" fillId="0" borderId="0"/>
    <xf numFmtId="0" fontId="3" fillId="0" borderId="0"/>
    <xf numFmtId="0" fontId="3" fillId="0" borderId="0"/>
    <xf numFmtId="0" fontId="3" fillId="0" borderId="0"/>
    <xf numFmtId="0" fontId="3" fillId="0" borderId="0"/>
    <xf numFmtId="170" fontId="40" fillId="0" borderId="0"/>
    <xf numFmtId="0" fontId="40" fillId="0" borderId="0"/>
    <xf numFmtId="0" fontId="40" fillId="0" borderId="0"/>
    <xf numFmtId="0" fontId="3" fillId="0" borderId="0"/>
    <xf numFmtId="0" fontId="3" fillId="0" borderId="0"/>
    <xf numFmtId="0" fontId="4" fillId="0" borderId="0"/>
    <xf numFmtId="0" fontId="40" fillId="0" borderId="0"/>
    <xf numFmtId="0" fontId="3" fillId="0" borderId="0"/>
    <xf numFmtId="0" fontId="3" fillId="0" borderId="0"/>
    <xf numFmtId="0" fontId="3" fillId="0" borderId="0"/>
    <xf numFmtId="0" fontId="4" fillId="0" borderId="0"/>
    <xf numFmtId="0" fontId="40" fillId="0" borderId="0"/>
    <xf numFmtId="0" fontId="4" fillId="0" borderId="0"/>
    <xf numFmtId="0" fontId="40" fillId="0" borderId="0"/>
    <xf numFmtId="0" fontId="40" fillId="0" borderId="0"/>
    <xf numFmtId="0" fontId="40" fillId="0" borderId="0"/>
    <xf numFmtId="180" fontId="111" fillId="0" borderId="49" applyFont="0">
      <alignment shrinkToFit="1"/>
    </xf>
    <xf numFmtId="0" fontId="4" fillId="0" borderId="0"/>
    <xf numFmtId="0" fontId="4" fillId="0" borderId="0"/>
    <xf numFmtId="0" fontId="4" fillId="0" borderId="0"/>
    <xf numFmtId="0" fontId="40" fillId="0" borderId="0"/>
    <xf numFmtId="170" fontId="40" fillId="0" borderId="0"/>
    <xf numFmtId="0" fontId="4" fillId="0" borderId="0"/>
    <xf numFmtId="0" fontId="40" fillId="0" borderId="0"/>
    <xf numFmtId="0" fontId="4" fillId="0" borderId="0"/>
    <xf numFmtId="170" fontId="4" fillId="0" borderId="0"/>
    <xf numFmtId="0" fontId="4" fillId="0" borderId="0"/>
    <xf numFmtId="170" fontId="4" fillId="0" borderId="0"/>
    <xf numFmtId="0" fontId="4" fillId="0" borderId="0"/>
    <xf numFmtId="0" fontId="4" fillId="0" borderId="0"/>
    <xf numFmtId="0" fontId="3" fillId="0" borderId="0"/>
    <xf numFmtId="0" fontId="3" fillId="0" borderId="0"/>
    <xf numFmtId="0" fontId="4" fillId="0" borderId="0"/>
    <xf numFmtId="0" fontId="40" fillId="0" borderId="0"/>
    <xf numFmtId="0" fontId="4" fillId="0" borderId="0"/>
    <xf numFmtId="0" fontId="40" fillId="0" borderId="0"/>
    <xf numFmtId="170" fontId="4" fillId="0" borderId="0"/>
    <xf numFmtId="0" fontId="3" fillId="0" borderId="0"/>
    <xf numFmtId="0" fontId="4" fillId="0" borderId="0"/>
    <xf numFmtId="0" fontId="40" fillId="0" borderId="0"/>
    <xf numFmtId="0" fontId="4" fillId="0" borderId="0"/>
    <xf numFmtId="0" fontId="40" fillId="0" borderId="0"/>
    <xf numFmtId="0" fontId="4" fillId="0" borderId="0"/>
    <xf numFmtId="0" fontId="40" fillId="0" borderId="0"/>
    <xf numFmtId="0" fontId="40"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0" fillId="0" borderId="0"/>
    <xf numFmtId="0" fontId="40" fillId="0" borderId="0"/>
    <xf numFmtId="170" fontId="40" fillId="0" borderId="0"/>
    <xf numFmtId="0" fontId="4" fillId="0" borderId="0"/>
    <xf numFmtId="170" fontId="4" fillId="0" borderId="0"/>
    <xf numFmtId="0" fontId="4" fillId="0" borderId="0"/>
    <xf numFmtId="170" fontId="4" fillId="0" borderId="0"/>
    <xf numFmtId="0" fontId="40" fillId="0" borderId="0"/>
    <xf numFmtId="0" fontId="3" fillId="0" borderId="0"/>
    <xf numFmtId="0" fontId="3" fillId="0" borderId="0"/>
    <xf numFmtId="0" fontId="3" fillId="0" borderId="0"/>
    <xf numFmtId="170" fontId="4" fillId="0" borderId="0"/>
    <xf numFmtId="170" fontId="4" fillId="0" borderId="0"/>
    <xf numFmtId="170" fontId="4" fillId="0" borderId="0"/>
    <xf numFmtId="17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0" fontId="3" fillId="0" borderId="0"/>
    <xf numFmtId="170" fontId="3" fillId="0" borderId="0"/>
    <xf numFmtId="0" fontId="3" fillId="0" borderId="0"/>
    <xf numFmtId="0" fontId="3" fillId="0" borderId="0"/>
    <xf numFmtId="0" fontId="3" fillId="0" borderId="0"/>
    <xf numFmtId="0" fontId="3" fillId="0" borderId="0"/>
    <xf numFmtId="0" fontId="40" fillId="0" borderId="0"/>
    <xf numFmtId="170" fontId="40" fillId="0" borderId="0"/>
    <xf numFmtId="0" fontId="40" fillId="0" borderId="0"/>
    <xf numFmtId="0" fontId="4" fillId="0" borderId="0"/>
    <xf numFmtId="181" fontId="3" fillId="0" borderId="0" applyFont="0" applyFill="0" applyBorder="0" applyAlignment="0" applyProtection="0"/>
    <xf numFmtId="181" fontId="3" fillId="0" borderId="0" applyFont="0" applyFill="0" applyBorder="0" applyAlignment="0" applyProtection="0"/>
    <xf numFmtId="182" fontId="117" fillId="0" borderId="0">
      <protection locked="0"/>
    </xf>
    <xf numFmtId="182" fontId="117" fillId="0" borderId="0">
      <protection locked="0"/>
    </xf>
    <xf numFmtId="183" fontId="117" fillId="0" borderId="0">
      <protection locked="0"/>
    </xf>
    <xf numFmtId="183" fontId="117" fillId="0" borderId="0">
      <protection locked="0"/>
    </xf>
    <xf numFmtId="184" fontId="117" fillId="0" borderId="0">
      <protection locked="0"/>
    </xf>
    <xf numFmtId="184" fontId="3" fillId="0" borderId="0">
      <protection locked="0"/>
    </xf>
    <xf numFmtId="182" fontId="117" fillId="0" borderId="0">
      <protection locked="0"/>
    </xf>
    <xf numFmtId="184" fontId="117" fillId="0" borderId="0">
      <protection locked="0"/>
    </xf>
    <xf numFmtId="184" fontId="3" fillId="0" borderId="0">
      <protection locked="0"/>
    </xf>
    <xf numFmtId="183" fontId="117" fillId="0" borderId="0">
      <protection locked="0"/>
    </xf>
    <xf numFmtId="184" fontId="117" fillId="0" borderId="0">
      <protection locked="0"/>
    </xf>
    <xf numFmtId="184" fontId="3" fillId="0" borderId="0">
      <protection locked="0"/>
    </xf>
    <xf numFmtId="185" fontId="117" fillId="0" borderId="0">
      <protection locked="0"/>
    </xf>
    <xf numFmtId="186" fontId="117" fillId="0" borderId="50">
      <protection locked="0"/>
    </xf>
    <xf numFmtId="186" fontId="117" fillId="0" borderId="50">
      <protection locked="0"/>
    </xf>
    <xf numFmtId="0" fontId="118" fillId="0" borderId="0">
      <protection locked="0"/>
    </xf>
    <xf numFmtId="0" fontId="3" fillId="0" borderId="0">
      <protection locked="0"/>
    </xf>
    <xf numFmtId="186" fontId="118" fillId="0" borderId="0">
      <protection locked="0"/>
    </xf>
    <xf numFmtId="0" fontId="118" fillId="0" borderId="0">
      <protection locked="0"/>
    </xf>
    <xf numFmtId="0" fontId="3" fillId="0" borderId="0">
      <protection locked="0"/>
    </xf>
    <xf numFmtId="186" fontId="118" fillId="0" borderId="0">
      <protection locked="0"/>
    </xf>
    <xf numFmtId="0" fontId="117" fillId="0" borderId="50">
      <protection locked="0"/>
    </xf>
    <xf numFmtId="0" fontId="3" fillId="0" borderId="50">
      <protection locked="0"/>
    </xf>
    <xf numFmtId="186" fontId="117" fillId="0" borderId="50">
      <protection locked="0"/>
    </xf>
    <xf numFmtId="0" fontId="5" fillId="46" borderId="0"/>
    <xf numFmtId="0" fontId="5" fillId="46" borderId="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119" fillId="52"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19" fillId="5"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19" fillId="53"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119" fillId="52"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19"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119"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119" fillId="3"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119"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119" fillId="58"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119" fillId="3"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19"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119" fillId="5"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4" fontId="120" fillId="0" borderId="4">
      <alignment horizontal="right" vertical="top"/>
    </xf>
    <xf numFmtId="0" fontId="121" fillId="59" borderId="0" applyNumberFormat="0" applyBorder="0" applyAlignment="0" applyProtection="0"/>
    <xf numFmtId="0" fontId="121" fillId="59"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2" fillId="61"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2"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2" fillId="58"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2" fillId="3"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2"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2" fillId="5"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4" fontId="120" fillId="0" borderId="4">
      <alignment horizontal="right" vertical="top"/>
    </xf>
    <xf numFmtId="170" fontId="123" fillId="0" borderId="51"/>
    <xf numFmtId="0" fontId="121" fillId="63" borderId="0" applyNumberFormat="0" applyBorder="0" applyAlignment="0" applyProtection="0"/>
    <xf numFmtId="0" fontId="121" fillId="63"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4" fillId="0" borderId="0" applyNumberFormat="0" applyFill="0" applyBorder="0" applyAlignment="0" applyProtection="0">
      <alignment vertical="top"/>
      <protection locked="0"/>
    </xf>
    <xf numFmtId="0" fontId="125" fillId="67" borderId="1" applyNumberFormat="0" applyAlignment="0"/>
    <xf numFmtId="0" fontId="116" fillId="0" borderId="0"/>
    <xf numFmtId="0" fontId="116" fillId="0" borderId="0"/>
    <xf numFmtId="187" fontId="115" fillId="0" borderId="52">
      <protection locked="0"/>
    </xf>
    <xf numFmtId="188" fontId="3" fillId="0" borderId="0" applyFont="0" applyFill="0" applyBorder="0" applyAlignment="0" applyProtection="0"/>
    <xf numFmtId="189" fontId="3" fillId="0" borderId="0" applyFont="0" applyFill="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7" fillId="68" borderId="0"/>
    <xf numFmtId="0" fontId="128" fillId="68" borderId="0"/>
    <xf numFmtId="0" fontId="129" fillId="68" borderId="0"/>
    <xf numFmtId="10" fontId="130" fillId="0" borderId="0" applyNumberFormat="0" applyFill="0" applyBorder="0" applyAlignment="0"/>
    <xf numFmtId="0" fontId="131" fillId="0" borderId="0"/>
    <xf numFmtId="0" fontId="132" fillId="3" borderId="1" applyNumberFormat="0" applyAlignment="0" applyProtection="0"/>
    <xf numFmtId="0" fontId="132" fillId="3" borderId="1" applyNumberFormat="0" applyAlignment="0" applyProtection="0"/>
    <xf numFmtId="0" fontId="19" fillId="0" borderId="1" applyNumberFormat="0" applyAlignment="0">
      <protection locked="0"/>
    </xf>
    <xf numFmtId="0" fontId="133" fillId="69" borderId="53" applyNumberFormat="0" applyAlignment="0" applyProtection="0"/>
    <xf numFmtId="0" fontId="133" fillId="69" borderId="53" applyNumberFormat="0" applyAlignment="0" applyProtection="0"/>
    <xf numFmtId="0" fontId="134" fillId="0" borderId="4">
      <alignment horizontal="left" vertical="center"/>
    </xf>
    <xf numFmtId="0" fontId="134" fillId="0" borderId="4">
      <alignment horizontal="left" vertical="center"/>
    </xf>
    <xf numFmtId="190" fontId="111" fillId="0" borderId="0" applyFont="0" applyFill="0" applyBorder="0" applyAlignment="0" applyProtection="0"/>
    <xf numFmtId="0" fontId="16" fillId="0" borderId="0" applyFont="0" applyFill="0" applyBorder="0" applyAlignment="0" applyProtection="0">
      <alignment horizontal="right"/>
    </xf>
    <xf numFmtId="0" fontId="16" fillId="0" borderId="0" applyFont="0" applyFill="0" applyBorder="0" applyAlignment="0" applyProtection="0">
      <alignment horizontal="right"/>
    </xf>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alignment horizontal="right"/>
    </xf>
    <xf numFmtId="0" fontId="16" fillId="0" borderId="0" applyFont="0" applyFill="0" applyBorder="0" applyAlignment="0" applyProtection="0">
      <alignment horizontal="right"/>
    </xf>
    <xf numFmtId="0" fontId="16" fillId="0" borderId="0" applyFont="0" applyFill="0" applyBorder="0" applyAlignment="0" applyProtection="0"/>
    <xf numFmtId="0" fontId="16" fillId="0" borderId="0" applyFont="0" applyFill="0" applyBorder="0" applyAlignment="0" applyProtection="0"/>
    <xf numFmtId="191" fontId="111" fillId="0" borderId="0" applyFont="0" applyFill="0" applyBorder="0" applyAlignment="0" applyProtection="0"/>
    <xf numFmtId="3" fontId="135" fillId="0" borderId="0" applyFont="0" applyFill="0" applyBorder="0" applyAlignment="0" applyProtection="0"/>
    <xf numFmtId="187" fontId="136" fillId="70" borderId="52"/>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92" fontId="3" fillId="0" borderId="0" applyFont="0" applyFill="0" applyBorder="0" applyAlignment="0" applyProtection="0"/>
    <xf numFmtId="0" fontId="16" fillId="0" borderId="0" applyFont="0" applyFill="0" applyBorder="0" applyAlignment="0" applyProtection="0">
      <alignment horizontal="right"/>
    </xf>
    <xf numFmtId="0" fontId="16" fillId="0" borderId="0" applyFont="0" applyFill="0" applyBorder="0" applyAlignment="0" applyProtection="0">
      <alignment horizontal="right"/>
    </xf>
    <xf numFmtId="0" fontId="16" fillId="0" borderId="0" applyFont="0" applyFill="0" applyBorder="0" applyAlignment="0" applyProtection="0">
      <alignment horizontal="right"/>
    </xf>
    <xf numFmtId="0" fontId="16" fillId="0" borderId="0" applyFont="0" applyFill="0" applyBorder="0" applyAlignment="0" applyProtection="0">
      <alignment horizontal="right"/>
    </xf>
    <xf numFmtId="184" fontId="3" fillId="0" borderId="0" applyFont="0" applyFill="0" applyBorder="0" applyAlignment="0" applyProtection="0"/>
    <xf numFmtId="193" fontId="135" fillId="0" borderId="0" applyFont="0" applyFill="0" applyBorder="0" applyAlignment="0" applyProtection="0"/>
    <xf numFmtId="0" fontId="16" fillId="0" borderId="0" applyFill="0" applyBorder="0" applyProtection="0">
      <alignment vertical="center"/>
    </xf>
    <xf numFmtId="0" fontId="127" fillId="71" borderId="0"/>
    <xf numFmtId="0" fontId="128" fillId="71" borderId="0"/>
    <xf numFmtId="0" fontId="129" fillId="72" borderId="0"/>
    <xf numFmtId="0" fontId="135" fillId="0" borderId="0" applyFont="0" applyFill="0" applyBorder="0" applyAlignment="0" applyProtection="0"/>
    <xf numFmtId="0" fontId="135"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4" fontId="11" fillId="0" borderId="0">
      <alignment vertical="top"/>
    </xf>
    <xf numFmtId="194" fontId="3" fillId="0" borderId="0" applyFont="0" applyFill="0" applyBorder="0" applyAlignment="0" applyProtection="0"/>
    <xf numFmtId="195" fontId="3" fillId="0" borderId="0" applyFont="0" applyFill="0" applyBorder="0" applyAlignment="0" applyProtection="0"/>
    <xf numFmtId="0" fontId="16" fillId="0" borderId="54" applyNumberFormat="0" applyFont="0" applyFill="0" applyAlignment="0" applyProtection="0"/>
    <xf numFmtId="0" fontId="16" fillId="0" borderId="54" applyNumberFormat="0" applyFont="0" applyFill="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178" fontId="138" fillId="0" borderId="0">
      <alignment vertical="top"/>
    </xf>
    <xf numFmtId="178" fontId="138" fillId="0" borderId="0">
      <alignment vertical="top"/>
    </xf>
    <xf numFmtId="38" fontId="138" fillId="0" borderId="0">
      <alignment vertical="top"/>
    </xf>
    <xf numFmtId="38" fontId="138" fillId="0" borderId="0">
      <alignment vertical="top"/>
    </xf>
    <xf numFmtId="170" fontId="139" fillId="0" borderId="0" applyFont="0" applyFill="0" applyBorder="0" applyAlignment="0" applyProtection="0"/>
    <xf numFmtId="170" fontId="139" fillId="0" borderId="0" applyFont="0" applyFill="0" applyBorder="0" applyAlignment="0" applyProtection="0"/>
    <xf numFmtId="170" fontId="11" fillId="0" borderId="0" applyFont="0" applyFill="0" applyBorder="0" applyAlignment="0" applyProtection="0"/>
    <xf numFmtId="37" fontId="111" fillId="0" borderId="0"/>
    <xf numFmtId="0" fontId="140" fillId="0" borderId="0" applyNumberFormat="0" applyFill="0" applyBorder="0" applyAlignment="0" applyProtection="0"/>
    <xf numFmtId="0" fontId="140" fillId="0" borderId="0" applyNumberFormat="0" applyFill="0" applyBorder="0" applyAlignment="0" applyProtection="0"/>
    <xf numFmtId="196" fontId="141" fillId="0" borderId="0" applyFill="0" applyBorder="0" applyAlignment="0" applyProtection="0"/>
    <xf numFmtId="196" fontId="31" fillId="0" borderId="0" applyFill="0" applyBorder="0" applyAlignment="0" applyProtection="0"/>
    <xf numFmtId="196" fontId="110" fillId="0" borderId="0" applyFill="0" applyBorder="0" applyAlignment="0" applyProtection="0"/>
    <xf numFmtId="196" fontId="142" fillId="0" borderId="0" applyFill="0" applyBorder="0" applyAlignment="0" applyProtection="0"/>
    <xf numFmtId="196" fontId="143" fillId="0" borderId="0" applyFill="0" applyBorder="0" applyAlignment="0" applyProtection="0"/>
    <xf numFmtId="196" fontId="144" fillId="0" borderId="0" applyFill="0" applyBorder="0" applyAlignment="0" applyProtection="0"/>
    <xf numFmtId="196" fontId="145" fillId="0" borderId="0" applyFill="0" applyBorder="0" applyAlignment="0" applyProtection="0"/>
    <xf numFmtId="2" fontId="135" fillId="0" borderId="0" applyFont="0" applyFill="0" applyBorder="0" applyAlignment="0" applyProtection="0"/>
    <xf numFmtId="0" fontId="127" fillId="0" borderId="0">
      <alignment vertical="center"/>
    </xf>
    <xf numFmtId="0" fontId="127" fillId="0" borderId="0">
      <alignment vertical="center"/>
    </xf>
    <xf numFmtId="0" fontId="17" fillId="0" borderId="0" applyNumberFormat="0" applyFill="0" applyBorder="0" applyAlignment="0" applyProtection="0">
      <alignment vertical="top"/>
      <protection locked="0"/>
    </xf>
    <xf numFmtId="0" fontId="146" fillId="0" borderId="0" applyFill="0" applyBorder="0" applyProtection="0">
      <alignment horizontal="left"/>
    </xf>
    <xf numFmtId="0" fontId="146" fillId="0" borderId="0" applyFill="0" applyBorder="0" applyProtection="0">
      <alignment horizontal="left"/>
    </xf>
    <xf numFmtId="0" fontId="147" fillId="49" borderId="0" applyNumberFormat="0" applyBorder="0" applyAlignment="0" applyProtection="0"/>
    <xf numFmtId="0" fontId="147" fillId="49" borderId="0" applyNumberFormat="0" applyBorder="0" applyAlignment="0" applyProtection="0"/>
    <xf numFmtId="174" fontId="148" fillId="8" borderId="4" applyNumberFormat="0" applyFont="0" applyBorder="0" applyAlignment="0" applyProtection="0"/>
    <xf numFmtId="0" fontId="16" fillId="0" borderId="0" applyFont="0" applyFill="0" applyBorder="0" applyAlignment="0" applyProtection="0">
      <alignment horizontal="right"/>
    </xf>
    <xf numFmtId="0" fontId="16" fillId="0" borderId="0" applyFont="0" applyFill="0" applyBorder="0" applyAlignment="0" applyProtection="0">
      <alignment horizontal="right"/>
    </xf>
    <xf numFmtId="197" fontId="149" fillId="8" borderId="0" applyNumberFormat="0" applyFont="0" applyAlignment="0"/>
    <xf numFmtId="0" fontId="150" fillId="0" borderId="0" applyProtection="0">
      <alignment horizontal="right"/>
    </xf>
    <xf numFmtId="0" fontId="150" fillId="0" borderId="0" applyProtection="0">
      <alignment horizontal="right"/>
    </xf>
    <xf numFmtId="0" fontId="151" fillId="0" borderId="0">
      <alignment vertical="top"/>
    </xf>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1" fillId="0" borderId="0">
      <alignment vertical="top"/>
    </xf>
    <xf numFmtId="2" fontId="155" fillId="73" borderId="0" applyAlignment="0">
      <alignment horizontal="right"/>
      <protection locked="0"/>
    </xf>
    <xf numFmtId="178" fontId="156" fillId="0" borderId="0">
      <alignment vertical="top"/>
    </xf>
    <xf numFmtId="178" fontId="156" fillId="0" borderId="0">
      <alignment vertical="top"/>
    </xf>
    <xf numFmtId="38" fontId="156" fillId="0" borderId="0">
      <alignment vertical="top"/>
    </xf>
    <xf numFmtId="38" fontId="156" fillId="0" borderId="0">
      <alignment vertical="top"/>
    </xf>
    <xf numFmtId="0" fontId="18"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158" fillId="0" borderId="0">
      <alignment vertical="center" wrapText="1"/>
    </xf>
    <xf numFmtId="187" fontId="128" fillId="0" borderId="0"/>
    <xf numFmtId="0" fontId="111" fillId="0" borderId="0"/>
    <xf numFmtId="0" fontId="159" fillId="0" borderId="0" applyNumberFormat="0" applyFill="0" applyBorder="0" applyAlignment="0" applyProtection="0">
      <alignment vertical="top"/>
      <protection locked="0"/>
    </xf>
    <xf numFmtId="198" fontId="160" fillId="0" borderId="4">
      <alignment horizontal="center" vertical="center" wrapText="1"/>
    </xf>
    <xf numFmtId="0" fontId="14" fillId="5" borderId="1" applyNumberFormat="0" applyAlignment="0" applyProtection="0"/>
    <xf numFmtId="0" fontId="14" fillId="5" borderId="1" applyNumberFormat="0" applyAlignment="0" applyProtection="0"/>
    <xf numFmtId="0" fontId="161" fillId="0" borderId="0" applyFill="0" applyBorder="0" applyProtection="0">
      <alignment vertical="center"/>
    </xf>
    <xf numFmtId="0" fontId="161" fillId="0" borderId="0" applyFill="0" applyBorder="0" applyProtection="0">
      <alignment vertical="center"/>
    </xf>
    <xf numFmtId="0" fontId="161" fillId="0" borderId="0" applyFill="0" applyBorder="0" applyProtection="0">
      <alignment vertical="center"/>
    </xf>
    <xf numFmtId="0" fontId="161" fillId="0" borderId="0" applyFill="0" applyBorder="0" applyProtection="0">
      <alignment vertical="center"/>
    </xf>
    <xf numFmtId="0" fontId="161" fillId="0" borderId="0" applyFill="0" applyBorder="0" applyProtection="0">
      <alignment vertical="center"/>
    </xf>
    <xf numFmtId="0" fontId="161" fillId="0" borderId="0" applyFill="0" applyBorder="0" applyProtection="0">
      <alignment vertical="center"/>
    </xf>
    <xf numFmtId="0" fontId="161" fillId="0" borderId="0" applyFill="0" applyBorder="0" applyProtection="0">
      <alignment vertical="center"/>
    </xf>
    <xf numFmtId="0" fontId="161" fillId="0" borderId="0" applyFill="0" applyBorder="0" applyProtection="0">
      <alignment vertical="center"/>
    </xf>
    <xf numFmtId="178" fontId="112" fillId="0" borderId="0">
      <alignment vertical="top"/>
    </xf>
    <xf numFmtId="178" fontId="112" fillId="14" borderId="0">
      <alignment vertical="top"/>
    </xf>
    <xf numFmtId="178" fontId="112" fillId="14" borderId="0">
      <alignment vertical="top"/>
    </xf>
    <xf numFmtId="38" fontId="112" fillId="14" borderId="0">
      <alignment vertical="top"/>
    </xf>
    <xf numFmtId="38" fontId="112" fillId="14" borderId="0">
      <alignment vertical="top"/>
    </xf>
    <xf numFmtId="178" fontId="112" fillId="0" borderId="0">
      <alignment vertical="top"/>
    </xf>
    <xf numFmtId="38" fontId="112" fillId="0" borderId="0">
      <alignment vertical="top"/>
    </xf>
    <xf numFmtId="178" fontId="112" fillId="0" borderId="0">
      <alignment vertical="top"/>
    </xf>
    <xf numFmtId="199" fontId="112" fillId="8" borderId="0">
      <alignment vertical="top"/>
    </xf>
    <xf numFmtId="38" fontId="112" fillId="0" borderId="0">
      <alignment vertical="top"/>
    </xf>
    <xf numFmtId="0" fontId="162" fillId="0" borderId="58" applyNumberFormat="0" applyFill="0" applyAlignment="0" applyProtection="0"/>
    <xf numFmtId="0" fontId="162" fillId="0" borderId="58" applyNumberFormat="0" applyFill="0" applyAlignment="0" applyProtection="0"/>
    <xf numFmtId="200" fontId="111" fillId="0" borderId="0" applyFont="0" applyFill="0" applyBorder="0" applyAlignment="0" applyProtection="0"/>
    <xf numFmtId="201" fontId="111" fillId="0" borderId="0" applyFont="0" applyFill="0" applyBorder="0" applyAlignment="0" applyProtection="0"/>
    <xf numFmtId="202" fontId="163" fillId="0" borderId="0" applyFont="0" applyFill="0" applyBorder="0" applyAlignment="0" applyProtection="0"/>
    <xf numFmtId="203" fontId="163" fillId="0" borderId="0" applyFont="0" applyFill="0" applyBorder="0" applyAlignment="0" applyProtection="0"/>
    <xf numFmtId="204" fontId="164" fillId="0" borderId="4">
      <alignment horizontal="right"/>
      <protection locked="0"/>
    </xf>
    <xf numFmtId="205" fontId="165" fillId="0" borderId="0" applyFont="0" applyFill="0" applyBorder="0" applyAlignment="0" applyProtection="0"/>
    <xf numFmtId="206" fontId="165" fillId="0" borderId="0" applyFont="0" applyFill="0" applyBorder="0" applyAlignment="0" applyProtection="0"/>
    <xf numFmtId="207" fontId="111" fillId="0" borderId="0" applyFont="0" applyFill="0" applyBorder="0" applyAlignment="0" applyProtection="0"/>
    <xf numFmtId="208" fontId="111" fillId="0" borderId="0" applyFont="0" applyFill="0" applyBorder="0" applyAlignment="0" applyProtection="0"/>
    <xf numFmtId="209" fontId="163" fillId="0" borderId="0" applyFont="0" applyFill="0" applyBorder="0" applyAlignment="0" applyProtection="0"/>
    <xf numFmtId="210" fontId="163" fillId="0" borderId="0" applyFont="0" applyFill="0" applyBorder="0" applyAlignment="0" applyProtection="0"/>
    <xf numFmtId="0" fontId="16" fillId="0" borderId="0" applyFont="0" applyFill="0" applyBorder="0" applyAlignment="0" applyProtection="0">
      <alignment horizontal="right"/>
    </xf>
    <xf numFmtId="0" fontId="16" fillId="0" borderId="0" applyFont="0" applyFill="0" applyBorder="0" applyAlignment="0" applyProtection="0">
      <alignment horizontal="right"/>
    </xf>
    <xf numFmtId="0" fontId="16" fillId="0" borderId="0" applyFill="0" applyBorder="0" applyProtection="0">
      <alignment vertical="center"/>
    </xf>
    <xf numFmtId="0" fontId="16" fillId="0" borderId="0" applyFill="0" applyBorder="0" applyProtection="0">
      <alignment vertical="center"/>
    </xf>
    <xf numFmtId="0" fontId="16" fillId="0" borderId="0" applyFont="0" applyFill="0" applyBorder="0" applyAlignment="0" applyProtection="0">
      <alignment horizontal="right"/>
    </xf>
    <xf numFmtId="0" fontId="16" fillId="0" borderId="0" applyFont="0" applyFill="0" applyBorder="0" applyAlignment="0" applyProtection="0">
      <alignment horizontal="right"/>
    </xf>
    <xf numFmtId="3" fontId="3" fillId="0" borderId="59" applyFont="0" applyBorder="0">
      <alignment horizontal="center" vertical="center"/>
    </xf>
    <xf numFmtId="3" fontId="3" fillId="0" borderId="59" applyFont="0" applyBorder="0">
      <alignment horizontal="center" vertical="center"/>
    </xf>
    <xf numFmtId="0" fontId="166" fillId="45" borderId="0"/>
    <xf numFmtId="0" fontId="167" fillId="58" borderId="0" applyNumberFormat="0" applyBorder="0" applyAlignment="0" applyProtection="0"/>
    <xf numFmtId="0" fontId="167" fillId="58" borderId="0" applyNumberFormat="0" applyBorder="0" applyAlignment="0" applyProtection="0"/>
    <xf numFmtId="0" fontId="5" fillId="0" borderId="49"/>
    <xf numFmtId="0" fontId="5" fillId="0" borderId="49"/>
    <xf numFmtId="211" fontId="3" fillId="0" borderId="0"/>
    <xf numFmtId="211" fontId="3"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68" fillId="0" borderId="0">
      <alignment horizontal="right"/>
    </xf>
    <xf numFmtId="0" fontId="168" fillId="0" borderId="0">
      <alignment horizontal="right"/>
    </xf>
    <xf numFmtId="0" fontId="3" fillId="0" borderId="0"/>
    <xf numFmtId="0" fontId="3" fillId="0" borderId="0"/>
    <xf numFmtId="0" fontId="3" fillId="0" borderId="0"/>
    <xf numFmtId="0" fontId="16" fillId="0" borderId="0" applyFill="0" applyBorder="0" applyProtection="0">
      <alignment vertical="center"/>
    </xf>
    <xf numFmtId="0" fontId="169" fillId="0" borderId="0"/>
    <xf numFmtId="0" fontId="169" fillId="0" borderId="0"/>
    <xf numFmtId="0" fontId="111" fillId="0" borderId="0"/>
    <xf numFmtId="0" fontId="4" fillId="0" borderId="0"/>
    <xf numFmtId="0" fontId="4" fillId="0" borderId="0"/>
    <xf numFmtId="0" fontId="7" fillId="53" borderId="5" applyNumberFormat="0" applyFont="0" applyAlignment="0" applyProtection="0"/>
    <xf numFmtId="0" fontId="7" fillId="53" borderId="5" applyNumberFormat="0" applyFont="0" applyAlignment="0" applyProtection="0"/>
    <xf numFmtId="212" fontId="3" fillId="0" borderId="0" applyFont="0" applyAlignment="0">
      <alignment horizontal="center"/>
    </xf>
    <xf numFmtId="212" fontId="3" fillId="0" borderId="0" applyFont="0" applyAlignment="0">
      <alignment horizontal="center"/>
    </xf>
    <xf numFmtId="213" fontId="3" fillId="0" borderId="0" applyFont="0" applyFill="0" applyBorder="0" applyAlignment="0" applyProtection="0"/>
    <xf numFmtId="214" fontId="3" fillId="0" borderId="0" applyFont="0" applyFill="0" applyBorder="0" applyAlignment="0" applyProtection="0"/>
    <xf numFmtId="215" fontId="3" fillId="0" borderId="0" applyFont="0" applyFill="0" applyBorder="0" applyAlignment="0" applyProtection="0"/>
    <xf numFmtId="216" fontId="3" fillId="0" borderId="0" applyFont="0" applyFill="0" applyBorder="0" applyAlignment="0" applyProtection="0"/>
    <xf numFmtId="0" fontId="148" fillId="0" borderId="0"/>
    <xf numFmtId="0" fontId="148" fillId="0" borderId="0"/>
    <xf numFmtId="176" fontId="148" fillId="0" borderId="0" applyFont="0" applyFill="0" applyBorder="0" applyAlignment="0" applyProtection="0"/>
    <xf numFmtId="177" fontId="148" fillId="0" borderId="0" applyFont="0" applyFill="0" applyBorder="0" applyAlignment="0" applyProtection="0"/>
    <xf numFmtId="0" fontId="170" fillId="3" borderId="60" applyNumberFormat="0" applyAlignment="0" applyProtection="0"/>
    <xf numFmtId="0" fontId="170" fillId="3" borderId="60" applyNumberFormat="0" applyAlignment="0" applyProtection="0"/>
    <xf numFmtId="1" fontId="171" fillId="0" borderId="0" applyProtection="0">
      <alignment horizontal="right" vertical="center"/>
    </xf>
    <xf numFmtId="49" fontId="172" fillId="0" borderId="61" applyFill="0" applyProtection="0">
      <alignment vertical="center"/>
    </xf>
    <xf numFmtId="9" fontId="111" fillId="0" borderId="0" applyNumberFormat="0" applyFill="0" applyBorder="0" applyAlignment="0" applyProtection="0"/>
    <xf numFmtId="0" fontId="16" fillId="0" borderId="0" applyFill="0" applyBorder="0" applyProtection="0">
      <alignment vertical="center"/>
    </xf>
    <xf numFmtId="37" fontId="173" fillId="2" borderId="62"/>
    <xf numFmtId="37" fontId="173" fillId="2" borderId="62"/>
    <xf numFmtId="0" fontId="174" fillId="0" borderId="0" applyNumberFormat="0">
      <alignment horizontal="left"/>
    </xf>
    <xf numFmtId="217" fontId="175" fillId="0" borderId="63" applyBorder="0">
      <alignment horizontal="right"/>
      <protection locked="0"/>
    </xf>
    <xf numFmtId="49" fontId="176" fillId="0" borderId="4" applyNumberFormat="0">
      <alignment horizontal="left" vertical="center"/>
    </xf>
    <xf numFmtId="218" fontId="177" fillId="74" borderId="4">
      <alignment horizontal="center" vertical="center" wrapText="1"/>
      <protection locked="0"/>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78" fillId="0" borderId="64">
      <alignment vertical="center"/>
    </xf>
    <xf numFmtId="0" fontId="178" fillId="0" borderId="64">
      <alignment vertical="center"/>
    </xf>
    <xf numFmtId="4" fontId="179" fillId="2" borderId="60" applyNumberFormat="0" applyProtection="0">
      <alignment vertical="center"/>
    </xf>
    <xf numFmtId="4" fontId="180" fillId="2" borderId="60" applyNumberFormat="0" applyProtection="0">
      <alignment vertical="center"/>
    </xf>
    <xf numFmtId="4" fontId="179" fillId="2" borderId="60" applyNumberFormat="0" applyProtection="0">
      <alignment horizontal="left" vertical="center" indent="1"/>
    </xf>
    <xf numFmtId="4" fontId="179" fillId="2" borderId="60" applyNumberFormat="0" applyProtection="0">
      <alignment horizontal="left" vertical="center" indent="1"/>
    </xf>
    <xf numFmtId="0" fontId="111" fillId="75" borderId="60" applyNumberFormat="0" applyProtection="0">
      <alignment horizontal="left" vertical="center" indent="1"/>
    </xf>
    <xf numFmtId="4" fontId="179" fillId="76" borderId="60" applyNumberFormat="0" applyProtection="0">
      <alignment horizontal="right" vertical="center"/>
    </xf>
    <xf numFmtId="4" fontId="179" fillId="10" borderId="60" applyNumberFormat="0" applyProtection="0">
      <alignment horizontal="right" vertical="center"/>
    </xf>
    <xf numFmtId="4" fontId="179" fillId="77" borderId="60" applyNumberFormat="0" applyProtection="0">
      <alignment horizontal="right" vertical="center"/>
    </xf>
    <xf numFmtId="4" fontId="179" fillId="78" borderId="60" applyNumberFormat="0" applyProtection="0">
      <alignment horizontal="right" vertical="center"/>
    </xf>
    <xf numFmtId="4" fontId="179" fillId="79" borderId="60" applyNumberFormat="0" applyProtection="0">
      <alignment horizontal="right" vertical="center"/>
    </xf>
    <xf numFmtId="4" fontId="179" fillId="80" borderId="60" applyNumberFormat="0" applyProtection="0">
      <alignment horizontal="right" vertical="center"/>
    </xf>
    <xf numFmtId="4" fontId="179" fillId="81" borderId="60" applyNumberFormat="0" applyProtection="0">
      <alignment horizontal="right" vertical="center"/>
    </xf>
    <xf numFmtId="4" fontId="179" fillId="82" borderId="60" applyNumberFormat="0" applyProtection="0">
      <alignment horizontal="right" vertical="center"/>
    </xf>
    <xf numFmtId="4" fontId="179" fillId="6" borderId="60" applyNumberFormat="0" applyProtection="0">
      <alignment horizontal="right" vertical="center"/>
    </xf>
    <xf numFmtId="4" fontId="129" fillId="83" borderId="60" applyNumberFormat="0" applyProtection="0">
      <alignment horizontal="left" vertical="center" indent="1"/>
    </xf>
    <xf numFmtId="4" fontId="179" fillId="84" borderId="65" applyNumberFormat="0" applyProtection="0">
      <alignment horizontal="left" vertical="center" indent="1"/>
    </xf>
    <xf numFmtId="4" fontId="181" fillId="85" borderId="0" applyNumberFormat="0" applyProtection="0">
      <alignment horizontal="left" vertical="center" indent="1"/>
    </xf>
    <xf numFmtId="0" fontId="111" fillId="75" borderId="60" applyNumberFormat="0" applyProtection="0">
      <alignment horizontal="left" vertical="center" indent="1"/>
    </xf>
    <xf numFmtId="4" fontId="182" fillId="84" borderId="60" applyNumberFormat="0" applyProtection="0">
      <alignment horizontal="left" vertical="center" indent="1"/>
    </xf>
    <xf numFmtId="4" fontId="182" fillId="86" borderId="60" applyNumberFormat="0" applyProtection="0">
      <alignment horizontal="left" vertical="center" indent="1"/>
    </xf>
    <xf numFmtId="0" fontId="111" fillId="86" borderId="60" applyNumberFormat="0" applyProtection="0">
      <alignment horizontal="left" vertical="center" indent="1"/>
    </xf>
    <xf numFmtId="0" fontId="111" fillId="86" borderId="60" applyNumberFormat="0" applyProtection="0">
      <alignment horizontal="left" vertical="center" indent="1"/>
    </xf>
    <xf numFmtId="0" fontId="111" fillId="4" borderId="60" applyNumberFormat="0" applyProtection="0">
      <alignment horizontal="left" vertical="center" indent="1"/>
    </xf>
    <xf numFmtId="0" fontId="111" fillId="4" borderId="60" applyNumberFormat="0" applyProtection="0">
      <alignment horizontal="left" vertical="center" indent="1"/>
    </xf>
    <xf numFmtId="0" fontId="111" fillId="14" borderId="60" applyNumberFormat="0" applyProtection="0">
      <alignment horizontal="left" vertical="center" indent="1"/>
    </xf>
    <xf numFmtId="0" fontId="111" fillId="14" borderId="60" applyNumberFormat="0" applyProtection="0">
      <alignment horizontal="left" vertical="center" indent="1"/>
    </xf>
    <xf numFmtId="0" fontId="111" fillId="75" borderId="60" applyNumberFormat="0" applyProtection="0">
      <alignment horizontal="left" vertical="center" indent="1"/>
    </xf>
    <xf numFmtId="0" fontId="111" fillId="75" borderId="60" applyNumberFormat="0" applyProtection="0">
      <alignment horizontal="left" vertical="center" indent="1"/>
    </xf>
    <xf numFmtId="0" fontId="3" fillId="0" borderId="0"/>
    <xf numFmtId="0" fontId="3" fillId="0" borderId="0"/>
    <xf numFmtId="0" fontId="3" fillId="0" borderId="0"/>
    <xf numFmtId="0" fontId="3" fillId="0" borderId="0"/>
    <xf numFmtId="0" fontId="3" fillId="0" borderId="0"/>
    <xf numFmtId="0" fontId="3" fillId="0" borderId="0"/>
    <xf numFmtId="4" fontId="179" fillId="87" borderId="60" applyNumberFormat="0" applyProtection="0">
      <alignment vertical="center"/>
    </xf>
    <xf numFmtId="4" fontId="180" fillId="87" borderId="60" applyNumberFormat="0" applyProtection="0">
      <alignment vertical="center"/>
    </xf>
    <xf numFmtId="4" fontId="179" fillId="87" borderId="60" applyNumberFormat="0" applyProtection="0">
      <alignment horizontal="left" vertical="center" indent="1"/>
    </xf>
    <xf numFmtId="4" fontId="179" fillId="87" borderId="60" applyNumberFormat="0" applyProtection="0">
      <alignment horizontal="left" vertical="center" indent="1"/>
    </xf>
    <xf numFmtId="4" fontId="179" fillId="84" borderId="60" applyNumberFormat="0" applyProtection="0">
      <alignment horizontal="right" vertical="center"/>
    </xf>
    <xf numFmtId="4" fontId="180" fillId="84" borderId="60" applyNumberFormat="0" applyProtection="0">
      <alignment horizontal="right" vertical="center"/>
    </xf>
    <xf numFmtId="0" fontId="111" fillId="75" borderId="60" applyNumberFormat="0" applyProtection="0">
      <alignment horizontal="left" vertical="center" indent="1"/>
    </xf>
    <xf numFmtId="0" fontId="111" fillId="75" borderId="60" applyNumberFormat="0" applyProtection="0">
      <alignment horizontal="left" vertical="center" indent="1"/>
    </xf>
    <xf numFmtId="0" fontId="183" fillId="0" borderId="0"/>
    <xf numFmtId="4" fontId="184" fillId="84" borderId="60" applyNumberFormat="0" applyProtection="0">
      <alignment horizontal="right" vertical="center"/>
    </xf>
    <xf numFmtId="219" fontId="111" fillId="88" borderId="4">
      <alignment vertical="center"/>
    </xf>
    <xf numFmtId="0" fontId="185" fillId="0" borderId="0">
      <alignment horizontal="left" vertical="center" wrapText="1"/>
    </xf>
    <xf numFmtId="0" fontId="185" fillId="0" borderId="0">
      <alignment horizontal="left" vertical="center" wrapText="1"/>
    </xf>
    <xf numFmtId="0" fontId="111" fillId="0" borderId="0"/>
    <xf numFmtId="0" fontId="4" fillId="0" borderId="0"/>
    <xf numFmtId="220" fontId="101" fillId="45" borderId="66"/>
    <xf numFmtId="0" fontId="186" fillId="0" borderId="0" applyBorder="0" applyProtection="0">
      <alignment vertical="center"/>
    </xf>
    <xf numFmtId="0" fontId="186" fillId="0" borderId="0" applyBorder="0" applyProtection="0">
      <alignment vertical="center"/>
    </xf>
    <xf numFmtId="0" fontId="186" fillId="0" borderId="61" applyBorder="0" applyProtection="0">
      <alignment horizontal="right" vertical="center"/>
    </xf>
    <xf numFmtId="0" fontId="186" fillId="0" borderId="61" applyBorder="0" applyProtection="0">
      <alignment horizontal="right" vertical="center"/>
    </xf>
    <xf numFmtId="0" fontId="187" fillId="89" borderId="0" applyBorder="0" applyProtection="0">
      <alignment horizontal="centerContinuous" vertical="center"/>
    </xf>
    <xf numFmtId="0" fontId="187" fillId="89" borderId="0" applyBorder="0" applyProtection="0">
      <alignment horizontal="centerContinuous" vertical="center"/>
    </xf>
    <xf numFmtId="0" fontId="187" fillId="90" borderId="61" applyBorder="0" applyProtection="0">
      <alignment horizontal="centerContinuous" vertical="center"/>
    </xf>
    <xf numFmtId="0" fontId="187" fillId="90" borderId="61" applyBorder="0" applyProtection="0">
      <alignment horizontal="centerContinuous" vertical="center"/>
    </xf>
    <xf numFmtId="0" fontId="188" fillId="0" borderId="0"/>
    <xf numFmtId="178" fontId="189" fillId="91" borderId="0">
      <alignment horizontal="right" vertical="top"/>
    </xf>
    <xf numFmtId="178" fontId="189" fillId="91" borderId="0">
      <alignment horizontal="right" vertical="top"/>
    </xf>
    <xf numFmtId="38" fontId="189" fillId="91" borderId="0">
      <alignment horizontal="right" vertical="top"/>
    </xf>
    <xf numFmtId="178" fontId="189" fillId="91" borderId="0">
      <alignment horizontal="right" vertical="top"/>
    </xf>
    <xf numFmtId="38" fontId="189" fillId="91" borderId="0">
      <alignment horizontal="right" vertical="top"/>
    </xf>
    <xf numFmtId="0" fontId="169" fillId="0" borderId="0"/>
    <xf numFmtId="0" fontId="169" fillId="0" borderId="0"/>
    <xf numFmtId="0" fontId="190" fillId="0" borderId="0" applyFill="0" applyBorder="0" applyProtection="0">
      <alignment horizontal="left"/>
    </xf>
    <xf numFmtId="0" fontId="190" fillId="0" borderId="0" applyFill="0" applyBorder="0" applyProtection="0">
      <alignment horizontal="left"/>
    </xf>
    <xf numFmtId="0" fontId="146" fillId="0" borderId="67" applyFill="0" applyBorder="0" applyProtection="0">
      <alignment horizontal="left" vertical="top"/>
    </xf>
    <xf numFmtId="0" fontId="146" fillId="0" borderId="67" applyFill="0" applyBorder="0" applyProtection="0">
      <alignment horizontal="left" vertical="top"/>
    </xf>
    <xf numFmtId="0" fontId="191" fillId="0" borderId="0">
      <alignment horizontal="centerContinuous"/>
    </xf>
    <xf numFmtId="0" fontId="192" fillId="0" borderId="67" applyFill="0" applyBorder="0" applyProtection="0"/>
    <xf numFmtId="0" fontId="192" fillId="0" borderId="0"/>
    <xf numFmtId="0" fontId="192" fillId="0" borderId="0"/>
    <xf numFmtId="0" fontId="192" fillId="0" borderId="67" applyFill="0" applyBorder="0" applyProtection="0"/>
    <xf numFmtId="0" fontId="193" fillId="0" borderId="0" applyFill="0" applyBorder="0" applyProtection="0"/>
    <xf numFmtId="0" fontId="194" fillId="0" borderId="0"/>
    <xf numFmtId="0" fontId="194" fillId="0" borderId="0"/>
    <xf numFmtId="0" fontId="193" fillId="0" borderId="0" applyFill="0" applyBorder="0" applyProtection="0"/>
    <xf numFmtId="170" fontId="193" fillId="0" borderId="0" applyFill="0" applyBorder="0" applyProtection="0"/>
    <xf numFmtId="170" fontId="192" fillId="0" borderId="67" applyFill="0" applyBorder="0" applyProtection="0"/>
    <xf numFmtId="0" fontId="195" fillId="0" borderId="0" applyNumberFormat="0" applyFill="0" applyBorder="0" applyAlignment="0" applyProtection="0"/>
    <xf numFmtId="0" fontId="195" fillId="0" borderId="0" applyNumberFormat="0" applyFill="0" applyBorder="0" applyAlignment="0" applyProtection="0"/>
    <xf numFmtId="0" fontId="196" fillId="7" borderId="68" applyNumberFormat="0">
      <alignment horizontal="center" vertical="center"/>
    </xf>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220" fontId="197" fillId="45" borderId="70"/>
    <xf numFmtId="0" fontId="198" fillId="0" borderId="54" applyFill="0" applyBorder="0" applyProtection="0">
      <alignment vertical="center"/>
    </xf>
    <xf numFmtId="0" fontId="198" fillId="0" borderId="54" applyFill="0" applyBorder="0" applyProtection="0">
      <alignment vertical="center"/>
    </xf>
    <xf numFmtId="0" fontId="199" fillId="0" borderId="0">
      <alignment horizontal="fill"/>
    </xf>
    <xf numFmtId="0" fontId="148" fillId="0" borderId="0"/>
    <xf numFmtId="0" fontId="148" fillId="0" borderId="0"/>
    <xf numFmtId="218" fontId="200" fillId="77" borderId="71">
      <alignment horizontal="center" vertical="center"/>
    </xf>
    <xf numFmtId="0" fontId="201" fillId="0" borderId="0" applyNumberFormat="0" applyFill="0" applyBorder="0" applyAlignment="0" applyProtection="0"/>
    <xf numFmtId="0" fontId="201" fillId="0" borderId="0" applyNumberFormat="0" applyFill="0" applyBorder="0" applyAlignment="0" applyProtection="0"/>
    <xf numFmtId="0" fontId="202" fillId="0" borderId="61" applyBorder="0" applyProtection="0">
      <alignment horizontal="right"/>
    </xf>
    <xf numFmtId="0" fontId="202" fillId="0" borderId="61" applyBorder="0" applyProtection="0">
      <alignment horizontal="right"/>
    </xf>
    <xf numFmtId="218" fontId="111" fillId="92" borderId="4" applyNumberFormat="0" applyFill="0" applyBorder="0" applyProtection="0">
      <alignment vertical="center"/>
      <protection locked="0"/>
    </xf>
    <xf numFmtId="218" fontId="111" fillId="92" borderId="4" applyNumberFormat="0" applyFill="0" applyBorder="0" applyProtection="0">
      <alignment vertical="center"/>
      <protection locked="0"/>
    </xf>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187" fontId="115" fillId="0" borderId="52">
      <protection locked="0"/>
    </xf>
    <xf numFmtId="0" fontId="203"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0" fontId="14" fillId="5" borderId="1" applyNumberFormat="0" applyAlignment="0" applyProtection="0"/>
    <xf numFmtId="3" fontId="204" fillId="0" borderId="0">
      <alignment horizontal="center" vertical="center" textRotation="90" wrapText="1"/>
    </xf>
    <xf numFmtId="221" fontId="115" fillId="0" borderId="4">
      <alignment vertical="top" wrapText="1"/>
    </xf>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70" fillId="3" borderId="60"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132" fillId="3" borderId="1" applyNumberFormat="0" applyAlignment="0" applyProtection="0"/>
    <xf numFmtId="0" fontId="205"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0" fontId="37" fillId="0" borderId="0" applyNumberFormat="0" applyFill="0" applyBorder="0" applyAlignment="0" applyProtection="0"/>
    <xf numFmtId="0" fontId="20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08" fillId="0" borderId="0" applyNumberFormat="0" applyFill="0" applyBorder="0" applyAlignment="0" applyProtection="0"/>
    <xf numFmtId="0" fontId="18" fillId="0" borderId="0" applyNumberFormat="0" applyFill="0" applyBorder="0" applyAlignment="0" applyProtection="0">
      <alignment vertical="top"/>
      <protection locked="0"/>
    </xf>
    <xf numFmtId="0" fontId="209" fillId="0" borderId="0" applyNumberFormat="0" applyFill="0" applyBorder="0" applyAlignment="0" applyProtection="0">
      <alignment vertical="top"/>
      <protection locked="0"/>
    </xf>
    <xf numFmtId="170" fontId="210"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209" fillId="0" borderId="0" applyNumberFormat="0" applyFill="0" applyBorder="0" applyAlignment="0" applyProtection="0">
      <alignment vertical="top"/>
      <protection locked="0"/>
    </xf>
    <xf numFmtId="0" fontId="209"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170" fontId="3" fillId="0" borderId="0" applyBorder="0"/>
    <xf numFmtId="222" fontId="212" fillId="0" borderId="4">
      <alignment vertical="top" wrapText="1"/>
    </xf>
    <xf numFmtId="4" fontId="213" fillId="0" borderId="4">
      <alignment horizontal="left" vertical="center"/>
    </xf>
    <xf numFmtId="4" fontId="213" fillId="0" borderId="4"/>
    <xf numFmtId="4" fontId="213" fillId="93" borderId="4"/>
    <xf numFmtId="4" fontId="213" fillId="94" borderId="4"/>
    <xf numFmtId="4" fontId="214" fillId="9" borderId="4"/>
    <xf numFmtId="4" fontId="215" fillId="14" borderId="4"/>
    <xf numFmtId="4" fontId="216" fillId="0" borderId="4">
      <alignment horizontal="center" wrapText="1"/>
    </xf>
    <xf numFmtId="222" fontId="213" fillId="0" borderId="4"/>
    <xf numFmtId="222" fontId="212" fillId="0" borderId="4">
      <alignment horizontal="center" vertical="center" wrapText="1"/>
    </xf>
    <xf numFmtId="222" fontId="212" fillId="0" borderId="4">
      <alignment vertical="top" wrapText="1"/>
    </xf>
    <xf numFmtId="170" fontId="31" fillId="0" borderId="72" applyNumberFormat="0" applyFont="0" applyFill="0" applyBorder="0" applyAlignment="0" applyProtection="0">
      <alignment horizontal="center"/>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4" fontId="3" fillId="0" borderId="0" applyFont="0" applyFill="0" applyBorder="0" applyAlignment="0" applyProtection="0"/>
    <xf numFmtId="184" fontId="22" fillId="0" borderId="0" applyFont="0" applyFill="0" applyBorder="0" applyAlignment="0" applyProtection="0"/>
    <xf numFmtId="223" fontId="22" fillId="0" borderId="0" applyFont="0" applyFill="0" applyBorder="0" applyAlignment="0" applyProtection="0"/>
    <xf numFmtId="224" fontId="111"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3" fillId="0" borderId="0" applyFont="0" applyFill="0" applyBorder="0" applyAlignment="0" applyProtection="0"/>
    <xf numFmtId="184" fontId="22" fillId="0" borderId="0" applyFont="0" applyFill="0" applyBorder="0" applyAlignment="0" applyProtection="0"/>
    <xf numFmtId="17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2" fillId="0" borderId="55"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3" fillId="0" borderId="56"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57"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217" fillId="0" borderId="0" applyBorder="0">
      <alignment horizontal="center" vertical="center" wrapText="1"/>
    </xf>
    <xf numFmtId="0" fontId="28" fillId="0" borderId="0" applyBorder="0">
      <alignment horizontal="center" vertical="center" wrapText="1"/>
    </xf>
    <xf numFmtId="0" fontId="218" fillId="0" borderId="0"/>
    <xf numFmtId="0" fontId="109" fillId="0" borderId="0" applyNumberFormat="0" applyFill="0" applyBorder="0" applyAlignment="0" applyProtection="0"/>
    <xf numFmtId="0" fontId="219" fillId="0" borderId="3" applyBorder="0">
      <alignment horizontal="center" vertical="center" wrapText="1"/>
    </xf>
    <xf numFmtId="0" fontId="9" fillId="0" borderId="3" applyBorder="0">
      <alignment horizontal="center" vertical="center" wrapText="1"/>
    </xf>
    <xf numFmtId="0" fontId="9" fillId="0" borderId="3" applyBorder="0">
      <alignment horizontal="center" vertical="center" wrapText="1"/>
    </xf>
    <xf numFmtId="0" fontId="3" fillId="53" borderId="5" applyNumberFormat="0" applyFont="0" applyAlignment="0" applyProtection="0"/>
    <xf numFmtId="187" fontId="136" fillId="70" borderId="52"/>
    <xf numFmtId="49" fontId="220" fillId="0" borderId="0" applyBorder="0">
      <alignment vertical="center"/>
    </xf>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0" fontId="47" fillId="0" borderId="69" applyNumberFormat="0" applyFill="0" applyAlignment="0" applyProtection="0"/>
    <xf numFmtId="3" fontId="136" fillId="0" borderId="4" applyBorder="0">
      <alignment vertical="center"/>
    </xf>
    <xf numFmtId="3" fontId="136" fillId="0" borderId="4" applyBorder="0">
      <alignment vertical="center"/>
    </xf>
    <xf numFmtId="0" fontId="8" fillId="0" borderId="50" applyNumberFormat="0" applyFill="0" applyAlignment="0" applyProtection="0"/>
    <xf numFmtId="0" fontId="8" fillId="0" borderId="50" applyNumberFormat="0" applyFill="0" applyAlignment="0" applyProtection="0"/>
    <xf numFmtId="0" fontId="8" fillId="0" borderId="50" applyNumberFormat="0" applyFill="0" applyAlignment="0" applyProtection="0"/>
    <xf numFmtId="0" fontId="8" fillId="0" borderId="50" applyNumberFormat="0" applyFill="0" applyAlignment="0" applyProtection="0"/>
    <xf numFmtId="0" fontId="8" fillId="0" borderId="50" applyNumberFormat="0" applyFill="0" applyAlignment="0" applyProtection="0"/>
    <xf numFmtId="0" fontId="8" fillId="0" borderId="50" applyNumberFormat="0" applyFill="0" applyAlignment="0" applyProtection="0"/>
    <xf numFmtId="0" fontId="8" fillId="0" borderId="50" applyNumberFormat="0" applyFill="0" applyAlignment="0" applyProtection="0"/>
    <xf numFmtId="0" fontId="8" fillId="0" borderId="50" applyNumberFormat="0" applyFill="0" applyAlignment="0" applyProtection="0"/>
    <xf numFmtId="0" fontId="8" fillId="0" borderId="50" applyNumberFormat="0" applyFill="0" applyAlignment="0" applyProtection="0"/>
    <xf numFmtId="0" fontId="8" fillId="0" borderId="50" applyNumberFormat="0" applyFill="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133" fillId="69" borderId="53" applyNumberFormat="0" applyAlignment="0" applyProtection="0"/>
    <xf numFmtId="0" fontId="3" fillId="0" borderId="0">
      <alignment wrapText="1"/>
    </xf>
    <xf numFmtId="0" fontId="3" fillId="0" borderId="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0" fontId="8" fillId="8" borderId="0" applyFill="0">
      <alignment wrapText="1"/>
    </xf>
    <xf numFmtId="170" fontId="221" fillId="14" borderId="73" applyNumberFormat="0">
      <alignment vertical="top"/>
    </xf>
    <xf numFmtId="0" fontId="109" fillId="0" borderId="0">
      <alignment horizontal="center" vertical="top" wrapText="1"/>
    </xf>
    <xf numFmtId="0" fontId="109" fillId="0" borderId="0">
      <alignment horizontal="center" vertical="top" wrapText="1"/>
    </xf>
    <xf numFmtId="0" fontId="222" fillId="0" borderId="0">
      <alignment horizontal="centerContinuous" vertical="center" wrapText="1"/>
    </xf>
    <xf numFmtId="0" fontId="222" fillId="0" borderId="0">
      <alignment horizontal="centerContinuous" vertical="center" wrapText="1"/>
    </xf>
    <xf numFmtId="0" fontId="222" fillId="0" borderId="0">
      <alignment horizontal="centerContinuous" vertical="center" wrapText="1"/>
    </xf>
    <xf numFmtId="170" fontId="109" fillId="0" borderId="0">
      <alignment horizontal="center" vertical="top" wrapText="1"/>
    </xf>
    <xf numFmtId="170" fontId="223" fillId="7" borderId="61">
      <alignment vertical="center"/>
    </xf>
    <xf numFmtId="169" fontId="224" fillId="8" borderId="4">
      <alignment wrapText="1"/>
    </xf>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170" fontId="3" fillId="0" borderId="0" applyNumberFormat="0" applyFont="0" applyFill="0" applyBorder="0" applyAlignment="0" applyProtection="0"/>
    <xf numFmtId="225" fontId="225" fillId="0" borderId="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49" fontId="204" fillId="0" borderId="4">
      <alignment horizontal="right" vertical="top" wrapText="1"/>
    </xf>
    <xf numFmtId="196" fontId="226" fillId="0" borderId="0">
      <alignment horizontal="right" vertical="top" wrapText="1"/>
    </xf>
    <xf numFmtId="0" fontId="1" fillId="0" borderId="0"/>
    <xf numFmtId="49" fontId="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7" fillId="0" borderId="0" applyBorder="0">
      <alignment vertical="top"/>
    </xf>
    <xf numFmtId="0" fontId="31" fillId="0" borderId="0"/>
    <xf numFmtId="0" fontId="1" fillId="0" borderId="0"/>
    <xf numFmtId="0" fontId="22" fillId="0" borderId="0"/>
    <xf numFmtId="0" fontId="111" fillId="0" borderId="0"/>
    <xf numFmtId="0" fontId="31" fillId="0" borderId="0"/>
    <xf numFmtId="0" fontId="1" fillId="0" borderId="0"/>
    <xf numFmtId="0" fontId="1" fillId="0" borderId="0"/>
    <xf numFmtId="0" fontId="1" fillId="0" borderId="0"/>
    <xf numFmtId="0" fontId="1" fillId="0" borderId="0"/>
    <xf numFmtId="0" fontId="22" fillId="0" borderId="0"/>
    <xf numFmtId="0" fontId="227" fillId="0" borderId="0"/>
    <xf numFmtId="0" fontId="228" fillId="0" borderId="0"/>
    <xf numFmtId="0" fontId="229" fillId="0" borderId="0"/>
    <xf numFmtId="0" fontId="229" fillId="0" borderId="0"/>
    <xf numFmtId="0" fontId="111" fillId="0" borderId="0"/>
    <xf numFmtId="0" fontId="229" fillId="0" borderId="0"/>
    <xf numFmtId="0" fontId="229" fillId="0" borderId="0"/>
    <xf numFmtId="0" fontId="229" fillId="0" borderId="0"/>
    <xf numFmtId="0" fontId="229" fillId="0" borderId="0"/>
    <xf numFmtId="0" fontId="229" fillId="0" borderId="0"/>
    <xf numFmtId="0" fontId="1" fillId="0" borderId="0"/>
    <xf numFmtId="49" fontId="7" fillId="0" borderId="0" applyBorder="0">
      <alignment vertical="top"/>
    </xf>
    <xf numFmtId="0" fontId="22" fillId="0" borderId="0"/>
    <xf numFmtId="0" fontId="72"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3" fillId="0" borderId="0"/>
    <xf numFmtId="0" fontId="1" fillId="0" borderId="0"/>
    <xf numFmtId="0" fontId="230" fillId="0" borderId="0"/>
    <xf numFmtId="0" fontId="230" fillId="0" borderId="0"/>
    <xf numFmtId="0" fontId="1" fillId="0" borderId="0"/>
    <xf numFmtId="0" fontId="1" fillId="0" borderId="0"/>
    <xf numFmtId="0" fontId="1" fillId="0" borderId="0"/>
    <xf numFmtId="0" fontId="231" fillId="0" borderId="0"/>
    <xf numFmtId="0" fontId="1" fillId="0" borderId="0"/>
    <xf numFmtId="170" fontId="111" fillId="0" borderId="0"/>
    <xf numFmtId="0" fontId="1" fillId="0" borderId="0"/>
    <xf numFmtId="170" fontId="3" fillId="0" borderId="0"/>
    <xf numFmtId="0" fontId="3" fillId="0" borderId="0"/>
    <xf numFmtId="170" fontId="232" fillId="0" borderId="0"/>
    <xf numFmtId="0" fontId="2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2" fillId="0" borderId="0"/>
    <xf numFmtId="0" fontId="232" fillId="0" borderId="0"/>
    <xf numFmtId="0" fontId="232" fillId="0" borderId="0"/>
    <xf numFmtId="0" fontId="232" fillId="0" borderId="0"/>
    <xf numFmtId="170" fontId="3" fillId="0" borderId="0"/>
    <xf numFmtId="0" fontId="31" fillId="0" borderId="0"/>
    <xf numFmtId="0" fontId="111" fillId="0" borderId="0"/>
    <xf numFmtId="0" fontId="1" fillId="0" borderId="0"/>
    <xf numFmtId="0" fontId="3" fillId="0" borderId="0"/>
    <xf numFmtId="0" fontId="22" fillId="0" borderId="0"/>
    <xf numFmtId="0" fontId="22" fillId="0" borderId="0"/>
    <xf numFmtId="0" fontId="22" fillId="0" borderId="0"/>
    <xf numFmtId="0" fontId="3" fillId="0" borderId="0"/>
    <xf numFmtId="0" fontId="22" fillId="0" borderId="0"/>
    <xf numFmtId="0" fontId="232" fillId="0" borderId="0"/>
    <xf numFmtId="0" fontId="3" fillId="0" borderId="0"/>
    <xf numFmtId="0" fontId="115" fillId="0" borderId="0"/>
    <xf numFmtId="170" fontId="111" fillId="0" borderId="0"/>
    <xf numFmtId="170" fontId="111" fillId="0" borderId="0"/>
    <xf numFmtId="0" fontId="233" fillId="0" borderId="0"/>
    <xf numFmtId="0" fontId="233" fillId="0" borderId="0"/>
    <xf numFmtId="0" fontId="23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1" fillId="0" borderId="0"/>
    <xf numFmtId="0" fontId="31" fillId="0" borderId="0"/>
    <xf numFmtId="0" fontId="115" fillId="0" borderId="0"/>
    <xf numFmtId="0" fontId="22" fillId="0" borderId="0"/>
    <xf numFmtId="0" fontId="22" fillId="0" borderId="0"/>
    <xf numFmtId="0" fontId="22" fillId="0" borderId="0"/>
    <xf numFmtId="0" fontId="22" fillId="0" borderId="0"/>
    <xf numFmtId="0" fontId="22" fillId="0" borderId="0"/>
    <xf numFmtId="0" fontId="3" fillId="0" borderId="0"/>
    <xf numFmtId="0" fontId="22" fillId="0" borderId="0"/>
    <xf numFmtId="0" fontId="3" fillId="0" borderId="0"/>
    <xf numFmtId="0" fontId="22" fillId="0" borderId="0"/>
    <xf numFmtId="0" fontId="22" fillId="0" borderId="0"/>
    <xf numFmtId="0" fontId="22" fillId="0" borderId="0"/>
    <xf numFmtId="0" fontId="3" fillId="0" borderId="0"/>
    <xf numFmtId="0" fontId="22" fillId="0" borderId="0"/>
    <xf numFmtId="0" fontId="22" fillId="0" borderId="0"/>
    <xf numFmtId="17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15" fillId="0" borderId="0"/>
    <xf numFmtId="0" fontId="1" fillId="0" borderId="0"/>
    <xf numFmtId="49" fontId="7" fillId="0" borderId="0">
      <alignment vertical="top"/>
    </xf>
    <xf numFmtId="0" fontId="1" fillId="0" borderId="0"/>
    <xf numFmtId="170" fontId="3" fillId="0" borderId="0"/>
    <xf numFmtId="0" fontId="1" fillId="0" borderId="0"/>
    <xf numFmtId="0" fontId="139"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228" fillId="0" borderId="0"/>
    <xf numFmtId="0" fontId="1" fillId="0" borderId="0"/>
    <xf numFmtId="0" fontId="1" fillId="0" borderId="0"/>
    <xf numFmtId="0" fontId="3" fillId="0" borderId="0"/>
    <xf numFmtId="0" fontId="228" fillId="0" borderId="0"/>
    <xf numFmtId="0" fontId="2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28" fillId="0" borderId="0"/>
    <xf numFmtId="0" fontId="228" fillId="0" borderId="0"/>
    <xf numFmtId="0" fontId="2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1" fillId="0" borderId="0"/>
    <xf numFmtId="0" fontId="111" fillId="0" borderId="0"/>
    <xf numFmtId="0" fontId="3" fillId="0" borderId="0"/>
    <xf numFmtId="0" fontId="3" fillId="0" borderId="0"/>
    <xf numFmtId="0" fontId="3" fillId="0" borderId="0"/>
    <xf numFmtId="0" fontId="111" fillId="0" borderId="0"/>
    <xf numFmtId="0" fontId="1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170" fontId="111" fillId="0" borderId="0"/>
    <xf numFmtId="0" fontId="1" fillId="0" borderId="0"/>
    <xf numFmtId="0" fontId="1" fillId="0" borderId="0"/>
    <xf numFmtId="170" fontId="111" fillId="0" borderId="0"/>
    <xf numFmtId="170" fontId="111" fillId="0" borderId="0"/>
    <xf numFmtId="0" fontId="1" fillId="0" borderId="0"/>
    <xf numFmtId="170" fontId="111" fillId="0" borderId="0"/>
    <xf numFmtId="0" fontId="1" fillId="0" borderId="0"/>
    <xf numFmtId="170" fontId="111" fillId="0" borderId="0"/>
    <xf numFmtId="0" fontId="111" fillId="0" borderId="0"/>
    <xf numFmtId="170" fontId="111" fillId="0" borderId="0"/>
    <xf numFmtId="0" fontId="111" fillId="0" borderId="0"/>
    <xf numFmtId="170" fontId="111" fillId="0" borderId="0"/>
    <xf numFmtId="0" fontId="111" fillId="0" borderId="0"/>
    <xf numFmtId="170" fontId="111" fillId="0" borderId="0"/>
    <xf numFmtId="0" fontId="111" fillId="0" borderId="0"/>
    <xf numFmtId="170" fontId="111" fillId="0" borderId="0"/>
    <xf numFmtId="0" fontId="111" fillId="0" borderId="0"/>
    <xf numFmtId="0" fontId="111" fillId="0" borderId="0" applyNumberFormat="0" applyFont="0" applyFill="0" applyBorder="0" applyAlignment="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1" fillId="0" borderId="0"/>
    <xf numFmtId="0" fontId="1" fillId="0" borderId="0"/>
    <xf numFmtId="0" fontId="1" fillId="0" borderId="0"/>
    <xf numFmtId="0" fontId="1" fillId="0" borderId="0"/>
    <xf numFmtId="0" fontId="1" fillId="0" borderId="0"/>
    <xf numFmtId="0" fontId="19" fillId="0" borderId="0"/>
    <xf numFmtId="0" fontId="111" fillId="0" borderId="0"/>
    <xf numFmtId="0" fontId="1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1" fillId="0" borderId="0"/>
    <xf numFmtId="0" fontId="1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4" fillId="0" borderId="0">
      <alignment horizontal="left" vertical="top" wrapText="1"/>
    </xf>
    <xf numFmtId="0" fontId="22" fillId="0" borderId="0"/>
    <xf numFmtId="0" fontId="22" fillId="0" borderId="0"/>
    <xf numFmtId="0" fontId="3" fillId="0" borderId="0"/>
    <xf numFmtId="0" fontId="22" fillId="0" borderId="0"/>
    <xf numFmtId="0" fontId="22" fillId="0" borderId="0"/>
    <xf numFmtId="0" fontId="22" fillId="0" borderId="0"/>
    <xf numFmtId="0" fontId="111" fillId="0" borderId="0" applyNumberFormat="0" applyFont="0" applyFill="0" applyBorder="0" applyAlignment="0" applyProtection="0">
      <alignment vertical="top"/>
    </xf>
    <xf numFmtId="0" fontId="1" fillId="0" borderId="0"/>
    <xf numFmtId="49" fontId="7" fillId="0" borderId="0" applyBorder="0">
      <alignment vertical="top"/>
    </xf>
    <xf numFmtId="49" fontId="7" fillId="0" borderId="0" applyBorder="0">
      <alignment vertical="top"/>
    </xf>
    <xf numFmtId="49" fontId="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72" fillId="0" borderId="0"/>
    <xf numFmtId="0" fontId="3" fillId="0" borderId="0"/>
    <xf numFmtId="170" fontId="1" fillId="0" borderId="0"/>
    <xf numFmtId="49" fontId="7" fillId="0" borderId="0" applyBorder="0">
      <alignment vertical="top"/>
    </xf>
    <xf numFmtId="0" fontId="1" fillId="0" borderId="0"/>
    <xf numFmtId="0" fontId="232" fillId="0" borderId="0"/>
    <xf numFmtId="170" fontId="22" fillId="0" borderId="0"/>
    <xf numFmtId="170" fontId="1" fillId="0" borderId="0"/>
    <xf numFmtId="0" fontId="31" fillId="0" borderId="0"/>
    <xf numFmtId="0" fontId="1" fillId="0" borderId="0"/>
    <xf numFmtId="0" fontId="232" fillId="0" borderId="0"/>
    <xf numFmtId="0" fontId="1" fillId="0" borderId="0"/>
    <xf numFmtId="0" fontId="1" fillId="0" borderId="0"/>
    <xf numFmtId="0" fontId="231" fillId="0" borderId="0"/>
    <xf numFmtId="0" fontId="231" fillId="0" borderId="0"/>
    <xf numFmtId="0" fontId="232" fillId="0" borderId="0"/>
    <xf numFmtId="0" fontId="1" fillId="0" borderId="0"/>
    <xf numFmtId="49" fontId="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1" fillId="0" borderId="0"/>
    <xf numFmtId="0" fontId="1" fillId="0" borderId="0"/>
    <xf numFmtId="49" fontId="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49" fontId="7" fillId="0" borderId="0" applyBorder="0">
      <alignment vertical="top"/>
    </xf>
    <xf numFmtId="0" fontId="1" fillId="0" borderId="0"/>
    <xf numFmtId="49" fontId="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7" fillId="0" borderId="0" applyBorder="0">
      <alignment vertical="top"/>
    </xf>
    <xf numFmtId="0" fontId="31" fillId="0" borderId="0"/>
    <xf numFmtId="0" fontId="1" fillId="0" borderId="0"/>
    <xf numFmtId="49" fontId="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7" fillId="0" borderId="0" applyBorder="0">
      <alignment vertical="top"/>
    </xf>
    <xf numFmtId="0" fontId="31" fillId="0" borderId="0"/>
    <xf numFmtId="0" fontId="1" fillId="0" borderId="0"/>
    <xf numFmtId="49" fontId="7" fillId="0" borderId="0" applyBorder="0">
      <alignment vertical="top"/>
    </xf>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7" fillId="0" borderId="0" applyBorder="0">
      <alignment vertical="top"/>
    </xf>
    <xf numFmtId="0" fontId="72" fillId="0" borderId="0"/>
    <xf numFmtId="0" fontId="1" fillId="0" borderId="0"/>
    <xf numFmtId="0" fontId="158" fillId="0" borderId="0">
      <alignment vertical="center" wrapText="1"/>
    </xf>
    <xf numFmtId="1" fontId="235" fillId="0" borderId="4">
      <alignment horizontal="left" vertical="center"/>
    </xf>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126" fillId="48" borderId="0" applyNumberFormat="0" applyBorder="0" applyAlignment="0" applyProtection="0"/>
    <xf numFmtId="0" fontId="3" fillId="0" borderId="0" applyFont="0" applyFill="0" applyBorder="0" applyProtection="0">
      <alignment horizontal="center" vertical="center" wrapText="1"/>
    </xf>
    <xf numFmtId="0" fontId="3" fillId="0" borderId="0" applyFont="0" applyFill="0" applyBorder="0" applyProtection="0">
      <alignment horizontal="center" vertical="center" wrapText="1"/>
    </xf>
    <xf numFmtId="0" fontId="3" fillId="0" borderId="0" applyFont="0" applyFill="0" applyBorder="0" applyProtection="0">
      <alignment horizontal="center" vertical="center" wrapText="1"/>
    </xf>
    <xf numFmtId="0" fontId="3" fillId="0" borderId="0" applyFont="0" applyFill="0" applyBorder="0" applyProtection="0">
      <alignment horizontal="center" vertical="center" wrapText="1"/>
    </xf>
    <xf numFmtId="0" fontId="3" fillId="0" borderId="0" applyFont="0" applyFill="0" applyBorder="0" applyProtection="0">
      <alignment horizontal="center" vertical="center" wrapText="1"/>
    </xf>
    <xf numFmtId="0" fontId="3" fillId="0" borderId="0" applyNumberFormat="0" applyFont="0" applyFill="0" applyBorder="0" applyProtection="0">
      <alignment horizontal="justify" vertical="center" wrapText="1"/>
    </xf>
    <xf numFmtId="0" fontId="3" fillId="0" borderId="0" applyNumberFormat="0" applyFont="0" applyFill="0" applyBorder="0" applyProtection="0">
      <alignment horizontal="justify" vertical="center" wrapText="1"/>
    </xf>
    <xf numFmtId="0" fontId="3" fillId="0" borderId="0" applyNumberFormat="0" applyFont="0" applyFill="0" applyBorder="0" applyProtection="0">
      <alignment horizontal="justify" vertical="center" wrapText="1"/>
    </xf>
    <xf numFmtId="0" fontId="3" fillId="0" borderId="0" applyNumberFormat="0" applyFont="0" applyFill="0" applyBorder="0" applyProtection="0">
      <alignment horizontal="justify" vertical="center" wrapText="1"/>
    </xf>
    <xf numFmtId="0" fontId="3" fillId="0" borderId="0" applyNumberFormat="0" applyFont="0" applyFill="0" applyBorder="0" applyProtection="0">
      <alignment horizontal="justify" vertical="center" wrapText="1"/>
    </xf>
    <xf numFmtId="222" fontId="236" fillId="0" borderId="4">
      <alignment vertical="top"/>
    </xf>
    <xf numFmtId="196" fontId="237" fillId="2" borderId="62" applyNumberFormat="0" applyBorder="0" applyAlignment="0">
      <alignment vertical="center"/>
      <protection locked="0"/>
    </xf>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3" fillId="53" borderId="5" applyNumberFormat="0" applyFont="0" applyAlignment="0" applyProtection="0"/>
    <xf numFmtId="0" fontId="111" fillId="53" borderId="5" applyNumberFormat="0" applyFont="0" applyAlignment="0" applyProtection="0"/>
    <xf numFmtId="0" fontId="3" fillId="53" borderId="5" applyNumberFormat="0" applyFont="0" applyAlignment="0" applyProtection="0"/>
    <xf numFmtId="0" fontId="111" fillId="53" borderId="5" applyNumberFormat="0" applyFont="0" applyAlignment="0" applyProtection="0"/>
    <xf numFmtId="0" fontId="3"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3"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0" fontId="111" fillId="53" borderId="5" applyNumberFormat="0" applyFont="0" applyAlignment="0" applyProtection="0"/>
    <xf numFmtId="49" fontId="214" fillId="0" borderId="48">
      <alignment horizontal="left" vertical="center"/>
    </xf>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2"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1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0" fillId="0" borderId="0" applyFont="0" applyFill="0" applyBorder="0" applyAlignment="0" applyProtection="0"/>
    <xf numFmtId="9" fontId="3"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233"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3" fillId="0" borderId="0" applyFont="0" applyFill="0" applyBorder="0" applyAlignment="0" applyProtection="0"/>
    <xf numFmtId="170" fontId="239" fillId="0" borderId="74" applyNumberFormat="0" applyFont="0" applyFill="0" applyBorder="0" applyAlignment="0" applyProtection="0"/>
    <xf numFmtId="226" fontId="240" fillId="0" borderId="4"/>
    <xf numFmtId="0" fontId="3" fillId="0" borderId="4" applyNumberFormat="0" applyFont="0" applyFill="0" applyAlignment="0" applyProtection="0"/>
    <xf numFmtId="0" fontId="3" fillId="0" borderId="4" applyNumberFormat="0" applyFont="0" applyFill="0" applyAlignment="0" applyProtection="0"/>
    <xf numFmtId="3" fontId="241" fillId="95" borderId="48">
      <alignment horizontal="justify" vertical="center"/>
    </xf>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115" fillId="0" borderId="0"/>
    <xf numFmtId="0" fontId="4" fillId="0" borderId="0"/>
    <xf numFmtId="178" fontId="31" fillId="0" borderId="0">
      <alignment vertical="top"/>
    </xf>
    <xf numFmtId="178" fontId="31" fillId="0" borderId="0">
      <alignment vertical="top"/>
    </xf>
    <xf numFmtId="211" fontId="231" fillId="0" borderId="0">
      <alignment vertical="top"/>
    </xf>
    <xf numFmtId="227" fontId="231" fillId="0" borderId="0">
      <alignment vertical="top"/>
    </xf>
    <xf numFmtId="178" fontId="231" fillId="0" borderId="0">
      <alignment vertical="top"/>
    </xf>
    <xf numFmtId="178" fontId="31" fillId="0" borderId="0">
      <alignment vertical="top"/>
    </xf>
    <xf numFmtId="38" fontId="31" fillId="0" borderId="0">
      <alignment vertical="top"/>
    </xf>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115" fillId="0" borderId="0"/>
    <xf numFmtId="49" fontId="13" fillId="96" borderId="75" applyBorder="0" applyProtection="0">
      <alignment horizontal="left" vertical="center"/>
    </xf>
    <xf numFmtId="49" fontId="242" fillId="97" borderId="75" applyBorder="0" applyProtection="0">
      <alignment horizontal="left" vertical="center"/>
    </xf>
    <xf numFmtId="4" fontId="1" fillId="0" borderId="0">
      <alignment horizontal="center" vertical="center"/>
    </xf>
    <xf numFmtId="4" fontId="1" fillId="0" borderId="0" applyProtection="0">
      <alignment horizontal="center" vertical="center"/>
    </xf>
    <xf numFmtId="4" fontId="1" fillId="0" borderId="0">
      <alignment horizontal="center" vertical="center"/>
    </xf>
    <xf numFmtId="49" fontId="226" fillId="0" borderId="0"/>
    <xf numFmtId="49" fontId="218" fillId="0" borderId="0">
      <alignment vertical="top"/>
    </xf>
    <xf numFmtId="196" fontId="8" fillId="0" borderId="0" applyFill="0" applyBorder="0" applyAlignment="0" applyProtection="0"/>
    <xf numFmtId="196" fontId="8" fillId="0" borderId="0" applyFill="0" applyBorder="0" applyAlignment="0" applyProtection="0"/>
    <xf numFmtId="196" fontId="8" fillId="0" borderId="0" applyFill="0" applyBorder="0" applyAlignment="0" applyProtection="0"/>
    <xf numFmtId="196" fontId="8" fillId="0" borderId="0" applyFill="0" applyBorder="0" applyAlignment="0" applyProtection="0"/>
    <xf numFmtId="196" fontId="8" fillId="0" borderId="0" applyFill="0" applyBorder="0" applyAlignment="0" applyProtection="0"/>
    <xf numFmtId="196" fontId="8" fillId="0" borderId="0" applyFill="0" applyBorder="0" applyAlignment="0" applyProtection="0"/>
    <xf numFmtId="196" fontId="8" fillId="0" borderId="0" applyFill="0" applyBorder="0" applyAlignment="0" applyProtection="0"/>
    <xf numFmtId="196" fontId="8" fillId="0" borderId="0" applyFill="0" applyBorder="0" applyAlignment="0" applyProtection="0"/>
    <xf numFmtId="196" fontId="8" fillId="0" borderId="0" applyFill="0" applyBorder="0" applyAlignment="0" applyProtection="0"/>
    <xf numFmtId="196" fontId="8" fillId="0" borderId="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9" fontId="8" fillId="0" borderId="0">
      <alignment horizontal="center"/>
    </xf>
    <xf numFmtId="41" fontId="3" fillId="0" borderId="0" applyFont="0" applyFill="0" applyBorder="0" applyAlignment="0" applyProtection="0"/>
    <xf numFmtId="191" fontId="3" fillId="0" borderId="0" applyFont="0" applyFill="0" applyBorder="0" applyAlignment="0" applyProtection="0"/>
    <xf numFmtId="2" fontId="8" fillId="0" borderId="0" applyFill="0" applyBorder="0" applyAlignment="0" applyProtection="0"/>
    <xf numFmtId="2" fontId="8" fillId="0" borderId="0" applyFill="0" applyBorder="0" applyAlignment="0" applyProtection="0"/>
    <xf numFmtId="2" fontId="8" fillId="0" borderId="0" applyFill="0" applyBorder="0" applyAlignment="0" applyProtection="0"/>
    <xf numFmtId="2" fontId="8" fillId="0" borderId="0" applyFill="0" applyBorder="0" applyAlignment="0" applyProtection="0"/>
    <xf numFmtId="2" fontId="8" fillId="0" borderId="0" applyFill="0" applyBorder="0" applyAlignment="0" applyProtection="0"/>
    <xf numFmtId="2" fontId="8" fillId="0" borderId="0" applyFill="0" applyBorder="0" applyAlignment="0" applyProtection="0"/>
    <xf numFmtId="2" fontId="8" fillId="0" borderId="0" applyFill="0" applyBorder="0" applyAlignment="0" applyProtection="0"/>
    <xf numFmtId="2" fontId="8" fillId="0" borderId="0" applyFill="0" applyBorder="0" applyAlignment="0" applyProtection="0"/>
    <xf numFmtId="2" fontId="8" fillId="0" borderId="0" applyFill="0" applyBorder="0" applyAlignment="0" applyProtection="0"/>
    <xf numFmtId="2" fontId="8" fillId="0" borderId="0" applyFill="0" applyBorder="0" applyAlignment="0" applyProtection="0"/>
    <xf numFmtId="228" fontId="232"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232"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232" fillId="0" borderId="0" applyFont="0" applyFill="0" applyBorder="0" applyAlignment="0" applyProtection="0"/>
    <xf numFmtId="229" fontId="22" fillId="0" borderId="0" applyFont="0" applyFill="0" applyBorder="0" applyAlignment="0" applyProtection="0"/>
    <xf numFmtId="229" fontId="22" fillId="0" borderId="0" applyFont="0" applyFill="0" applyBorder="0" applyAlignment="0" applyProtection="0"/>
    <xf numFmtId="229" fontId="3" fillId="0" borderId="0" applyFont="0" applyFill="0" applyBorder="0" applyAlignment="0" applyProtection="0"/>
    <xf numFmtId="229" fontId="22" fillId="0" borderId="0" applyFont="0" applyFill="0" applyBorder="0" applyAlignment="0" applyProtection="0"/>
    <xf numFmtId="229" fontId="22" fillId="0" borderId="0" applyFont="0" applyFill="0" applyBorder="0" applyAlignment="0" applyProtection="0"/>
    <xf numFmtId="229" fontId="22" fillId="0" borderId="0" applyFont="0" applyFill="0" applyBorder="0" applyAlignment="0" applyProtection="0"/>
    <xf numFmtId="229" fontId="3" fillId="0" borderId="0" applyFont="0" applyFill="0" applyBorder="0" applyAlignment="0" applyProtection="0"/>
    <xf numFmtId="191" fontId="111" fillId="0" borderId="0" applyFont="0" applyFill="0" applyBorder="0" applyAlignment="0" applyProtection="0"/>
    <xf numFmtId="229" fontId="22" fillId="0" borderId="0" applyFont="0" applyFill="0" applyBorder="0" applyAlignment="0" applyProtection="0"/>
    <xf numFmtId="229" fontId="230"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22"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43" fontId="111"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43" fontId="111" fillId="0" borderId="0" applyFont="0" applyFill="0" applyBorder="0" applyAlignment="0" applyProtection="0"/>
    <xf numFmtId="229" fontId="3" fillId="0" borderId="0" applyFont="0" applyFill="0" applyBorder="0" applyAlignment="0" applyProtection="0"/>
    <xf numFmtId="185" fontId="111"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185" fontId="111" fillId="0" borderId="0" applyFont="0" applyFill="0" applyBorder="0" applyAlignment="0" applyProtection="0"/>
    <xf numFmtId="229" fontId="22" fillId="0" borderId="0" applyFont="0" applyFill="0" applyBorder="0" applyAlignment="0" applyProtection="0"/>
    <xf numFmtId="229" fontId="3" fillId="0" borderId="0" applyFont="0" applyFill="0" applyBorder="0" applyAlignment="0" applyProtection="0"/>
    <xf numFmtId="43" fontId="1" fillId="0" borderId="0" applyFont="0" applyFill="0" applyBorder="0" applyAlignment="0" applyProtection="0"/>
    <xf numFmtId="191" fontId="3" fillId="0" borderId="0" applyFont="0" applyFill="0" applyBorder="0" applyAlignment="0" applyProtection="0"/>
    <xf numFmtId="229" fontId="3" fillId="0" borderId="0" applyFont="0" applyFill="0" applyBorder="0" applyAlignment="0" applyProtection="0"/>
    <xf numFmtId="191" fontId="7" fillId="0" borderId="0" applyFont="0" applyFill="0" applyBorder="0" applyAlignment="0" applyProtection="0"/>
    <xf numFmtId="229" fontId="3" fillId="0" borderId="0" applyFont="0" applyFill="0" applyBorder="0" applyAlignment="0" applyProtection="0"/>
    <xf numFmtId="229" fontId="119" fillId="0" borderId="0" applyFont="0" applyFill="0" applyBorder="0" applyAlignment="0" applyProtection="0"/>
    <xf numFmtId="229" fontId="3" fillId="0" borderId="0" applyFont="0" applyFill="0" applyBorder="0" applyAlignment="0" applyProtection="0"/>
    <xf numFmtId="43" fontId="1" fillId="0" borderId="0" applyFont="0" applyFill="0" applyBorder="0" applyAlignment="0" applyProtection="0"/>
    <xf numFmtId="229" fontId="1" fillId="0" borderId="0" applyFont="0" applyFill="0" applyBorder="0" applyAlignment="0" applyProtection="0"/>
    <xf numFmtId="229" fontId="1" fillId="0" borderId="0" applyFont="0" applyFill="0" applyBorder="0" applyAlignment="0" applyProtection="0"/>
    <xf numFmtId="229" fontId="1" fillId="0" borderId="0" applyFont="0" applyFill="0" applyBorder="0" applyAlignment="0" applyProtection="0"/>
    <xf numFmtId="229" fontId="1" fillId="0" borderId="0" applyFont="0" applyFill="0" applyBorder="0" applyAlignment="0" applyProtection="0"/>
    <xf numFmtId="229" fontId="1" fillId="0" borderId="0" applyFont="0" applyFill="0" applyBorder="0" applyAlignment="0" applyProtection="0"/>
    <xf numFmtId="229" fontId="1" fillId="0" borderId="0" applyFont="0" applyFill="0" applyBorder="0" applyAlignment="0" applyProtection="0"/>
    <xf numFmtId="43" fontId="1" fillId="0" borderId="0" applyFont="0" applyFill="0" applyBorder="0" applyAlignment="0" applyProtection="0"/>
    <xf numFmtId="229" fontId="1" fillId="0" borderId="0" applyFont="0" applyFill="0" applyBorder="0" applyAlignment="0" applyProtection="0"/>
    <xf numFmtId="229" fontId="1" fillId="0" borderId="0" applyFont="0" applyFill="0" applyBorder="0" applyAlignment="0" applyProtection="0"/>
    <xf numFmtId="229" fontId="1" fillId="0" borderId="0" applyFont="0" applyFill="0" applyBorder="0" applyAlignment="0" applyProtection="0"/>
    <xf numFmtId="229" fontId="1" fillId="0" borderId="0" applyFont="0" applyFill="0" applyBorder="0" applyAlignment="0" applyProtection="0"/>
    <xf numFmtId="229" fontId="1" fillId="0" borderId="0" applyFont="0" applyFill="0" applyBorder="0" applyAlignment="0" applyProtection="0"/>
    <xf numFmtId="229" fontId="1" fillId="0" borderId="0" applyFont="0" applyFill="0" applyBorder="0" applyAlignment="0" applyProtection="0"/>
    <xf numFmtId="229" fontId="19" fillId="0" borderId="0" applyFont="0" applyFill="0" applyBorder="0" applyAlignment="0" applyProtection="0"/>
    <xf numFmtId="230" fontId="3" fillId="0" borderId="0" applyFont="0" applyFill="0" applyBorder="0" applyAlignment="0" applyProtection="0"/>
    <xf numFmtId="4" fontId="7" fillId="8" borderId="0" applyBorder="0">
      <alignment horizontal="right"/>
    </xf>
    <xf numFmtId="4" fontId="7" fillId="8" borderId="0" applyBorder="0">
      <alignment horizontal="right"/>
    </xf>
    <xf numFmtId="4" fontId="7" fillId="8" borderId="0" applyBorder="0">
      <alignment horizontal="right"/>
    </xf>
    <xf numFmtId="4" fontId="243" fillId="8" borderId="0" applyBorder="0">
      <alignment horizontal="right"/>
    </xf>
    <xf numFmtId="4" fontId="7" fillId="8" borderId="0" applyBorder="0">
      <alignment horizontal="right"/>
    </xf>
    <xf numFmtId="4" fontId="7" fillId="98" borderId="76" applyBorder="0">
      <alignment horizontal="right"/>
    </xf>
    <xf numFmtId="4" fontId="7" fillId="98" borderId="76" applyBorder="0">
      <alignment horizontal="right"/>
    </xf>
    <xf numFmtId="4" fontId="7" fillId="8" borderId="4" applyFont="0" applyBorder="0">
      <alignment horizontal="right"/>
    </xf>
    <xf numFmtId="4" fontId="7" fillId="8" borderId="4" applyFont="0" applyBorder="0">
      <alignment horizontal="right"/>
    </xf>
    <xf numFmtId="4" fontId="7" fillId="8" borderId="4" applyFont="0" applyBorder="0">
      <alignment horizontal="right"/>
    </xf>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231" fontId="115" fillId="0" borderId="48">
      <alignment vertical="top" wrapText="1"/>
    </xf>
    <xf numFmtId="172" fontId="3" fillId="0" borderId="4" applyFont="0" applyFill="0" applyBorder="0" applyProtection="0">
      <alignment horizontal="center" vertical="center"/>
    </xf>
    <xf numFmtId="172" fontId="3" fillId="0" borderId="4" applyFont="0" applyFill="0" applyBorder="0" applyProtection="0">
      <alignment horizontal="center" vertical="center"/>
    </xf>
    <xf numFmtId="172" fontId="3" fillId="0" borderId="4" applyFont="0" applyFill="0" applyBorder="0" applyProtection="0">
      <alignment horizontal="center" vertical="center"/>
    </xf>
    <xf numFmtId="172" fontId="3" fillId="0" borderId="4" applyFont="0" applyFill="0" applyBorder="0" applyProtection="0">
      <alignment horizontal="center" vertical="center"/>
    </xf>
    <xf numFmtId="172" fontId="3" fillId="0" borderId="4" applyFont="0" applyFill="0" applyBorder="0" applyProtection="0">
      <alignment horizontal="center" vertical="center"/>
    </xf>
    <xf numFmtId="3" fontId="3" fillId="0" borderId="0" applyFont="0" applyBorder="0">
      <alignment horizontal="center"/>
    </xf>
    <xf numFmtId="3" fontId="3" fillId="0" borderId="0" applyFont="0" applyBorder="0">
      <alignment horizontal="center"/>
    </xf>
    <xf numFmtId="184" fontId="117" fillId="0" borderId="0">
      <protection locked="0"/>
    </xf>
    <xf numFmtId="184" fontId="3" fillId="0" borderId="0">
      <protection locked="0"/>
    </xf>
    <xf numFmtId="232" fontId="117" fillId="0" borderId="0">
      <protection locked="0"/>
    </xf>
    <xf numFmtId="49" fontId="212" fillId="0" borderId="4">
      <alignment horizontal="center" vertical="center" wrapText="1"/>
    </xf>
    <xf numFmtId="0" fontId="115" fillId="0" borderId="4" applyBorder="0">
      <alignment horizontal="center" vertical="center" wrapText="1"/>
    </xf>
    <xf numFmtId="0" fontId="115" fillId="0" borderId="4" applyBorder="0">
      <alignment horizontal="center" vertical="center" wrapText="1"/>
    </xf>
    <xf numFmtId="49" fontId="212" fillId="0" borderId="4">
      <alignment horizontal="center" vertical="center" wrapText="1"/>
    </xf>
    <xf numFmtId="49" fontId="185" fillId="0" borderId="4" applyNumberFormat="0" applyFill="0" applyAlignment="0" applyProtection="0"/>
    <xf numFmtId="169" fontId="3" fillId="0" borderId="0"/>
    <xf numFmtId="0" fontId="47" fillId="0" borderId="69" applyNumberFormat="0" applyFill="0" applyAlignment="0" applyProtection="0"/>
    <xf numFmtId="0" fontId="126" fillId="48" borderId="0" applyNumberFormat="0" applyBorder="0" applyAlignment="0" applyProtection="0"/>
    <xf numFmtId="0" fontId="147" fillId="49" borderId="0" applyNumberFormat="0" applyBorder="0" applyAlignment="0" applyProtection="0"/>
    <xf numFmtId="0" fontId="140" fillId="0" borderId="0" applyNumberFormat="0" applyFill="0" applyBorder="0" applyAlignment="0" applyProtection="0"/>
    <xf numFmtId="0" fontId="22" fillId="53" borderId="5" applyNumberFormat="0" applyFont="0" applyAlignment="0" applyProtection="0"/>
    <xf numFmtId="0" fontId="22" fillId="53" borderId="5" applyNumberFormat="0" applyFont="0" applyAlignment="0" applyProtection="0"/>
    <xf numFmtId="0" fontId="3" fillId="53" borderId="5" applyNumberFormat="0" applyFont="0" applyAlignment="0" applyProtection="0"/>
    <xf numFmtId="0" fontId="3" fillId="0" borderId="0"/>
    <xf numFmtId="0" fontId="167" fillId="58" borderId="0" applyNumberFormat="0" applyBorder="0" applyAlignment="0" applyProtection="0"/>
    <xf numFmtId="0" fontId="22" fillId="0" borderId="0"/>
    <xf numFmtId="0" fontId="22" fillId="0" borderId="0"/>
    <xf numFmtId="0" fontId="121" fillId="62" borderId="0" applyNumberFormat="0" applyBorder="0" applyAlignment="0" applyProtection="0"/>
    <xf numFmtId="0" fontId="162" fillId="0" borderId="58" applyNumberFormat="0" applyFill="0" applyAlignment="0" applyProtection="0"/>
    <xf numFmtId="0" fontId="133" fillId="69" borderId="53" applyNumberFormat="0" applyAlignment="0" applyProtection="0"/>
    <xf numFmtId="0" fontId="201" fillId="0" borderId="0" applyNumberFormat="0" applyFill="0" applyBorder="0" applyAlignment="0" applyProtection="0"/>
    <xf numFmtId="0" fontId="111" fillId="0" borderId="0"/>
    <xf numFmtId="0" fontId="111" fillId="0" borderId="0"/>
  </cellStyleXfs>
  <cellXfs count="1426">
    <xf numFmtId="49" fontId="0" fillId="0" borderId="0" xfId="0">
      <alignment vertical="top"/>
    </xf>
    <xf numFmtId="0" fontId="55" fillId="0" borderId="0" xfId="54" applyFont="1" applyFill="1" applyAlignment="1" applyProtection="1">
      <alignment vertical="top" wrapText="1"/>
    </xf>
    <xf numFmtId="49" fontId="7" fillId="0" borderId="0" xfId="0" applyFont="1" applyProtection="1">
      <alignment vertical="top"/>
    </xf>
    <xf numFmtId="49" fontId="0" fillId="0" borderId="0" xfId="0" applyProtection="1">
      <alignment vertical="top"/>
    </xf>
    <xf numFmtId="49" fontId="7" fillId="8" borderId="4" xfId="0" applyFont="1" applyFill="1" applyBorder="1" applyAlignment="1" applyProtection="1">
      <alignment horizontal="center" vertical="top"/>
    </xf>
    <xf numFmtId="49" fontId="0" fillId="0" borderId="0" xfId="0" applyNumberFormat="1" applyProtection="1">
      <alignment vertical="top"/>
    </xf>
    <xf numFmtId="49" fontId="7" fillId="0" borderId="0" xfId="0" applyNumberFormat="1" applyFont="1" applyAlignment="1" applyProtection="1">
      <alignment vertical="top" wrapText="1"/>
    </xf>
    <xf numFmtId="49" fontId="7" fillId="0" borderId="0" xfId="0" applyNumberFormat="1" applyFont="1" applyAlignment="1" applyProtection="1">
      <alignment vertical="center" wrapText="1"/>
    </xf>
    <xf numFmtId="49" fontId="7" fillId="0" borderId="0" xfId="50" applyFont="1" applyAlignment="1" applyProtection="1">
      <alignment vertical="center" wrapText="1"/>
    </xf>
    <xf numFmtId="49" fontId="12" fillId="0" borderId="0" xfId="50" applyFont="1" applyAlignment="1" applyProtection="1">
      <alignment vertical="center"/>
    </xf>
    <xf numFmtId="0" fontId="12" fillId="0" borderId="0" xfId="49" applyFont="1" applyAlignment="1" applyProtection="1">
      <alignment horizontal="center" vertical="center" wrapText="1"/>
    </xf>
    <xf numFmtId="0" fontId="7" fillId="0" borderId="0" xfId="49" applyFont="1" applyAlignment="1" applyProtection="1">
      <alignment vertical="center" wrapText="1"/>
    </xf>
    <xf numFmtId="0" fontId="7" fillId="0" borderId="0" xfId="49" applyFont="1" applyAlignment="1" applyProtection="1">
      <alignment horizontal="left" vertical="center" wrapText="1"/>
    </xf>
    <xf numFmtId="0" fontId="7" fillId="0" borderId="0" xfId="49" applyFont="1" applyProtection="1"/>
    <xf numFmtId="0" fontId="7" fillId="7" borderId="0" xfId="49" applyFont="1" applyFill="1" applyBorder="1" applyProtection="1"/>
    <xf numFmtId="0" fontId="25" fillId="0" borderId="0" xfId="49" applyFont="1"/>
    <xf numFmtId="49" fontId="7" fillId="0" borderId="0" xfId="46" applyFont="1" applyProtection="1">
      <alignment vertical="top"/>
    </xf>
    <xf numFmtId="49" fontId="7" fillId="0" borderId="0" xfId="46" applyProtection="1">
      <alignment vertical="top"/>
    </xf>
    <xf numFmtId="0" fontId="12" fillId="0" borderId="0" xfId="52" applyFont="1" applyAlignment="1" applyProtection="1">
      <alignment vertical="center" wrapText="1"/>
    </xf>
    <xf numFmtId="0" fontId="23" fillId="0" borderId="0" xfId="52" applyFont="1" applyAlignment="1" applyProtection="1">
      <alignment vertical="center" wrapText="1"/>
    </xf>
    <xf numFmtId="0" fontId="7" fillId="7" borderId="0" xfId="52" applyFont="1" applyFill="1" applyBorder="1" applyAlignment="1" applyProtection="1">
      <alignment vertical="center" wrapText="1"/>
    </xf>
    <xf numFmtId="0" fontId="7" fillId="0" borderId="0" xfId="52" applyFont="1" applyAlignment="1" applyProtection="1">
      <alignment horizontal="center" vertical="center" wrapText="1"/>
    </xf>
    <xf numFmtId="0" fontId="7" fillId="0" borderId="0" xfId="52" applyFont="1" applyAlignment="1" applyProtection="1">
      <alignment vertical="center" wrapText="1"/>
    </xf>
    <xf numFmtId="0" fontId="26" fillId="7" borderId="0" xfId="52" applyFont="1" applyFill="1" applyBorder="1" applyAlignment="1" applyProtection="1">
      <alignment vertical="center" wrapText="1"/>
    </xf>
    <xf numFmtId="0" fontId="7" fillId="7" borderId="0" xfId="52" applyFont="1" applyFill="1" applyBorder="1" applyAlignment="1" applyProtection="1">
      <alignment horizontal="right" vertical="center" wrapText="1" indent="1"/>
    </xf>
    <xf numFmtId="0" fontId="12" fillId="7" borderId="0" xfId="52" applyNumberFormat="1" applyFont="1" applyFill="1" applyBorder="1" applyAlignment="1" applyProtection="1">
      <alignment horizontal="center" vertical="center" wrapText="1"/>
    </xf>
    <xf numFmtId="0" fontId="7" fillId="7" borderId="0" xfId="52" applyFont="1" applyFill="1" applyBorder="1" applyAlignment="1" applyProtection="1">
      <alignment horizontal="center" vertical="center" wrapText="1"/>
    </xf>
    <xf numFmtId="0" fontId="23" fillId="0" borderId="0" xfId="52" applyFont="1" applyAlignment="1" applyProtection="1">
      <alignment horizontal="center" vertical="center" wrapText="1"/>
    </xf>
    <xf numFmtId="0" fontId="27" fillId="7" borderId="0" xfId="52" applyNumberFormat="1" applyFont="1" applyFill="1" applyBorder="1" applyAlignment="1" applyProtection="1">
      <alignment horizontal="center" vertical="center" wrapText="1"/>
    </xf>
    <xf numFmtId="0" fontId="7" fillId="7" borderId="0" xfId="52" applyNumberFormat="1" applyFont="1" applyFill="1" applyBorder="1" applyAlignment="1" applyProtection="1">
      <alignment horizontal="right" vertical="center" wrapText="1" indent="1"/>
    </xf>
    <xf numFmtId="0" fontId="7" fillId="0" borderId="0" xfId="52" applyFont="1" applyFill="1" applyAlignment="1" applyProtection="1">
      <alignment vertical="center"/>
    </xf>
    <xf numFmtId="49" fontId="7" fillId="7" borderId="0" xfId="52" applyNumberFormat="1" applyFont="1" applyFill="1" applyBorder="1" applyAlignment="1" applyProtection="1">
      <alignment horizontal="right" vertical="center" wrapText="1" indent="1"/>
    </xf>
    <xf numFmtId="49" fontId="26" fillId="7" borderId="0" xfId="52" applyNumberFormat="1" applyFont="1" applyFill="1" applyBorder="1" applyAlignment="1" applyProtection="1">
      <alignment horizontal="center" vertical="center" wrapText="1"/>
    </xf>
    <xf numFmtId="49" fontId="7"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7" fillId="0" borderId="0" xfId="54" applyFont="1" applyFill="1" applyAlignment="1" applyProtection="1">
      <alignment vertical="center" wrapText="1"/>
    </xf>
    <xf numFmtId="0" fontId="23"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0" fillId="7" borderId="0" xfId="33" applyNumberFormat="1" applyFont="1" applyFill="1" applyBorder="1" applyAlignment="1" applyProtection="1">
      <alignment horizontal="center" vertical="center" wrapText="1"/>
    </xf>
    <xf numFmtId="49" fontId="0" fillId="0" borderId="0" xfId="0" applyBorder="1">
      <alignment vertical="top"/>
    </xf>
    <xf numFmtId="0" fontId="7"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4" fillId="7" borderId="0" xfId="54" applyFont="1" applyFill="1" applyBorder="1" applyAlignment="1" applyProtection="1">
      <alignment horizontal="center" vertical="center" wrapText="1"/>
    </xf>
    <xf numFmtId="0" fontId="34" fillId="7" borderId="0" xfId="49" applyFont="1" applyFill="1" applyBorder="1" applyAlignment="1" applyProtection="1">
      <alignment horizontal="center"/>
    </xf>
    <xf numFmtId="0" fontId="34" fillId="0" borderId="0" xfId="49" applyFont="1" applyAlignment="1" applyProtection="1">
      <alignment horizontal="center" vertical="center"/>
    </xf>
    <xf numFmtId="0" fontId="34" fillId="7" borderId="0" xfId="49" applyFont="1" applyFill="1" applyBorder="1" applyAlignment="1" applyProtection="1">
      <alignment horizontal="center" vertical="center"/>
    </xf>
    <xf numFmtId="49" fontId="32"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3" fillId="0" borderId="0" xfId="39" applyProtection="1"/>
    <xf numFmtId="0" fontId="46" fillId="0" borderId="0" xfId="52" applyFont="1" applyAlignment="1" applyProtection="1">
      <alignment horizontal="center" vertical="center" wrapText="1"/>
    </xf>
    <xf numFmtId="49" fontId="24" fillId="7" borderId="7" xfId="43" applyFont="1" applyFill="1" applyBorder="1" applyAlignment="1" applyProtection="1">
      <alignment vertical="center" wrapText="1"/>
    </xf>
    <xf numFmtId="49" fontId="21" fillId="7" borderId="8" xfId="43" applyFont="1" applyFill="1" applyBorder="1" applyAlignment="1">
      <alignment horizontal="left" vertical="center" wrapText="1"/>
    </xf>
    <xf numFmtId="49" fontId="21" fillId="7" borderId="9" xfId="43" applyFont="1" applyFill="1" applyBorder="1" applyAlignment="1">
      <alignment horizontal="left" vertical="center" wrapText="1"/>
    </xf>
    <xf numFmtId="49" fontId="24" fillId="7" borderId="10" xfId="43" applyFont="1" applyFill="1" applyBorder="1" applyAlignment="1" applyProtection="1">
      <alignment vertical="center" wrapText="1"/>
    </xf>
    <xf numFmtId="49" fontId="15" fillId="7" borderId="0" xfId="43" applyFont="1" applyFill="1" applyBorder="1" applyAlignment="1">
      <alignment wrapText="1"/>
    </xf>
    <xf numFmtId="49" fontId="15" fillId="7" borderId="11" xfId="43" applyFont="1" applyFill="1" applyBorder="1" applyAlignment="1">
      <alignment wrapText="1"/>
    </xf>
    <xf numFmtId="49" fontId="13" fillId="7" borderId="0" xfId="31" applyNumberFormat="1" applyFont="1" applyFill="1" applyBorder="1" applyAlignment="1" applyProtection="1">
      <alignment horizontal="left" wrapText="1"/>
    </xf>
    <xf numFmtId="49" fontId="13" fillId="7" borderId="0" xfId="31" applyNumberFormat="1" applyFont="1" applyFill="1" applyBorder="1" applyAlignment="1" applyProtection="1">
      <alignment wrapText="1"/>
    </xf>
    <xf numFmtId="49" fontId="15" fillId="7" borderId="0" xfId="43" applyFont="1" applyFill="1" applyBorder="1" applyAlignment="1">
      <alignment horizontal="right" wrapText="1"/>
    </xf>
    <xf numFmtId="49" fontId="21" fillId="7" borderId="0" xfId="43" applyFont="1" applyFill="1" applyBorder="1" applyAlignment="1">
      <alignment horizontal="left" vertical="center" wrapText="1"/>
    </xf>
    <xf numFmtId="49" fontId="21" fillId="7" borderId="11" xfId="43" applyFont="1" applyFill="1" applyBorder="1" applyAlignment="1">
      <alignment horizontal="left" vertical="center" wrapText="1"/>
    </xf>
    <xf numFmtId="49" fontId="15" fillId="0" borderId="0" xfId="43" applyFont="1" applyFill="1" applyBorder="1" applyAlignment="1" applyProtection="1">
      <alignment wrapText="1"/>
    </xf>
    <xf numFmtId="0" fontId="19" fillId="0" borderId="0" xfId="22" applyFont="1" applyFill="1" applyBorder="1" applyAlignment="1" applyProtection="1">
      <alignment horizontal="left" vertical="top" wrapText="1"/>
    </xf>
    <xf numFmtId="49" fontId="15" fillId="0" borderId="0" xfId="43" applyFont="1" applyFill="1" applyBorder="1" applyAlignment="1" applyProtection="1">
      <alignment vertical="top" wrapText="1"/>
    </xf>
    <xf numFmtId="0" fontId="19" fillId="0" borderId="0" xfId="22" applyFont="1" applyFill="1" applyBorder="1" applyAlignment="1" applyProtection="1">
      <alignment horizontal="right" vertical="top" wrapText="1"/>
    </xf>
    <xf numFmtId="49" fontId="35" fillId="8" borderId="6" xfId="40" applyNumberFormat="1" applyFont="1" applyFill="1" applyBorder="1" applyAlignment="1" applyProtection="1">
      <alignment horizontal="center" vertical="center" wrapText="1"/>
    </xf>
    <xf numFmtId="49" fontId="35" fillId="2" borderId="6" xfId="40" applyNumberFormat="1" applyFont="1" applyFill="1" applyBorder="1" applyAlignment="1" applyProtection="1">
      <alignment horizontal="center" vertical="center" wrapText="1"/>
    </xf>
    <xf numFmtId="49" fontId="24" fillId="7" borderId="10" xfId="43" applyFont="1" applyFill="1" applyBorder="1" applyAlignment="1" applyProtection="1">
      <alignment horizontal="center" vertical="center" wrapText="1"/>
    </xf>
    <xf numFmtId="49" fontId="35"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6" fillId="0" borderId="0" xfId="0" applyFont="1">
      <alignment vertical="top"/>
    </xf>
    <xf numFmtId="0" fontId="35"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7" fillId="0" borderId="0" xfId="0" applyNumberFormat="1" applyFont="1" applyProtection="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0" fontId="46" fillId="0" borderId="0" xfId="54" applyFont="1" applyFill="1" applyAlignment="1" applyProtection="1">
      <alignment vertical="center" wrapText="1"/>
    </xf>
    <xf numFmtId="0" fontId="0" fillId="0" borderId="0" xfId="54" applyFont="1" applyFill="1" applyAlignment="1" applyProtection="1">
      <alignment vertical="center" wrapText="1"/>
    </xf>
    <xf numFmtId="0" fontId="46" fillId="0" borderId="0" xfId="52" applyFont="1" applyFill="1" applyAlignment="1" applyProtection="1">
      <alignment horizontal="left" vertical="center" wrapText="1"/>
    </xf>
    <xf numFmtId="0" fontId="46" fillId="0" borderId="0" xfId="52" applyFont="1" applyFill="1" applyBorder="1" applyAlignment="1" applyProtection="1">
      <alignment horizontal="left" vertical="center" wrapText="1"/>
    </xf>
    <xf numFmtId="49" fontId="46"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5"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7" fillId="0" borderId="0" xfId="0" applyNumberFormat="1" applyFont="1">
      <alignment vertical="top"/>
    </xf>
    <xf numFmtId="0" fontId="46" fillId="0" borderId="0" xfId="54" applyFont="1" applyFill="1" applyAlignment="1" applyProtection="1">
      <alignment horizontal="center" vertical="center" wrapText="1"/>
    </xf>
    <xf numFmtId="0" fontId="9" fillId="10" borderId="12" xfId="53" applyFont="1" applyFill="1" applyBorder="1" applyAlignment="1" applyProtection="1">
      <alignment horizontal="center" vertical="center" wrapText="1"/>
    </xf>
    <xf numFmtId="0" fontId="7"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7"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7" fillId="7" borderId="5" xfId="54" applyNumberFormat="1" applyFont="1" applyFill="1" applyBorder="1" applyAlignment="1" applyProtection="1">
      <alignment horizontal="center" vertical="center" wrapText="1"/>
    </xf>
    <xf numFmtId="4" fontId="7" fillId="7" borderId="5" xfId="30" applyNumberFormat="1" applyFont="1" applyFill="1" applyBorder="1" applyAlignment="1" applyProtection="1">
      <alignment horizontal="right" vertical="center" wrapText="1"/>
    </xf>
    <xf numFmtId="49" fontId="7" fillId="11" borderId="5" xfId="53" applyNumberFormat="1" applyFont="1" applyFill="1" applyBorder="1" applyAlignment="1" applyProtection="1">
      <alignment horizontal="center" vertical="center" wrapText="1"/>
      <protection locked="0"/>
    </xf>
    <xf numFmtId="49" fontId="7" fillId="9" borderId="5" xfId="30" applyNumberFormat="1" applyFont="1" applyFill="1" applyBorder="1" applyAlignment="1" applyProtection="1">
      <alignment horizontal="left" vertical="center" wrapText="1"/>
      <protection locked="0"/>
    </xf>
    <xf numFmtId="49" fontId="7" fillId="2" borderId="5" xfId="54" applyNumberFormat="1" applyFont="1" applyFill="1" applyBorder="1" applyAlignment="1" applyProtection="1">
      <alignment horizontal="left" vertical="center" wrapText="1"/>
      <protection locked="0"/>
    </xf>
    <xf numFmtId="49" fontId="7" fillId="7" borderId="5" xfId="54" applyNumberFormat="1" applyFont="1" applyFill="1" applyBorder="1" applyAlignment="1" applyProtection="1">
      <alignment horizontal="center" vertical="center" wrapText="1"/>
    </xf>
    <xf numFmtId="49" fontId="41"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7" fillId="13" borderId="13" xfId="54" applyFont="1" applyFill="1" applyBorder="1" applyAlignment="1" applyProtection="1">
      <alignment vertical="center" wrapText="1"/>
    </xf>
    <xf numFmtId="0" fontId="7" fillId="0" borderId="5" xfId="47" applyFont="1" applyFill="1" applyBorder="1" applyAlignment="1" applyProtection="1">
      <alignment horizontal="center" vertical="center" wrapText="1"/>
    </xf>
    <xf numFmtId="0" fontId="7" fillId="0" borderId="5" xfId="49" applyFont="1" applyFill="1" applyBorder="1" applyAlignment="1" applyProtection="1">
      <alignment horizontal="center" vertical="center" wrapText="1"/>
    </xf>
    <xf numFmtId="0" fontId="41" fillId="13" borderId="13" xfId="0" applyNumberFormat="1" applyFont="1" applyFill="1" applyBorder="1" applyAlignment="1" applyProtection="1">
      <alignment horizontal="left" vertical="center"/>
    </xf>
    <xf numFmtId="0" fontId="41" fillId="13" borderId="15" xfId="0" applyNumberFormat="1" applyFont="1" applyFill="1" applyBorder="1" applyAlignment="1" applyProtection="1">
      <alignment horizontal="left" vertical="center"/>
    </xf>
    <xf numFmtId="0" fontId="41" fillId="13" borderId="14" xfId="0" applyNumberFormat="1" applyFont="1" applyFill="1" applyBorder="1" applyAlignment="1" applyProtection="1">
      <alignment horizontal="left" vertical="center"/>
    </xf>
    <xf numFmtId="0" fontId="47" fillId="0" borderId="0" xfId="0" applyNumberFormat="1" applyFont="1" applyAlignment="1">
      <alignment vertical="center"/>
    </xf>
    <xf numFmtId="49" fontId="7" fillId="0" borderId="5" xfId="53" applyNumberFormat="1" applyFont="1" applyFill="1" applyBorder="1" applyAlignment="1" applyProtection="1">
      <alignment horizontal="center" vertical="center" wrapText="1"/>
    </xf>
    <xf numFmtId="49" fontId="0" fillId="0" borderId="17" xfId="0" applyBorder="1">
      <alignment vertical="top"/>
    </xf>
    <xf numFmtId="0" fontId="7" fillId="7" borderId="5" xfId="49" applyFont="1" applyFill="1" applyBorder="1" applyAlignment="1" applyProtection="1">
      <alignment horizontal="center" vertical="center"/>
    </xf>
    <xf numFmtId="49" fontId="7" fillId="2" borderId="5" xfId="49" applyNumberFormat="1" applyFont="1" applyFill="1" applyBorder="1" applyAlignment="1" applyProtection="1">
      <alignment horizontal="left" vertical="center" wrapText="1"/>
      <protection locked="0"/>
    </xf>
    <xf numFmtId="0" fontId="12" fillId="0" borderId="0" xfId="54" applyFont="1" applyFill="1" applyAlignment="1" applyProtection="1">
      <alignment vertical="center" wrapText="1"/>
    </xf>
    <xf numFmtId="0" fontId="42" fillId="0" borderId="0" xfId="54" applyFont="1" applyFill="1" applyAlignment="1" applyProtection="1">
      <alignment vertical="center" wrapText="1"/>
    </xf>
    <xf numFmtId="49" fontId="7" fillId="0" borderId="0" xfId="41">
      <alignment vertical="top"/>
    </xf>
    <xf numFmtId="49" fontId="12" fillId="0" borderId="0" xfId="41" applyFont="1" applyBorder="1" applyProtection="1">
      <alignment vertical="top"/>
    </xf>
    <xf numFmtId="49" fontId="7" fillId="0" borderId="0" xfId="41" applyFont="1" applyBorder="1" applyProtection="1">
      <alignment vertical="top"/>
    </xf>
    <xf numFmtId="49" fontId="34" fillId="0" borderId="0" xfId="41" applyFont="1" applyBorder="1" applyAlignment="1" applyProtection="1">
      <alignment horizontal="center" vertical="center"/>
    </xf>
    <xf numFmtId="49" fontId="7" fillId="0" borderId="0" xfId="41" applyBorder="1" applyProtection="1">
      <alignment vertical="top"/>
    </xf>
    <xf numFmtId="0" fontId="7" fillId="7" borderId="0" xfId="41" applyNumberFormat="1" applyFont="1" applyFill="1" applyBorder="1" applyAlignment="1" applyProtection="1"/>
    <xf numFmtId="0" fontId="43" fillId="7" borderId="0" xfId="41" applyNumberFormat="1" applyFont="1" applyFill="1" applyBorder="1" applyAlignment="1" applyProtection="1">
      <alignment horizontal="center" vertical="center" wrapText="1"/>
    </xf>
    <xf numFmtId="0" fontId="12" fillId="7" borderId="0" xfId="41" applyNumberFormat="1" applyFont="1" applyFill="1" applyBorder="1" applyAlignment="1" applyProtection="1"/>
    <xf numFmtId="49" fontId="7" fillId="0" borderId="0" xfId="41" applyFont="1">
      <alignment vertical="top"/>
    </xf>
    <xf numFmtId="49" fontId="34" fillId="0" borderId="0" xfId="41" applyFont="1" applyAlignment="1">
      <alignment horizontal="center" vertical="center" wrapText="1"/>
    </xf>
    <xf numFmtId="0" fontId="7" fillId="7" borderId="5" xfId="48" applyNumberFormat="1" applyFont="1" applyFill="1" applyBorder="1" applyAlignment="1" applyProtection="1">
      <alignment horizontal="center" vertical="center" wrapText="1"/>
    </xf>
    <xf numFmtId="49" fontId="7" fillId="0" borderId="5" xfId="48" applyNumberFormat="1" applyFont="1" applyFill="1" applyBorder="1" applyAlignment="1" applyProtection="1">
      <alignment horizontal="center" vertical="center" wrapText="1"/>
    </xf>
    <xf numFmtId="49" fontId="44" fillId="13" borderId="15" xfId="41" applyFont="1" applyFill="1" applyBorder="1" applyAlignment="1" applyProtection="1">
      <alignment horizontal="center" vertical="top"/>
    </xf>
    <xf numFmtId="49" fontId="41" fillId="13" borderId="15" xfId="41" applyFont="1" applyFill="1" applyBorder="1" applyAlignment="1" applyProtection="1">
      <alignment horizontal="left" vertical="center"/>
    </xf>
    <xf numFmtId="49" fontId="7" fillId="0" borderId="0" xfId="0" applyNumberFormat="1" applyFont="1" applyAlignment="1" applyProtection="1">
      <alignment horizontal="center" vertical="top"/>
    </xf>
    <xf numFmtId="49" fontId="38" fillId="0" borderId="0" xfId="0" applyFont="1">
      <alignment vertical="top"/>
    </xf>
    <xf numFmtId="0" fontId="38" fillId="0" borderId="5" xfId="51" applyFont="1" applyFill="1" applyBorder="1" applyAlignment="1" applyProtection="1">
      <alignment vertical="center" wrapText="1"/>
    </xf>
    <xf numFmtId="0" fontId="38" fillId="0" borderId="13" xfId="51" applyFont="1" applyFill="1" applyBorder="1" applyAlignment="1" applyProtection="1">
      <alignment vertical="center" wrapText="1"/>
    </xf>
    <xf numFmtId="49" fontId="38" fillId="0" borderId="0" xfId="0" applyFont="1" applyAlignment="1">
      <alignment vertical="top" wrapText="1"/>
    </xf>
    <xf numFmtId="0" fontId="38" fillId="0" borderId="0" xfId="51" applyFont="1" applyFill="1" applyBorder="1" applyAlignment="1" applyProtection="1">
      <alignment vertical="center" wrapText="1"/>
    </xf>
    <xf numFmtId="0" fontId="9" fillId="10" borderId="0" xfId="54" applyFont="1" applyFill="1" applyAlignment="1" applyProtection="1">
      <alignment horizontal="center" vertical="center" wrapText="1"/>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0" fontId="48" fillId="0" borderId="0" xfId="47" applyFont="1" applyFill="1" applyBorder="1" applyAlignment="1" applyProtection="1">
      <alignment horizontal="center" vertical="center" wrapText="1"/>
    </xf>
    <xf numFmtId="0" fontId="7" fillId="0" borderId="0" xfId="47" applyFont="1" applyFill="1" applyBorder="1" applyAlignment="1" applyProtection="1">
      <alignment vertical="center" wrapText="1"/>
    </xf>
    <xf numFmtId="49" fontId="7" fillId="0" borderId="0" xfId="53" applyNumberFormat="1" applyFont="1" applyFill="1" applyBorder="1" applyAlignment="1" applyProtection="1">
      <alignment horizontal="center" vertical="center" wrapText="1"/>
    </xf>
    <xf numFmtId="0" fontId="47" fillId="0" borderId="0" xfId="0" applyNumberFormat="1" applyFont="1" applyBorder="1" applyAlignment="1">
      <alignment vertical="center"/>
    </xf>
    <xf numFmtId="49" fontId="41" fillId="13" borderId="15" xfId="0" applyFont="1" applyFill="1" applyBorder="1" applyAlignment="1" applyProtection="1">
      <alignment horizontal="left" vertical="center" indent="1"/>
    </xf>
    <xf numFmtId="49" fontId="7" fillId="0" borderId="0" xfId="0" applyNumberFormat="1" applyFont="1" applyAlignment="1">
      <alignment vertical="center"/>
    </xf>
    <xf numFmtId="49" fontId="7"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7" fillId="0" borderId="14" xfId="51" applyFont="1" applyFill="1" applyBorder="1" applyAlignment="1" applyProtection="1">
      <alignment vertical="center" wrapText="1"/>
    </xf>
    <xf numFmtId="0" fontId="20" fillId="10" borderId="0" xfId="54" applyFont="1" applyFill="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7" fillId="0" borderId="0" xfId="52"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49" fontId="7" fillId="0" borderId="0" xfId="53" applyNumberFormat="1" applyFont="1" applyFill="1" applyBorder="1" applyAlignment="1" applyProtection="1">
      <alignment vertical="center" wrapText="1"/>
    </xf>
    <xf numFmtId="0" fontId="34" fillId="7" borderId="0" xfId="49" applyFont="1" applyFill="1" applyBorder="1" applyAlignment="1" applyProtection="1">
      <alignment horizontal="center" vertical="center" wrapText="1"/>
    </xf>
    <xf numFmtId="49" fontId="10" fillId="0" borderId="0" xfId="41" applyFont="1" applyBorder="1" applyAlignment="1" applyProtection="1">
      <alignment horizontal="right" vertical="top"/>
    </xf>
    <xf numFmtId="49" fontId="10" fillId="0" borderId="0" xfId="41" applyFont="1" applyAlignment="1">
      <alignment vertical="top"/>
    </xf>
    <xf numFmtId="0" fontId="7" fillId="7" borderId="0" xfId="54" applyNumberFormat="1" applyFont="1" applyFill="1" applyBorder="1" applyAlignment="1" applyProtection="1">
      <alignment horizontal="center" vertical="center" wrapText="1"/>
    </xf>
    <xf numFmtId="4" fontId="7" fillId="0" borderId="0" xfId="30" applyNumberFormat="1" applyFont="1" applyFill="1" applyBorder="1" applyAlignment="1" applyProtection="1">
      <alignment horizontal="right" vertical="center" wrapText="1"/>
    </xf>
    <xf numFmtId="0" fontId="7" fillId="0" borderId="0" xfId="54" applyNumberFormat="1" applyFont="1" applyFill="1" applyBorder="1" applyAlignment="1" applyProtection="1">
      <alignment horizontal="center" vertical="center" wrapText="1"/>
    </xf>
    <xf numFmtId="49" fontId="7" fillId="0" borderId="0" xfId="30" applyNumberFormat="1" applyFont="1" applyFill="1" applyBorder="1" applyAlignment="1" applyProtection="1">
      <alignment horizontal="left" vertical="center" wrapText="1"/>
    </xf>
    <xf numFmtId="49" fontId="7" fillId="0" borderId="0" xfId="35">
      <alignment vertical="top"/>
    </xf>
    <xf numFmtId="0" fontId="0" fillId="0" borderId="0" xfId="0" applyNumberFormat="1" applyFill="1" applyAlignment="1" applyProtection="1">
      <alignment vertical="center"/>
    </xf>
    <xf numFmtId="0" fontId="19" fillId="0" borderId="0" xfId="32" applyFont="1" applyFill="1" applyBorder="1" applyAlignment="1" applyProtection="1">
      <alignment vertical="center" wrapText="1"/>
    </xf>
    <xf numFmtId="49" fontId="49"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7" fillId="0" borderId="29" xfId="0" applyNumberFormat="1" applyFont="1" applyBorder="1" applyAlignment="1" applyProtection="1">
      <alignment vertical="top" wrapText="1"/>
    </xf>
    <xf numFmtId="49" fontId="7" fillId="0" borderId="30" xfId="0" applyNumberFormat="1" applyFont="1" applyBorder="1" applyAlignment="1" applyProtection="1">
      <alignment vertical="top" wrapText="1"/>
    </xf>
    <xf numFmtId="49" fontId="7"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7" fillId="0" borderId="29" xfId="0" applyNumberFormat="1" applyFont="1" applyBorder="1" applyAlignment="1" applyProtection="1">
      <alignment vertical="top"/>
    </xf>
    <xf numFmtId="0" fontId="3" fillId="0" borderId="0" xfId="39"/>
    <xf numFmtId="49" fontId="73" fillId="0" borderId="0" xfId="0" applyFont="1">
      <alignment vertical="top"/>
    </xf>
    <xf numFmtId="0" fontId="73"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7"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7" fillId="0" borderId="0" xfId="41" applyProtection="1">
      <alignment vertical="top"/>
    </xf>
    <xf numFmtId="49" fontId="7" fillId="0" borderId="0" xfId="35" applyProtection="1">
      <alignment vertical="top"/>
    </xf>
    <xf numFmtId="49" fontId="7" fillId="0" borderId="5" xfId="49" applyNumberFormat="1" applyFont="1" applyFill="1" applyBorder="1" applyAlignment="1" applyProtection="1">
      <alignment horizontal="left" vertical="center" wrapText="1"/>
    </xf>
    <xf numFmtId="0" fontId="7" fillId="7" borderId="16" xfId="49" applyFont="1" applyFill="1" applyBorder="1" applyAlignment="1" applyProtection="1">
      <alignment horizontal="center" vertical="center"/>
    </xf>
    <xf numFmtId="49" fontId="41" fillId="13" borderId="17" xfId="0" applyFont="1" applyFill="1" applyBorder="1" applyAlignment="1" applyProtection="1">
      <alignment horizontal="left" vertical="center" indent="2"/>
    </xf>
    <xf numFmtId="0" fontId="7" fillId="0" borderId="5" xfId="54" applyNumberFormat="1" applyFont="1" applyFill="1" applyBorder="1" applyAlignment="1" applyProtection="1">
      <alignment vertical="center" wrapText="1"/>
    </xf>
    <xf numFmtId="0" fontId="7" fillId="0" borderId="0" xfId="52" applyNumberFormat="1" applyFont="1" applyFill="1" applyAlignment="1" applyProtection="1">
      <alignment horizontal="left" vertical="center" wrapText="1"/>
    </xf>
    <xf numFmtId="0" fontId="7" fillId="0" borderId="0" xfId="52" applyFont="1" applyFill="1" applyAlignment="1" applyProtection="1">
      <alignment horizontal="left" vertical="center" wrapText="1"/>
    </xf>
    <xf numFmtId="14" fontId="7" fillId="7" borderId="0" xfId="52" applyNumberFormat="1" applyFont="1" applyFill="1" applyBorder="1" applyAlignment="1" applyProtection="1">
      <alignment horizontal="left" vertical="center" wrapText="1"/>
    </xf>
    <xf numFmtId="14" fontId="7" fillId="0" borderId="0" xfId="52" applyNumberFormat="1" applyFont="1" applyFill="1" applyAlignment="1" applyProtection="1">
      <alignment horizontal="left" vertical="center" wrapText="1"/>
    </xf>
    <xf numFmtId="0" fontId="7" fillId="0" borderId="0" xfId="52" applyFont="1" applyFill="1" applyBorder="1" applyAlignment="1" applyProtection="1">
      <alignment horizontal="left" vertical="center" wrapText="1"/>
    </xf>
    <xf numFmtId="0" fontId="75" fillId="0" borderId="0" xfId="54" applyFont="1" applyFill="1" applyAlignment="1" applyProtection="1">
      <alignment vertical="center" wrapText="1"/>
    </xf>
    <xf numFmtId="49" fontId="41" fillId="13" borderId="15" xfId="41" applyFont="1" applyFill="1" applyBorder="1" applyAlignment="1" applyProtection="1">
      <alignment horizontal="left" vertical="center" indent="1"/>
    </xf>
    <xf numFmtId="49" fontId="75" fillId="0" borderId="0" xfId="0" applyFont="1">
      <alignment vertical="top"/>
    </xf>
    <xf numFmtId="49" fontId="0" fillId="0" borderId="0" xfId="0" applyNumberFormat="1" applyAlignment="1">
      <alignment vertical="center"/>
    </xf>
    <xf numFmtId="49" fontId="0" fillId="0" borderId="0" xfId="0" applyNumberFormat="1">
      <alignment vertical="top"/>
    </xf>
    <xf numFmtId="0" fontId="9" fillId="10" borderId="0" xfId="54" applyFont="1" applyFill="1" applyAlignment="1" applyProtection="1">
      <alignment vertical="center" wrapText="1"/>
    </xf>
    <xf numFmtId="0" fontId="7" fillId="0" borderId="0" xfId="51" applyFont="1" applyFill="1" applyBorder="1" applyAlignment="1" applyProtection="1">
      <alignment vertical="center" wrapText="1"/>
    </xf>
    <xf numFmtId="49" fontId="7" fillId="0" borderId="5" xfId="0" applyNumberFormat="1" applyFont="1" applyFill="1" applyBorder="1" applyAlignment="1" applyProtection="1">
      <alignment vertical="center" wrapText="1"/>
    </xf>
    <xf numFmtId="0" fontId="75" fillId="0" borderId="0" xfId="0" applyNumberFormat="1" applyFont="1" applyAlignment="1">
      <alignment vertical="center"/>
    </xf>
    <xf numFmtId="0" fontId="77" fillId="0" borderId="0" xfId="0" applyNumberFormat="1" applyFont="1" applyAlignment="1">
      <alignment vertical="center"/>
    </xf>
    <xf numFmtId="0" fontId="75" fillId="0" borderId="0" xfId="54" applyFont="1" applyFill="1" applyAlignment="1" applyProtection="1">
      <alignment vertical="center"/>
    </xf>
    <xf numFmtId="49" fontId="75" fillId="0" borderId="0" xfId="0" applyFont="1" applyAlignment="1">
      <alignment vertical="top"/>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5" fillId="0" borderId="0" xfId="0" applyNumberFormat="1" applyFont="1" applyFill="1" applyAlignment="1" applyProtection="1">
      <alignment vertical="center"/>
    </xf>
    <xf numFmtId="49" fontId="75" fillId="10" borderId="0" xfId="0" applyFont="1" applyFill="1" applyProtection="1">
      <alignment vertical="top"/>
    </xf>
    <xf numFmtId="0" fontId="0" fillId="0" borderId="0" xfId="0" applyNumberFormat="1" applyAlignment="1">
      <alignment vertical="top" wrapText="1"/>
    </xf>
    <xf numFmtId="0" fontId="7" fillId="0" borderId="0" xfId="0" applyNumberFormat="1" applyFont="1" applyProtection="1">
      <alignment vertical="top"/>
    </xf>
    <xf numFmtId="49" fontId="7" fillId="0" borderId="5" xfId="0" applyNumberFormat="1" applyFont="1" applyFill="1" applyBorder="1" applyProtection="1">
      <alignment vertical="top"/>
    </xf>
    <xf numFmtId="49" fontId="7" fillId="0" borderId="5" xfId="33" applyNumberFormat="1" applyFont="1" applyFill="1" applyBorder="1" applyAlignment="1" applyProtection="1">
      <alignment horizontal="center" vertical="center" wrapText="1"/>
    </xf>
    <xf numFmtId="0" fontId="19"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7" fillId="0" borderId="0" xfId="54" applyNumberFormat="1" applyFont="1" applyFill="1" applyBorder="1" applyAlignment="1" applyProtection="1">
      <alignment vertical="center" wrapText="1"/>
    </xf>
    <xf numFmtId="49" fontId="7" fillId="0" borderId="0" xfId="54" applyNumberFormat="1" applyFont="1" applyFill="1" applyBorder="1" applyAlignment="1" applyProtection="1">
      <alignment vertical="center" wrapText="1"/>
    </xf>
    <xf numFmtId="49" fontId="75" fillId="0" borderId="0" xfId="0" applyFont="1" applyFill="1" applyProtection="1">
      <alignment vertical="top"/>
    </xf>
    <xf numFmtId="0" fontId="71" fillId="0" borderId="0" xfId="37"/>
    <xf numFmtId="0" fontId="0" fillId="0" borderId="0" xfId="0" applyNumberFormat="1" applyAlignment="1"/>
    <xf numFmtId="0" fontId="34" fillId="0" borderId="0" xfId="54" applyFont="1" applyFill="1" applyBorder="1" applyAlignment="1" applyProtection="1">
      <alignment horizontal="center" vertical="center" wrapText="1"/>
    </xf>
    <xf numFmtId="49" fontId="0" fillId="0" borderId="0" xfId="0" applyBorder="1" applyAlignment="1">
      <alignment vertical="top"/>
    </xf>
    <xf numFmtId="0" fontId="34" fillId="0" borderId="0" xfId="54" applyFont="1" applyFill="1" applyAlignment="1" applyProtection="1">
      <alignment horizontal="center" vertical="center" wrapText="1"/>
    </xf>
    <xf numFmtId="0" fontId="7" fillId="0" borderId="0" xfId="54" applyFont="1" applyFill="1" applyBorder="1" applyAlignment="1" applyProtection="1">
      <alignment horizontal="right" vertical="center" wrapText="1"/>
    </xf>
    <xf numFmtId="4" fontId="7" fillId="0" borderId="0" xfId="34" applyFont="1" applyFill="1" applyBorder="1" applyAlignment="1" applyProtection="1">
      <alignment horizontal="right" vertical="center" wrapText="1"/>
    </xf>
    <xf numFmtId="0" fontId="7" fillId="0" borderId="0" xfId="51" applyFont="1" applyFill="1" applyBorder="1" applyAlignment="1" applyProtection="1">
      <alignment horizontal="left" vertical="center" wrapText="1" indent="1"/>
    </xf>
    <xf numFmtId="49" fontId="7" fillId="0" borderId="0" xfId="41" applyFill="1" applyProtection="1">
      <alignment vertical="top"/>
    </xf>
    <xf numFmtId="4" fontId="0" fillId="0" borderId="0" xfId="34" applyFont="1" applyFill="1" applyBorder="1" applyAlignment="1" applyProtection="1">
      <alignment horizontal="center" vertical="center" wrapText="1"/>
    </xf>
    <xf numFmtId="4" fontId="7" fillId="0" borderId="0" xfId="34" applyFont="1" applyFill="1" applyBorder="1" applyAlignment="1" applyProtection="1">
      <alignment horizontal="center" vertical="center" wrapText="1"/>
    </xf>
    <xf numFmtId="0" fontId="73" fillId="0" borderId="0" xfId="54" applyNumberFormat="1" applyFont="1" applyFill="1" applyAlignment="1" applyProtection="1">
      <alignment vertical="center"/>
    </xf>
    <xf numFmtId="171" fontId="7" fillId="0" borderId="5" xfId="54" applyNumberFormat="1" applyFont="1" applyFill="1" applyBorder="1" applyAlignment="1" applyProtection="1">
      <alignment horizontal="center" vertical="center" wrapText="1"/>
    </xf>
    <xf numFmtId="171" fontId="7" fillId="0" borderId="5" xfId="33" applyNumberFormat="1" applyFont="1" applyFill="1" applyBorder="1" applyAlignment="1" applyProtection="1">
      <alignment horizontal="center" vertical="center" wrapText="1"/>
    </xf>
    <xf numFmtId="0" fontId="73" fillId="13" borderId="19" xfId="54" applyFont="1" applyFill="1" applyBorder="1" applyAlignment="1" applyProtection="1">
      <alignment horizontal="center" vertical="center" wrapText="1"/>
    </xf>
    <xf numFmtId="0" fontId="73" fillId="13" borderId="23" xfId="54" applyFont="1" applyFill="1" applyBorder="1" applyAlignment="1" applyProtection="1">
      <alignment horizontal="center" vertical="center" wrapText="1"/>
    </xf>
    <xf numFmtId="49" fontId="73" fillId="13" borderId="23" xfId="54" applyNumberFormat="1" applyFont="1" applyFill="1" applyBorder="1" applyAlignment="1" applyProtection="1">
      <alignment horizontal="left" vertical="center" wrapText="1"/>
    </xf>
    <xf numFmtId="49" fontId="38" fillId="13" borderId="15" xfId="42" applyNumberFormat="1" applyFill="1" applyBorder="1" applyAlignment="1" applyProtection="1">
      <alignment horizontal="left" vertical="center"/>
    </xf>
    <xf numFmtId="49" fontId="73" fillId="13" borderId="21" xfId="54" applyNumberFormat="1" applyFont="1" applyFill="1" applyBorder="1" applyAlignment="1" applyProtection="1">
      <alignment horizontal="left" vertical="center" wrapText="1"/>
    </xf>
    <xf numFmtId="49" fontId="7" fillId="8" borderId="5" xfId="54" applyNumberFormat="1" applyFont="1" applyFill="1" applyBorder="1" applyAlignment="1" applyProtection="1">
      <alignment horizontal="center" vertical="center" wrapText="1"/>
    </xf>
    <xf numFmtId="0" fontId="78" fillId="0" borderId="0" xfId="54" applyFont="1" applyFill="1" applyAlignment="1" applyProtection="1">
      <alignment vertical="center" wrapText="1"/>
    </xf>
    <xf numFmtId="0" fontId="30" fillId="0" borderId="0" xfId="54" applyFont="1" applyFill="1" applyBorder="1" applyAlignment="1" applyProtection="1">
      <alignment horizontal="center" vertical="center" wrapText="1"/>
    </xf>
    <xf numFmtId="49" fontId="9" fillId="13" borderId="13" xfId="41" applyFont="1" applyFill="1" applyBorder="1" applyAlignment="1" applyProtection="1">
      <alignment horizontal="right" vertical="center" wrapText="1"/>
    </xf>
    <xf numFmtId="49" fontId="9" fillId="13" borderId="15" xfId="41" applyFont="1" applyFill="1" applyBorder="1" applyAlignment="1" applyProtection="1">
      <alignment horizontal="right" vertical="center" wrapText="1"/>
    </xf>
    <xf numFmtId="49" fontId="7" fillId="13" borderId="15" xfId="41" applyFont="1" applyFill="1" applyBorder="1" applyAlignment="1" applyProtection="1">
      <alignment horizontal="right" vertical="center" wrapText="1"/>
    </xf>
    <xf numFmtId="49" fontId="7" fillId="13" borderId="14" xfId="41" applyFont="1" applyFill="1" applyBorder="1" applyAlignment="1" applyProtection="1">
      <alignment horizontal="right" vertical="center" wrapText="1"/>
    </xf>
    <xf numFmtId="0" fontId="7" fillId="0" borderId="31" xfId="54" applyFont="1" applyFill="1" applyBorder="1" applyAlignment="1" applyProtection="1">
      <alignment vertical="center" wrapText="1"/>
    </xf>
    <xf numFmtId="0" fontId="51" fillId="0" borderId="0" xfId="54" applyFont="1" applyFill="1" applyAlignment="1" applyProtection="1">
      <alignment vertical="center" wrapText="1"/>
    </xf>
    <xf numFmtId="0" fontId="10" fillId="0" borderId="0" xfId="54" applyFont="1" applyFill="1" applyAlignment="1" applyProtection="1">
      <alignment vertical="center" wrapText="1"/>
    </xf>
    <xf numFmtId="0" fontId="52" fillId="0" borderId="0" xfId="54" applyFont="1" applyFill="1" applyAlignment="1" applyProtection="1">
      <alignment horizontal="center" vertical="center" wrapText="1"/>
    </xf>
    <xf numFmtId="0" fontId="79" fillId="0" borderId="0" xfId="38" applyFont="1" applyFill="1" applyProtection="1"/>
    <xf numFmtId="49" fontId="35" fillId="7" borderId="0" xfId="44">
      <alignment vertical="top"/>
    </xf>
    <xf numFmtId="49" fontId="53" fillId="10" borderId="0" xfId="0" applyFont="1" applyFill="1" applyProtection="1">
      <alignment vertical="top"/>
    </xf>
    <xf numFmtId="49" fontId="0" fillId="0" borderId="0" xfId="0" applyFill="1" applyProtection="1">
      <alignment vertical="top"/>
    </xf>
    <xf numFmtId="49" fontId="53" fillId="0" borderId="0" xfId="0" applyFont="1" applyFill="1" applyProtection="1">
      <alignment vertical="top"/>
    </xf>
    <xf numFmtId="0" fontId="73" fillId="0" borderId="0" xfId="54" applyFont="1" applyFill="1" applyAlignment="1" applyProtection="1">
      <alignment vertical="center"/>
    </xf>
    <xf numFmtId="49" fontId="73"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3" fillId="0" borderId="0" xfId="0" applyFont="1" applyFill="1" applyAlignment="1" applyProtection="1">
      <alignment vertical="top"/>
    </xf>
    <xf numFmtId="49" fontId="73" fillId="10" borderId="0" xfId="0" applyFont="1" applyFill="1" applyAlignment="1" applyProtection="1">
      <alignment vertical="top"/>
    </xf>
    <xf numFmtId="49" fontId="7"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0"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9" fillId="0" borderId="6" xfId="36" applyFont="1" applyBorder="1" applyAlignment="1" applyProtection="1">
      <alignment horizontal="justify" vertical="center" wrapText="1"/>
    </xf>
    <xf numFmtId="0" fontId="54" fillId="0" borderId="0" xfId="52" applyFont="1" applyFill="1" applyAlignment="1" applyProtection="1">
      <alignment vertical="top" wrapText="1"/>
    </xf>
    <xf numFmtId="0" fontId="7" fillId="0" borderId="6" xfId="36" applyFont="1" applyBorder="1" applyAlignment="1" applyProtection="1">
      <alignment horizontal="justify" vertical="center" wrapText="1"/>
    </xf>
    <xf numFmtId="49" fontId="7" fillId="0" borderId="0" xfId="35" applyNumberFormat="1" applyFont="1">
      <alignment vertical="top"/>
    </xf>
    <xf numFmtId="49" fontId="13" fillId="9" borderId="5" xfId="30" applyNumberFormat="1" applyFont="1" applyFill="1" applyBorder="1" applyAlignment="1" applyProtection="1">
      <alignment horizontal="left" vertical="center" wrapText="1"/>
      <protection locked="0"/>
    </xf>
    <xf numFmtId="49" fontId="7"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7"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7" fillId="11" borderId="5" xfId="53" applyNumberFormat="1" applyFont="1" applyFill="1" applyBorder="1" applyAlignment="1" applyProtection="1">
      <alignment horizontal="left" vertical="center" wrapText="1"/>
    </xf>
    <xf numFmtId="49" fontId="7" fillId="2" borderId="5" xfId="53" applyNumberFormat="1" applyFont="1" applyFill="1" applyBorder="1" applyAlignment="1" applyProtection="1">
      <alignment horizontal="left" vertical="center" wrapText="1"/>
      <protection locked="0"/>
    </xf>
    <xf numFmtId="0" fontId="80" fillId="0" borderId="0" xfId="52" applyFont="1" applyAlignment="1" applyProtection="1">
      <alignment vertical="center" wrapText="1"/>
    </xf>
    <xf numFmtId="0" fontId="34" fillId="0" borderId="0" xfId="0" applyNumberFormat="1" applyFont="1" applyBorder="1" applyAlignment="1">
      <alignment horizontal="center" vertical="center" wrapText="1"/>
    </xf>
    <xf numFmtId="49" fontId="0" fillId="0" borderId="16" xfId="0" applyFill="1" applyBorder="1">
      <alignment vertical="top"/>
    </xf>
    <xf numFmtId="0" fontId="75" fillId="0" borderId="0" xfId="0" applyNumberFormat="1" applyFont="1" applyBorder="1" applyAlignment="1">
      <alignment vertical="center"/>
    </xf>
    <xf numFmtId="0" fontId="45" fillId="0" borderId="0" xfId="0" applyNumberFormat="1" applyFont="1" applyBorder="1" applyAlignment="1">
      <alignment vertical="center"/>
    </xf>
    <xf numFmtId="49" fontId="70" fillId="9" borderId="5" xfId="30" applyNumberFormat="1" applyFill="1" applyBorder="1" applyAlignment="1" applyProtection="1">
      <alignment horizontal="left" vertical="center" wrapText="1"/>
      <protection locked="0"/>
    </xf>
    <xf numFmtId="49" fontId="7" fillId="0" borderId="5" xfId="41" applyBorder="1">
      <alignment vertical="top"/>
    </xf>
    <xf numFmtId="49" fontId="44" fillId="13" borderId="14" xfId="41" applyFont="1" applyFill="1" applyBorder="1" applyAlignment="1" applyProtection="1">
      <alignment horizontal="center" vertical="top"/>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7" fillId="8" borderId="5" xfId="52" applyNumberFormat="1" applyFont="1" applyFill="1" applyBorder="1" applyAlignment="1" applyProtection="1">
      <alignment horizontal="left" vertical="center" wrapText="1" indent="1"/>
    </xf>
    <xf numFmtId="49" fontId="7" fillId="0" borderId="5" xfId="52" applyNumberFormat="1" applyFont="1" applyFill="1" applyBorder="1" applyAlignment="1" applyProtection="1">
      <alignment horizontal="left" vertical="center" wrapText="1" indent="1"/>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7" fillId="0" borderId="5" xfId="47" applyNumberFormat="1" applyFont="1" applyFill="1" applyBorder="1" applyAlignment="1" applyProtection="1">
      <alignment horizontal="center" vertical="center" wrapText="1"/>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13" borderId="14" xfId="53" applyNumberFormat="1" applyFont="1" applyFill="1" applyBorder="1" applyAlignment="1" applyProtection="1">
      <alignment horizontal="left" vertical="center" wrapText="1"/>
    </xf>
    <xf numFmtId="0" fontId="75" fillId="0" borderId="0" xfId="0" applyNumberFormat="1" applyFont="1" applyFill="1" applyBorder="1" applyAlignment="1">
      <alignment horizontal="center" vertical="center"/>
    </xf>
    <xf numFmtId="49" fontId="7" fillId="0" borderId="23" xfId="54" applyNumberFormat="1" applyFont="1" applyFill="1" applyBorder="1" applyAlignment="1" applyProtection="1">
      <alignment horizontal="center" vertical="center" wrapText="1"/>
    </xf>
    <xf numFmtId="0" fontId="7" fillId="0" borderId="23" xfId="47" applyFont="1" applyFill="1" applyBorder="1" applyAlignment="1" applyProtection="1">
      <alignment horizontal="left" vertical="center" wrapText="1" indent="2"/>
    </xf>
    <xf numFmtId="0" fontId="7" fillId="0" borderId="23"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vertical="center" wrapText="1"/>
    </xf>
    <xf numFmtId="49" fontId="7"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5" fillId="0" borderId="0" xfId="54" applyFont="1" applyFill="1" applyAlignment="1" applyProtection="1">
      <alignment horizontal="center" vertical="center" wrapText="1"/>
    </xf>
    <xf numFmtId="14" fontId="50" fillId="0" borderId="5" xfId="53" applyNumberFormat="1" applyFont="1" applyFill="1" applyBorder="1" applyAlignment="1" applyProtection="1">
      <alignment horizontal="center" vertical="center" wrapText="1"/>
    </xf>
    <xf numFmtId="49" fontId="35" fillId="7" borderId="0" xfId="44" applyAlignment="1">
      <alignment vertical="top" wrapText="1"/>
    </xf>
    <xf numFmtId="49" fontId="30" fillId="0" borderId="15" xfId="33" applyNumberFormat="1" applyFont="1" applyFill="1" applyBorder="1" applyAlignment="1" applyProtection="1">
      <alignment horizontal="center" vertical="center" wrapText="1"/>
    </xf>
    <xf numFmtId="0" fontId="83" fillId="0" borderId="0" xfId="54" applyFont="1" applyFill="1" applyAlignment="1" applyProtection="1">
      <alignment vertical="center"/>
    </xf>
    <xf numFmtId="0" fontId="84" fillId="0" borderId="0" xfId="54" applyFont="1" applyFill="1" applyAlignment="1" applyProtection="1">
      <alignment vertical="center"/>
    </xf>
    <xf numFmtId="14" fontId="7"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5" fillId="0" borderId="0" xfId="54" applyNumberFormat="1" applyFont="1" applyFill="1" applyAlignment="1" applyProtection="1">
      <alignment vertical="center"/>
    </xf>
    <xf numFmtId="0" fontId="75" fillId="0" borderId="0" xfId="54" applyFont="1" applyFill="1" applyAlignment="1" applyProtection="1">
      <alignment horizontal="left" vertical="center" wrapText="1" indent="1"/>
    </xf>
    <xf numFmtId="0" fontId="73"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wrapText="1" indent="1"/>
    </xf>
    <xf numFmtId="0" fontId="86" fillId="0" borderId="0" xfId="54" applyFont="1" applyFill="1" applyAlignment="1" applyProtection="1">
      <alignment horizontal="left" vertical="center" indent="1"/>
    </xf>
    <xf numFmtId="0" fontId="85" fillId="0" borderId="0" xfId="54" applyFont="1" applyFill="1" applyAlignment="1" applyProtection="1">
      <alignment vertical="center" wrapText="1"/>
    </xf>
    <xf numFmtId="0" fontId="58" fillId="0" borderId="0" xfId="52" applyFont="1" applyFill="1" applyAlignment="1" applyProtection="1">
      <alignment horizontal="left" vertical="center" wrapText="1"/>
    </xf>
    <xf numFmtId="0" fontId="59"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58" fillId="7" borderId="0" xfId="52" applyFont="1" applyFill="1" applyBorder="1" applyAlignment="1" applyProtection="1">
      <alignment vertical="center" wrapText="1"/>
    </xf>
    <xf numFmtId="0" fontId="61"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left" vertical="center" wrapText="1" indent="2"/>
    </xf>
    <xf numFmtId="0" fontId="58" fillId="0" borderId="0" xfId="52" applyFont="1" applyAlignment="1" applyProtection="1">
      <alignment vertical="center" wrapText="1"/>
    </xf>
    <xf numFmtId="0" fontId="59" fillId="0" borderId="0" xfId="52" applyFont="1" applyAlignment="1" applyProtection="1">
      <alignment horizontal="center" vertical="center" wrapText="1"/>
    </xf>
    <xf numFmtId="0" fontId="58" fillId="7" borderId="0" xfId="52" applyFont="1" applyFill="1" applyBorder="1" applyAlignment="1" applyProtection="1">
      <alignment horizontal="right" vertical="center" wrapText="1" indent="1"/>
    </xf>
    <xf numFmtId="0" fontId="62" fillId="7" borderId="0" xfId="52"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14" fontId="58" fillId="7" borderId="0" xfId="52" applyNumberFormat="1" applyFont="1" applyFill="1" applyBorder="1" applyAlignment="1" applyProtection="1">
      <alignment horizontal="left" vertical="center" wrapText="1"/>
    </xf>
    <xf numFmtId="0" fontId="59" fillId="7" borderId="0" xfId="52" applyNumberFormat="1" applyFont="1" applyFill="1" applyBorder="1" applyAlignment="1" applyProtection="1">
      <alignment horizontal="center" vertical="center" wrapText="1"/>
    </xf>
    <xf numFmtId="0" fontId="58" fillId="7" borderId="0" xfId="52" applyNumberFormat="1" applyFont="1" applyFill="1" applyBorder="1" applyAlignment="1" applyProtection="1">
      <alignment horizontal="left" vertical="center" wrapText="1" indent="1"/>
    </xf>
    <xf numFmtId="0" fontId="58" fillId="7" borderId="0" xfId="52" applyFont="1" applyFill="1" applyBorder="1" applyAlignment="1" applyProtection="1">
      <alignment horizontal="center" vertical="center" wrapText="1"/>
    </xf>
    <xf numFmtId="0" fontId="64" fillId="7" borderId="0" xfId="52" applyFont="1" applyFill="1" applyBorder="1" applyAlignment="1" applyProtection="1">
      <alignment horizontal="center" vertical="center" wrapText="1"/>
    </xf>
    <xf numFmtId="14" fontId="64" fillId="7" borderId="0" xfId="52" applyNumberFormat="1" applyFont="1" applyFill="1" applyBorder="1" applyAlignment="1" applyProtection="1">
      <alignment horizontal="center" vertical="center" wrapText="1"/>
    </xf>
    <xf numFmtId="0" fontId="64" fillId="7" borderId="0" xfId="52" applyFont="1" applyFill="1" applyBorder="1" applyAlignment="1" applyProtection="1">
      <alignment vertical="center" wrapText="1"/>
    </xf>
    <xf numFmtId="0" fontId="65" fillId="7" borderId="0" xfId="52" applyFont="1" applyFill="1" applyBorder="1" applyAlignment="1" applyProtection="1">
      <alignment vertical="center" wrapText="1"/>
    </xf>
    <xf numFmtId="0" fontId="57" fillId="0" borderId="0" xfId="52" applyNumberFormat="1" applyFont="1" applyFill="1" applyAlignment="1" applyProtection="1">
      <alignment horizontal="left" vertical="center" wrapText="1"/>
    </xf>
    <xf numFmtId="0" fontId="56" fillId="0" borderId="0" xfId="52" applyFont="1" applyFill="1" applyAlignment="1" applyProtection="1">
      <alignment horizontal="left" vertical="center" wrapText="1"/>
    </xf>
    <xf numFmtId="0" fontId="56" fillId="0" borderId="0" xfId="52" applyFont="1" applyAlignment="1" applyProtection="1">
      <alignment vertical="center" wrapText="1"/>
    </xf>
    <xf numFmtId="0" fontId="56" fillId="0" borderId="0" xfId="52" applyFont="1" applyAlignment="1" applyProtection="1">
      <alignment horizontal="center" vertical="center" wrapText="1"/>
    </xf>
    <xf numFmtId="0" fontId="58" fillId="0" borderId="0" xfId="52" applyFont="1" applyBorder="1" applyAlignment="1" applyProtection="1">
      <alignment vertical="center" wrapText="1"/>
    </xf>
    <xf numFmtId="0" fontId="58" fillId="0" borderId="0" xfId="52" applyFont="1" applyAlignment="1" applyProtection="1">
      <alignment horizontal="right" vertical="center"/>
    </xf>
    <xf numFmtId="0" fontId="58" fillId="0" borderId="0" xfId="52" applyFont="1" applyAlignment="1" applyProtection="1">
      <alignment horizontal="center" vertical="center" wrapText="1"/>
    </xf>
    <xf numFmtId="49" fontId="7"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7" fillId="13" borderId="15" xfId="41" applyFont="1" applyFill="1" applyBorder="1" applyAlignment="1" applyProtection="1">
      <alignment horizontal="center" vertical="center" wrapText="1"/>
    </xf>
    <xf numFmtId="0" fontId="75" fillId="0" borderId="0" xfId="54" applyFont="1" applyFill="1" applyAlignment="1" applyProtection="1">
      <alignment horizontal="left" vertical="center" indent="1"/>
    </xf>
    <xf numFmtId="0" fontId="75" fillId="0" borderId="0" xfId="54" applyNumberFormat="1" applyFont="1" applyFill="1" applyAlignment="1" applyProtection="1">
      <alignment horizontal="left" vertical="center" indent="1"/>
    </xf>
    <xf numFmtId="14" fontId="7" fillId="8" borderId="5" xfId="53" applyNumberFormat="1" applyFont="1" applyFill="1" applyBorder="1" applyAlignment="1" applyProtection="1">
      <alignment horizontal="left" vertical="center" wrapText="1" indent="1"/>
    </xf>
    <xf numFmtId="0" fontId="30" fillId="0" borderId="0" xfId="54" applyFont="1" applyFill="1" applyBorder="1" applyAlignment="1" applyProtection="1">
      <alignment horizontal="center" vertical="top" wrapText="1"/>
    </xf>
    <xf numFmtId="0" fontId="75" fillId="0" borderId="24" xfId="54" applyFont="1" applyFill="1" applyBorder="1" applyAlignment="1" applyProtection="1">
      <alignment vertical="center"/>
    </xf>
    <xf numFmtId="0" fontId="7"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3" fillId="0" borderId="0" xfId="0" applyNumberFormat="1" applyFont="1" applyAlignment="1">
      <alignment vertical="center"/>
    </xf>
    <xf numFmtId="0" fontId="0" fillId="0" borderId="0" xfId="0" applyNumberFormat="1" applyFont="1" applyAlignment="1">
      <alignment vertical="center"/>
    </xf>
    <xf numFmtId="0" fontId="9" fillId="10" borderId="5" xfId="54" applyFont="1" applyFill="1" applyBorder="1" applyAlignment="1" applyProtection="1">
      <alignment horizontal="center" vertical="center" wrapText="1"/>
    </xf>
    <xf numFmtId="49" fontId="7" fillId="0" borderId="0" xfId="0" applyFont="1" applyFill="1" applyProtection="1">
      <alignment vertical="top"/>
    </xf>
    <xf numFmtId="0" fontId="9"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7" fillId="0" borderId="5" xfId="47" applyFont="1" applyFill="1" applyBorder="1" applyAlignment="1" applyProtection="1">
      <alignment horizontal="left" vertical="center" wrapText="1" indent="1"/>
    </xf>
    <xf numFmtId="0" fontId="7" fillId="0" borderId="0" xfId="47" applyFont="1" applyFill="1" applyBorder="1" applyAlignment="1" applyProtection="1">
      <alignment horizontal="left" vertical="center" wrapText="1" indent="2"/>
    </xf>
    <xf numFmtId="0" fontId="7" fillId="0" borderId="0" xfId="53"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4"/>
    </xf>
    <xf numFmtId="49" fontId="7" fillId="13" borderId="25" xfId="54" applyNumberFormat="1" applyFont="1" applyFill="1" applyBorder="1" applyAlignment="1" applyProtection="1">
      <alignment horizontal="center" vertical="center" wrapText="1"/>
    </xf>
    <xf numFmtId="0" fontId="7" fillId="13" borderId="17" xfId="53" applyNumberFormat="1" applyFont="1" applyFill="1" applyBorder="1" applyAlignment="1" applyProtection="1">
      <alignment horizontal="left" vertical="center" wrapText="1"/>
    </xf>
    <xf numFmtId="49" fontId="7" fillId="13" borderId="18" xfId="54" applyNumberFormat="1" applyFont="1" applyFill="1" applyBorder="1" applyAlignment="1" applyProtection="1">
      <alignment vertical="center" wrapText="1"/>
    </xf>
    <xf numFmtId="49" fontId="7" fillId="13" borderId="19" xfId="54" applyNumberFormat="1" applyFont="1" applyFill="1" applyBorder="1" applyAlignment="1" applyProtection="1">
      <alignment horizontal="center" vertical="center" wrapText="1"/>
    </xf>
    <xf numFmtId="49" fontId="41" fillId="13" borderId="23" xfId="0" applyFont="1" applyFill="1" applyBorder="1" applyAlignment="1" applyProtection="1">
      <alignment horizontal="left" vertical="center" indent="3"/>
    </xf>
    <xf numFmtId="0" fontId="7" fillId="13" borderId="21" xfId="53" applyNumberFormat="1" applyFont="1" applyFill="1" applyBorder="1" applyAlignment="1" applyProtection="1">
      <alignment horizontal="left" vertical="center" wrapText="1"/>
    </xf>
    <xf numFmtId="0" fontId="7" fillId="0" borderId="5" xfId="33" applyFont="1" applyFill="1" applyBorder="1" applyAlignment="1" applyProtection="1">
      <alignment horizontal="center" vertical="center" wrapText="1"/>
    </xf>
    <xf numFmtId="49" fontId="7" fillId="0" borderId="16" xfId="49" applyNumberFormat="1" applyFont="1" applyFill="1" applyBorder="1" applyAlignment="1" applyProtection="1">
      <alignment horizontal="left" vertical="center" wrapText="1"/>
    </xf>
    <xf numFmtId="49" fontId="9" fillId="13" borderId="13" xfId="41" applyFont="1" applyFill="1" applyBorder="1" applyAlignment="1" applyProtection="1">
      <alignment horizontal="center" vertical="center"/>
    </xf>
    <xf numFmtId="49" fontId="41" fillId="13" borderId="14" xfId="41" applyFont="1" applyFill="1" applyBorder="1" applyAlignment="1" applyProtection="1">
      <alignment horizontal="left" vertical="center"/>
    </xf>
    <xf numFmtId="0" fontId="7"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6" fillId="7" borderId="0" xfId="52" applyFont="1" applyFill="1" applyBorder="1" applyAlignment="1" applyProtection="1">
      <alignment vertical="center" wrapText="1"/>
    </xf>
    <xf numFmtId="0" fontId="67" fillId="0" borderId="0" xfId="54" applyFont="1" applyFill="1" applyAlignment="1" applyProtection="1">
      <alignment vertical="center" wrapText="1"/>
    </xf>
    <xf numFmtId="0" fontId="67" fillId="0" borderId="0" xfId="32" applyFont="1" applyFill="1" applyBorder="1" applyAlignment="1" applyProtection="1">
      <alignment vertical="center" wrapText="1"/>
    </xf>
    <xf numFmtId="0" fontId="67" fillId="0" borderId="0" xfId="49" applyFont="1" applyProtection="1"/>
    <xf numFmtId="49" fontId="68" fillId="0" borderId="0" xfId="0" applyFont="1">
      <alignment vertical="top"/>
    </xf>
    <xf numFmtId="49" fontId="69"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7" fillId="0" borderId="0" xfId="52" applyNumberFormat="1" applyFont="1" applyFill="1" applyBorder="1" applyAlignment="1" applyProtection="1">
      <alignment horizontal="center" vertical="center" wrapText="1"/>
    </xf>
    <xf numFmtId="49" fontId="7" fillId="0" borderId="26" xfId="0" applyNumberFormat="1" applyFont="1" applyBorder="1" applyProtection="1">
      <alignment vertical="top"/>
    </xf>
    <xf numFmtId="49" fontId="7" fillId="0" borderId="26" xfId="0" applyNumberFormat="1" applyFont="1" applyBorder="1" applyAlignment="1" applyProtection="1">
      <alignment vertical="top" wrapText="1"/>
    </xf>
    <xf numFmtId="0" fontId="7" fillId="9" borderId="5" xfId="53" applyNumberFormat="1" applyFont="1" applyFill="1" applyBorder="1" applyAlignment="1" applyProtection="1">
      <alignment horizontal="left" vertical="center" wrapText="1"/>
      <protection locked="0"/>
    </xf>
    <xf numFmtId="0" fontId="36" fillId="7" borderId="0" xfId="43" applyNumberFormat="1" applyFont="1" applyFill="1" applyBorder="1" applyAlignment="1">
      <alignment horizontal="left" vertical="center" wrapText="1"/>
    </xf>
    <xf numFmtId="0" fontId="35" fillId="7" borderId="0" xfId="43" applyNumberFormat="1" applyFont="1" applyFill="1" applyBorder="1" applyAlignment="1">
      <alignment vertical="top" wrapText="1"/>
    </xf>
    <xf numFmtId="0" fontId="36" fillId="7" borderId="0" xfId="43" applyNumberFormat="1" applyFont="1" applyFill="1" applyBorder="1" applyAlignment="1">
      <alignment vertical="center" wrapText="1"/>
    </xf>
    <xf numFmtId="0" fontId="35" fillId="7" borderId="0" xfId="43" applyNumberFormat="1" applyFont="1" applyFill="1" applyBorder="1" applyAlignment="1">
      <alignment vertical="center" wrapText="1"/>
    </xf>
    <xf numFmtId="0" fontId="75" fillId="0" borderId="0" xfId="41" applyNumberFormat="1" applyFont="1">
      <alignment vertical="top"/>
    </xf>
    <xf numFmtId="49" fontId="75" fillId="0" borderId="0" xfId="41" applyNumberFormat="1" applyFont="1">
      <alignment vertical="top"/>
    </xf>
    <xf numFmtId="0" fontId="30"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0" fillId="10" borderId="5" xfId="54" applyFont="1" applyFill="1" applyBorder="1" applyAlignment="1" applyProtection="1">
      <alignment horizontal="center" vertical="center" wrapText="1"/>
    </xf>
    <xf numFmtId="49" fontId="7"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7" fillId="0" borderId="5" xfId="0" applyNumberFormat="1" applyFont="1" applyBorder="1" applyAlignment="1" applyProtection="1">
      <alignment horizontal="right" vertical="center"/>
    </xf>
    <xf numFmtId="0" fontId="103" fillId="0" borderId="0" xfId="0" applyNumberFormat="1" applyFont="1" applyAlignment="1">
      <alignment vertical="center"/>
    </xf>
    <xf numFmtId="49" fontId="57" fillId="0" borderId="0" xfId="53" applyNumberFormat="1" applyFont="1" applyFill="1" applyBorder="1" applyAlignment="1" applyProtection="1">
      <alignment horizontal="center" vertical="center" wrapText="1"/>
    </xf>
    <xf numFmtId="0" fontId="57" fillId="0" borderId="0" xfId="47" applyFont="1" applyFill="1" applyBorder="1" applyAlignment="1" applyProtection="1">
      <alignment vertical="center" wrapText="1"/>
    </xf>
    <xf numFmtId="49" fontId="57" fillId="0" borderId="0" xfId="53" applyNumberFormat="1" applyFont="1" applyFill="1" applyBorder="1" applyAlignment="1" applyProtection="1">
      <alignment vertical="center" wrapText="1"/>
    </xf>
    <xf numFmtId="0" fontId="57" fillId="0" borderId="0" xfId="47" applyNumberFormat="1" applyFont="1" applyFill="1" applyBorder="1" applyAlignment="1" applyProtection="1">
      <alignment vertical="center" wrapText="1"/>
    </xf>
    <xf numFmtId="49" fontId="104" fillId="0" borderId="0" xfId="53" applyNumberFormat="1" applyFont="1" applyFill="1" applyBorder="1" applyAlignment="1" applyProtection="1">
      <alignment vertical="center" wrapText="1"/>
    </xf>
    <xf numFmtId="0" fontId="57" fillId="0" borderId="0" xfId="47" applyFont="1" applyFill="1" applyBorder="1" applyAlignment="1" applyProtection="1">
      <alignment horizontal="right" vertical="center" wrapText="1"/>
    </xf>
    <xf numFmtId="0" fontId="103" fillId="0" borderId="0" xfId="0" applyNumberFormat="1" applyFont="1" applyBorder="1" applyAlignment="1">
      <alignment vertical="center"/>
    </xf>
    <xf numFmtId="49" fontId="0" fillId="0" borderId="0" xfId="0" applyBorder="1">
      <alignment vertical="top"/>
    </xf>
    <xf numFmtId="0" fontId="75" fillId="0" borderId="0" xfId="0" applyNumberFormat="1" applyFont="1" applyAlignment="1">
      <alignment vertical="center"/>
    </xf>
    <xf numFmtId="49" fontId="7" fillId="11" borderId="5" xfId="53" applyNumberFormat="1" applyFont="1" applyFill="1" applyBorder="1" applyAlignment="1" applyProtection="1">
      <alignment horizontal="center" vertical="center" wrapText="1"/>
    </xf>
    <xf numFmtId="0" fontId="7" fillId="7" borderId="26" xfId="54" applyFont="1" applyFill="1" applyBorder="1" applyAlignment="1" applyProtection="1">
      <alignment horizontal="center" vertical="center" wrapText="1"/>
    </xf>
    <xf numFmtId="0" fontId="7" fillId="7" borderId="28" xfId="54" applyFont="1" applyFill="1" applyBorder="1" applyAlignment="1" applyProtection="1">
      <alignment horizontal="center" vertical="center" wrapText="1"/>
    </xf>
    <xf numFmtId="0" fontId="7" fillId="7" borderId="16" xfId="54" applyFont="1" applyFill="1" applyBorder="1" applyAlignment="1" applyProtection="1">
      <alignment horizontal="center"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49" fontId="7" fillId="0" borderId="0" xfId="0" applyNumberFormat="1" applyFont="1" applyProtection="1">
      <alignment vertical="top"/>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0" fontId="7" fillId="0" borderId="0" xfId="54" applyFont="1" applyFill="1" applyBorder="1" applyAlignment="1" applyProtection="1">
      <alignment vertical="center" wrapText="1"/>
    </xf>
    <xf numFmtId="0" fontId="19" fillId="0" borderId="0" xfId="54" applyFont="1" applyFill="1" applyBorder="1" applyAlignment="1" applyProtection="1">
      <alignment vertical="center" wrapText="1"/>
    </xf>
    <xf numFmtId="0" fontId="7" fillId="0" borderId="0" xfId="47" applyFont="1" applyFill="1" applyBorder="1" applyAlignment="1" applyProtection="1">
      <alignment horizontal="left" vertical="center" wrapText="1"/>
    </xf>
    <xf numFmtId="0" fontId="30" fillId="7" borderId="0" xfId="33" applyNumberFormat="1" applyFont="1" applyFill="1" applyBorder="1" applyAlignment="1" applyProtection="1">
      <alignment horizontal="center" vertical="center" wrapText="1"/>
    </xf>
    <xf numFmtId="0" fontId="7" fillId="0" borderId="0" xfId="47" applyFont="1" applyFill="1" applyBorder="1" applyAlignment="1" applyProtection="1">
      <alignment horizontal="right" vertical="center" wrapText="1"/>
    </xf>
    <xf numFmtId="0" fontId="74" fillId="7" borderId="0" xfId="54" applyFont="1" applyFill="1" applyBorder="1" applyAlignment="1" applyProtection="1">
      <alignment vertical="center" wrapText="1"/>
    </xf>
    <xf numFmtId="0" fontId="7"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7" fillId="0" borderId="5" xfId="30" applyNumberFormat="1" applyFont="1" applyFill="1" applyBorder="1" applyAlignment="1" applyProtection="1">
      <alignment vertical="center" wrapText="1"/>
    </xf>
    <xf numFmtId="0" fontId="75" fillId="7" borderId="0" xfId="33" applyNumberFormat="1" applyFont="1" applyFill="1" applyBorder="1" applyAlignment="1" applyProtection="1">
      <alignment horizontal="center" vertical="center" wrapText="1"/>
    </xf>
    <xf numFmtId="49" fontId="75" fillId="7" borderId="0" xfId="33" applyNumberFormat="1" applyFont="1" applyFill="1" applyBorder="1" applyAlignment="1" applyProtection="1">
      <alignment horizontal="center" vertical="center" wrapText="1"/>
    </xf>
    <xf numFmtId="0" fontId="19" fillId="0" borderId="0" xfId="55" applyFont="1" applyBorder="1" applyAlignment="1">
      <alignment horizontal="center" vertical="center" wrapText="1"/>
    </xf>
    <xf numFmtId="0" fontId="7"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5" fillId="0" borderId="0" xfId="54" applyFont="1" applyFill="1" applyAlignment="1" applyProtection="1">
      <alignment vertical="center" wrapText="1"/>
    </xf>
    <xf numFmtId="49" fontId="75" fillId="0" borderId="0" xfId="0" applyFont="1">
      <alignment vertical="top"/>
    </xf>
    <xf numFmtId="0" fontId="7" fillId="7" borderId="17" xfId="54" applyFont="1" applyFill="1" applyBorder="1" applyAlignment="1" applyProtection="1">
      <alignment vertical="center" wrapText="1"/>
    </xf>
    <xf numFmtId="0" fontId="75" fillId="0" borderId="0" xfId="53" applyNumberFormat="1" applyFont="1" applyFill="1" applyBorder="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 fillId="0" borderId="5" xfId="54" applyFont="1" applyFill="1" applyBorder="1" applyAlignment="1" applyProtection="1">
      <alignment horizontal="left" vertical="center" wrapText="1"/>
    </xf>
    <xf numFmtId="0" fontId="7" fillId="7" borderId="5" xfId="54" applyFont="1" applyFill="1" applyBorder="1" applyAlignment="1" applyProtection="1">
      <alignment horizontal="left" vertical="center" wrapText="1"/>
    </xf>
    <xf numFmtId="49" fontId="75" fillId="7" borderId="15" xfId="33" applyNumberFormat="1" applyFont="1" applyFill="1" applyBorder="1" applyAlignment="1" applyProtection="1">
      <alignment horizontal="center" vertical="center" wrapText="1"/>
    </xf>
    <xf numFmtId="49" fontId="73" fillId="0" borderId="0" xfId="54" applyNumberFormat="1" applyFont="1" applyFill="1" applyAlignment="1" applyProtection="1">
      <alignment vertical="center" wrapText="1"/>
    </xf>
    <xf numFmtId="0" fontId="73" fillId="0" borderId="0" xfId="0" applyNumberFormat="1" applyFont="1" applyFill="1" applyBorder="1" applyAlignment="1">
      <alignment vertical="center"/>
    </xf>
    <xf numFmtId="49" fontId="38" fillId="0" borderId="5" xfId="53" applyNumberFormat="1" applyFont="1" applyFill="1" applyBorder="1" applyAlignment="1" applyProtection="1">
      <alignment vertical="center" wrapText="1"/>
    </xf>
    <xf numFmtId="0" fontId="7"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7"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5" fillId="0" borderId="0" xfId="54" applyNumberFormat="1" applyFont="1" applyFill="1" applyAlignment="1" applyProtection="1">
      <alignment vertical="center"/>
    </xf>
    <xf numFmtId="0" fontId="105" fillId="0" borderId="0" xfId="0" applyNumberFormat="1" applyFont="1" applyFill="1" applyBorder="1" applyAlignment="1">
      <alignment vertical="center"/>
    </xf>
    <xf numFmtId="0" fontId="7" fillId="7" borderId="26" xfId="54" applyFont="1" applyFill="1" applyBorder="1" applyAlignment="1" applyProtection="1">
      <alignment vertical="center" wrapText="1"/>
    </xf>
    <xf numFmtId="0" fontId="7" fillId="7" borderId="28" xfId="54" applyFont="1" applyFill="1" applyBorder="1" applyAlignment="1" applyProtection="1">
      <alignment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7" fillId="0" borderId="0" xfId="0" applyNumberFormat="1" applyFont="1" applyProtection="1">
      <alignment vertical="top"/>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0" fontId="7" fillId="0" borderId="0" xfId="54" applyFont="1" applyFill="1" applyBorder="1" applyAlignment="1" applyProtection="1">
      <alignment vertical="center" wrapText="1"/>
    </xf>
    <xf numFmtId="0" fontId="0" fillId="0" borderId="0" xfId="0" applyNumberFormat="1" applyAlignment="1">
      <alignment vertical="center"/>
    </xf>
    <xf numFmtId="0" fontId="7"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7" fillId="7" borderId="5" xfId="30" applyNumberFormat="1" applyFont="1" applyFill="1" applyBorder="1" applyAlignment="1" applyProtection="1">
      <alignment horizontal="right" vertical="center" wrapText="1"/>
    </xf>
    <xf numFmtId="49" fontId="29" fillId="13" borderId="13" xfId="0" applyFont="1" applyFill="1" applyBorder="1" applyAlignment="1" applyProtection="1">
      <alignment horizontal="center" vertical="center"/>
    </xf>
    <xf numFmtId="49" fontId="7" fillId="7" borderId="5" xfId="54" applyNumberFormat="1" applyFont="1" applyFill="1" applyBorder="1" applyAlignment="1" applyProtection="1">
      <alignment horizontal="center" vertical="center" wrapText="1"/>
    </xf>
    <xf numFmtId="0" fontId="7" fillId="0" borderId="5" xfId="47" applyFont="1" applyFill="1" applyBorder="1" applyAlignment="1" applyProtection="1">
      <alignment horizontal="center" vertical="center" wrapText="1"/>
    </xf>
    <xf numFmtId="0" fontId="41" fillId="13" borderId="15" xfId="0" applyNumberFormat="1" applyFont="1" applyFill="1" applyBorder="1" applyAlignment="1" applyProtection="1">
      <alignment horizontal="left" vertical="center"/>
    </xf>
    <xf numFmtId="49" fontId="7" fillId="0" borderId="5" xfId="53" applyNumberFormat="1" applyFont="1" applyFill="1" applyBorder="1" applyAlignment="1" applyProtection="1">
      <alignment horizontal="center" vertical="center" wrapText="1"/>
    </xf>
    <xf numFmtId="0" fontId="38" fillId="0" borderId="5" xfId="51" applyFont="1" applyFill="1" applyBorder="1" applyAlignment="1" applyProtection="1">
      <alignment vertical="center" wrapText="1"/>
    </xf>
    <xf numFmtId="49" fontId="7" fillId="0" borderId="5" xfId="0" applyNumberFormat="1" applyFont="1" applyBorder="1" applyProtection="1">
      <alignment vertical="top"/>
    </xf>
    <xf numFmtId="49" fontId="29" fillId="13" borderId="15" xfId="0" applyFont="1" applyFill="1" applyBorder="1" applyAlignment="1" applyProtection="1">
      <alignment horizontal="left" vertical="center"/>
    </xf>
    <xf numFmtId="0" fontId="7" fillId="7" borderId="5" xfId="54" applyNumberFormat="1" applyFont="1" applyFill="1" applyBorder="1" applyAlignment="1" applyProtection="1">
      <alignment horizontal="left" vertical="center" wrapText="1" indent="1"/>
    </xf>
    <xf numFmtId="0" fontId="7" fillId="7" borderId="5" xfId="54" applyNumberFormat="1" applyFont="1" applyFill="1" applyBorder="1" applyAlignment="1" applyProtection="1">
      <alignment horizontal="left" vertical="center" wrapText="1" indent="2"/>
    </xf>
    <xf numFmtId="0" fontId="7" fillId="7" borderId="5" xfId="54" applyNumberFormat="1" applyFont="1" applyFill="1" applyBorder="1" applyAlignment="1" applyProtection="1">
      <alignment horizontal="left" vertical="center" wrapText="1" indent="3"/>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0" fontId="7" fillId="0" borderId="0" xfId="47" applyFont="1" applyFill="1" applyBorder="1" applyAlignment="1" applyProtection="1">
      <alignment vertical="center" wrapText="1"/>
    </xf>
    <xf numFmtId="49" fontId="7" fillId="0" borderId="0" xfId="53"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indent="4"/>
    </xf>
    <xf numFmtId="0" fontId="7" fillId="7" borderId="5" xfId="54" applyNumberFormat="1" applyFont="1" applyFill="1" applyBorder="1" applyAlignment="1" applyProtection="1">
      <alignment horizontal="left" vertical="center" wrapText="1" indent="5"/>
    </xf>
    <xf numFmtId="49" fontId="41" fillId="13" borderId="15" xfId="0" applyFont="1" applyFill="1" applyBorder="1" applyAlignment="1" applyProtection="1">
      <alignment horizontal="left" vertical="center" indent="5"/>
    </xf>
    <xf numFmtId="49" fontId="41" fillId="13" borderId="15" xfId="0" applyFont="1" applyFill="1" applyBorder="1" applyAlignment="1" applyProtection="1">
      <alignment horizontal="left" vertical="center" indent="6"/>
    </xf>
    <xf numFmtId="49" fontId="41" fillId="13" borderId="15" xfId="0" applyFont="1" applyFill="1" applyBorder="1" applyAlignment="1" applyProtection="1">
      <alignment horizontal="left" vertical="center" indent="1"/>
    </xf>
    <xf numFmtId="0" fontId="7" fillId="0" borderId="5" xfId="54" applyFont="1" applyFill="1" applyBorder="1" applyAlignment="1" applyProtection="1">
      <alignment vertical="center" wrapText="1"/>
    </xf>
    <xf numFmtId="49" fontId="7" fillId="13" borderId="14"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left" vertical="center" wrapText="1" indent="4"/>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0" fontId="7" fillId="0" borderId="0" xfId="47" applyFont="1" applyFill="1" applyBorder="1" applyAlignment="1" applyProtection="1">
      <alignment horizontal="right" vertical="center" wrapText="1"/>
    </xf>
    <xf numFmtId="0" fontId="19" fillId="0" borderId="0" xfId="32" applyFont="1" applyFill="1" applyBorder="1" applyAlignment="1" applyProtection="1">
      <alignment vertical="center" wrapText="1"/>
    </xf>
    <xf numFmtId="0" fontId="74"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7"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1" fillId="13" borderId="13" xfId="0" applyFont="1" applyFill="1" applyBorder="1" applyAlignment="1" applyProtection="1">
      <alignment vertical="center" wrapText="1"/>
    </xf>
    <xf numFmtId="49" fontId="41" fillId="13" borderId="15" xfId="0" applyFont="1" applyFill="1" applyBorder="1" applyAlignment="1" applyProtection="1">
      <alignment vertical="center"/>
    </xf>
    <xf numFmtId="49" fontId="41" fillId="13" borderId="15" xfId="0" applyFont="1" applyFill="1" applyBorder="1" applyAlignment="1" applyProtection="1">
      <alignment vertical="center" wrapText="1"/>
    </xf>
    <xf numFmtId="49" fontId="41" fillId="13" borderId="17" xfId="0" applyFont="1" applyFill="1" applyBorder="1" applyAlignment="1" applyProtection="1">
      <alignment horizontal="left" vertical="center" indent="2"/>
    </xf>
    <xf numFmtId="0" fontId="7" fillId="7" borderId="5" xfId="54" applyFont="1" applyFill="1" applyBorder="1" applyAlignment="1" applyProtection="1">
      <alignment vertical="center" wrapText="1"/>
    </xf>
    <xf numFmtId="0" fontId="19" fillId="0" borderId="0" xfId="55" applyFont="1" applyBorder="1" applyAlignment="1">
      <alignment horizontal="center" vertical="center" wrapText="1"/>
    </xf>
    <xf numFmtId="0" fontId="7" fillId="0" borderId="5" xfId="53" applyNumberFormat="1" applyFont="1" applyFill="1" applyBorder="1" applyAlignment="1" applyProtection="1">
      <alignment vertical="center" wrapText="1"/>
    </xf>
    <xf numFmtId="0" fontId="7" fillId="0" borderId="5" xfId="54" applyNumberFormat="1" applyFont="1" applyFill="1" applyBorder="1" applyAlignment="1" applyProtection="1">
      <alignment vertical="center" wrapText="1"/>
    </xf>
    <xf numFmtId="0" fontId="7" fillId="0" borderId="0" xfId="53" applyNumberFormat="1" applyFont="1" applyFill="1" applyBorder="1" applyAlignment="1" applyProtection="1">
      <alignment vertical="center" wrapText="1"/>
    </xf>
    <xf numFmtId="0" fontId="7" fillId="0" borderId="0" xfId="54" applyNumberFormat="1" applyFont="1" applyFill="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4" applyFont="1" applyFill="1" applyAlignment="1" applyProtection="1">
      <alignment vertical="center" wrapText="1"/>
    </xf>
    <xf numFmtId="49" fontId="7" fillId="0" borderId="5" xfId="53" applyNumberFormat="1" applyFont="1" applyFill="1" applyBorder="1" applyAlignment="1" applyProtection="1">
      <alignment vertical="center" wrapText="1"/>
    </xf>
    <xf numFmtId="49" fontId="75" fillId="0" borderId="0" xfId="0" applyFont="1">
      <alignment vertical="top"/>
    </xf>
    <xf numFmtId="0" fontId="75" fillId="0" borderId="0" xfId="53" applyNumberFormat="1" applyFont="1" applyFill="1" applyBorder="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49" fontId="7" fillId="0" borderId="5" xfId="33"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49" fontId="7" fillId="0" borderId="0" xfId="54" applyNumberFormat="1" applyFont="1" applyFill="1" applyBorder="1" applyAlignment="1" applyProtection="1">
      <alignment vertical="center" wrapText="1"/>
    </xf>
    <xf numFmtId="49" fontId="75" fillId="0" borderId="0" xfId="0" applyNumberFormat="1" applyFont="1" applyFill="1" applyAlignment="1" applyProtection="1">
      <alignment vertical="center"/>
    </xf>
    <xf numFmtId="49" fontId="75"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8" fillId="0" borderId="0" xfId="47" applyFont="1" applyFill="1" applyBorder="1" applyAlignment="1" applyProtection="1">
      <alignment vertical="center" wrapText="1"/>
    </xf>
    <xf numFmtId="49" fontId="7" fillId="0" borderId="5" xfId="54" applyNumberFormat="1" applyFont="1" applyFill="1" applyBorder="1" applyAlignment="1" applyProtection="1">
      <alignment horizontal="left" vertical="center" wrapText="1"/>
    </xf>
    <xf numFmtId="49" fontId="41" fillId="13" borderId="13" xfId="0" applyFont="1" applyFill="1" applyBorder="1" applyAlignment="1" applyProtection="1">
      <alignment horizontal="left" vertical="center"/>
    </xf>
    <xf numFmtId="49" fontId="41" fillId="13" borderId="13" xfId="0" applyFont="1" applyFill="1" applyBorder="1" applyAlignment="1" applyProtection="1">
      <alignment horizontal="left" vertical="center" indent="1"/>
    </xf>
    <xf numFmtId="4" fontId="76" fillId="13" borderId="14" xfId="0" applyNumberFormat="1" applyFont="1" applyFill="1" applyBorder="1" applyAlignment="1" applyProtection="1">
      <alignment horizontal="right"/>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7" fillId="0" borderId="5" xfId="47" applyNumberFormat="1" applyFont="1" applyFill="1" applyBorder="1" applyAlignment="1" applyProtection="1">
      <alignment horizontal="center" vertical="center" wrapText="1"/>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13" borderId="14"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horizontal="center" vertical="center" wrapText="1"/>
    </xf>
    <xf numFmtId="0" fontId="7" fillId="0" borderId="23" xfId="47" applyFont="1" applyFill="1" applyBorder="1" applyAlignment="1" applyProtection="1">
      <alignment horizontal="left" vertical="center" wrapText="1" indent="2"/>
    </xf>
    <xf numFmtId="0" fontId="7" fillId="0" borderId="23"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7" fillId="0" borderId="5" xfId="54" applyNumberFormat="1" applyFont="1" applyFill="1" applyBorder="1" applyAlignment="1" applyProtection="1">
      <alignment vertical="top" wrapText="1"/>
    </xf>
    <xf numFmtId="0" fontId="7" fillId="0" borderId="5" xfId="54"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1"/>
    </xf>
    <xf numFmtId="0" fontId="7" fillId="0" borderId="5" xfId="47" applyFont="1" applyFill="1" applyBorder="1" applyAlignment="1" applyProtection="1">
      <alignment horizontal="left" vertical="center" wrapText="1" indent="4"/>
    </xf>
    <xf numFmtId="49" fontId="7" fillId="13" borderId="25" xfId="54" applyNumberFormat="1" applyFont="1" applyFill="1" applyBorder="1" applyAlignment="1" applyProtection="1">
      <alignment horizontal="center" vertical="center" wrapText="1"/>
    </xf>
    <xf numFmtId="0" fontId="7" fillId="13" borderId="17" xfId="53" applyNumberFormat="1" applyFont="1" applyFill="1" applyBorder="1" applyAlignment="1" applyProtection="1">
      <alignment horizontal="left" vertical="center" wrapText="1"/>
    </xf>
    <xf numFmtId="49" fontId="7" fillId="13" borderId="18" xfId="54" applyNumberFormat="1" applyFont="1" applyFill="1" applyBorder="1" applyAlignment="1" applyProtection="1">
      <alignment vertical="center" wrapText="1"/>
    </xf>
    <xf numFmtId="49" fontId="30" fillId="7" borderId="15" xfId="33" applyNumberFormat="1" applyFont="1" applyFill="1" applyBorder="1" applyAlignment="1" applyProtection="1">
      <alignment horizontal="center" vertical="center" wrapText="1"/>
    </xf>
    <xf numFmtId="0" fontId="30" fillId="7" borderId="15" xfId="33" applyNumberFormat="1" applyFont="1" applyFill="1" applyBorder="1" applyAlignment="1" applyProtection="1">
      <alignment horizontal="center" vertical="center" wrapText="1"/>
    </xf>
    <xf numFmtId="0" fontId="75" fillId="7" borderId="15" xfId="33" applyNumberFormat="1" applyFont="1" applyFill="1" applyBorder="1" applyAlignment="1" applyProtection="1">
      <alignment horizontal="center" vertical="center" wrapText="1"/>
    </xf>
    <xf numFmtId="0" fontId="67" fillId="0" borderId="0" xfId="54" applyFont="1" applyFill="1" applyAlignment="1" applyProtection="1">
      <alignment vertical="center" wrapText="1"/>
    </xf>
    <xf numFmtId="0" fontId="7" fillId="0" borderId="5" xfId="47" applyFont="1" applyFill="1" applyBorder="1" applyAlignment="1" applyProtection="1">
      <alignment vertical="center" wrapText="1"/>
    </xf>
    <xf numFmtId="0" fontId="103" fillId="0" borderId="0" xfId="0" applyNumberFormat="1" applyFont="1" applyAlignment="1">
      <alignment vertical="center"/>
    </xf>
    <xf numFmtId="49" fontId="57" fillId="0" borderId="0" xfId="53" applyNumberFormat="1" applyFont="1" applyFill="1" applyBorder="1" applyAlignment="1" applyProtection="1">
      <alignment horizontal="center" vertical="center" wrapText="1"/>
    </xf>
    <xf numFmtId="0" fontId="57" fillId="0" borderId="0" xfId="47" applyFont="1" applyFill="1" applyBorder="1" applyAlignment="1" applyProtection="1">
      <alignment vertical="center" wrapText="1"/>
    </xf>
    <xf numFmtId="0" fontId="103" fillId="0" borderId="0" xfId="0" applyNumberFormat="1" applyFont="1" applyBorder="1" applyAlignment="1">
      <alignment vertical="center"/>
    </xf>
    <xf numFmtId="0" fontId="7" fillId="0" borderId="5" xfId="54" applyNumberFormat="1" applyFont="1" applyFill="1" applyBorder="1" applyAlignment="1" applyProtection="1">
      <alignment horizontal="left" vertical="center" wrapText="1" indent="6"/>
    </xf>
    <xf numFmtId="49" fontId="30" fillId="7" borderId="23" xfId="33" applyNumberFormat="1" applyFont="1" applyFill="1" applyBorder="1" applyAlignment="1" applyProtection="1">
      <alignment horizontal="center" vertical="center" wrapText="1"/>
    </xf>
    <xf numFmtId="0" fontId="30" fillId="7" borderId="23" xfId="33" applyNumberFormat="1" applyFont="1" applyFill="1" applyBorder="1" applyAlignment="1" applyProtection="1">
      <alignment horizontal="center" vertical="center" wrapText="1"/>
    </xf>
    <xf numFmtId="0" fontId="75" fillId="7" borderId="23" xfId="33" applyNumberFormat="1" applyFont="1" applyFill="1" applyBorder="1" applyAlignment="1" applyProtection="1">
      <alignment horizontal="center" vertical="center" wrapText="1"/>
    </xf>
    <xf numFmtId="49" fontId="7" fillId="11" borderId="5" xfId="53" applyNumberFormat="1" applyFont="1" applyFill="1" applyBorder="1" applyAlignment="1" applyProtection="1">
      <alignment horizontal="center" vertical="center" wrapText="1"/>
    </xf>
    <xf numFmtId="0" fontId="75" fillId="7" borderId="0" xfId="33" applyNumberFormat="1" applyFont="1" applyFill="1" applyBorder="1" applyAlignment="1" applyProtection="1">
      <alignment horizontal="center" vertical="center" wrapText="1"/>
    </xf>
    <xf numFmtId="0" fontId="7"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7" fillId="12" borderId="23" xfId="45" applyFont="1" applyFill="1" applyBorder="1" applyAlignment="1" applyProtection="1">
      <alignment horizontal="center" vertical="center" wrapText="1"/>
    </xf>
    <xf numFmtId="0" fontId="7" fillId="0" borderId="13" xfId="53" applyFont="1" applyBorder="1" applyAlignment="1" applyProtection="1">
      <alignment horizontal="left" vertical="center"/>
    </xf>
    <xf numFmtId="49" fontId="7" fillId="0" borderId="13" xfId="0" applyNumberFormat="1" applyFont="1" applyBorder="1" applyProtection="1">
      <alignment vertical="top"/>
    </xf>
    <xf numFmtId="49" fontId="38" fillId="0" borderId="13" xfId="0" applyNumberFormat="1" applyFont="1" applyBorder="1" applyProtection="1">
      <alignment vertical="top"/>
    </xf>
    <xf numFmtId="0" fontId="38" fillId="0" borderId="13" xfId="53" applyFont="1" applyBorder="1" applyAlignment="1" applyProtection="1">
      <alignment horizontal="left" vertical="center"/>
    </xf>
    <xf numFmtId="49" fontId="7" fillId="0" borderId="45" xfId="0" applyNumberFormat="1" applyFont="1" applyBorder="1" applyAlignment="1" applyProtection="1">
      <alignment vertical="center" wrapText="1"/>
    </xf>
    <xf numFmtId="0" fontId="7" fillId="0" borderId="16" xfId="54" applyFont="1" applyFill="1" applyBorder="1" applyAlignment="1" applyProtection="1">
      <alignment vertical="center" wrapText="1"/>
    </xf>
    <xf numFmtId="0" fontId="7" fillId="0" borderId="28" xfId="54" applyFont="1" applyFill="1" applyBorder="1" applyAlignment="1" applyProtection="1">
      <alignment vertical="center" wrapText="1"/>
    </xf>
    <xf numFmtId="0" fontId="7" fillId="0" borderId="26" xfId="54" applyFont="1" applyFill="1" applyBorder="1" applyAlignment="1" applyProtection="1">
      <alignment vertical="center" wrapText="1"/>
    </xf>
    <xf numFmtId="0" fontId="19" fillId="0" borderId="0" xfId="55" applyFont="1" applyFill="1" applyBorder="1" applyAlignment="1">
      <alignment vertical="center" wrapText="1"/>
    </xf>
    <xf numFmtId="49" fontId="38" fillId="13" borderId="14" xfId="53" applyNumberFormat="1" applyFont="1" applyFill="1" applyBorder="1" applyAlignment="1" applyProtection="1">
      <alignment horizontal="center" vertical="center" wrapText="1"/>
    </xf>
    <xf numFmtId="0" fontId="104" fillId="0" borderId="0" xfId="47" applyFont="1" applyFill="1" applyBorder="1" applyAlignment="1" applyProtection="1">
      <alignment horizontal="left" vertical="center" wrapText="1"/>
    </xf>
    <xf numFmtId="49" fontId="75" fillId="7" borderId="23" xfId="33" applyNumberFormat="1" applyFont="1" applyFill="1" applyBorder="1" applyAlignment="1" applyProtection="1">
      <alignment horizontal="center" vertical="center" wrapText="1"/>
    </xf>
    <xf numFmtId="49" fontId="7"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30" fillId="7" borderId="0" xfId="33" applyNumberFormat="1" applyFont="1" applyFill="1" applyBorder="1" applyAlignment="1" applyProtection="1">
      <alignment vertical="center" wrapText="1"/>
    </xf>
    <xf numFmtId="0" fontId="30" fillId="7" borderId="0" xfId="33" applyNumberFormat="1" applyFont="1" applyFill="1" applyBorder="1" applyAlignment="1" applyProtection="1">
      <alignment horizontal="left" vertical="center" wrapText="1" indent="2"/>
    </xf>
    <xf numFmtId="49" fontId="41" fillId="0" borderId="0" xfId="0" applyFont="1" applyFill="1" applyBorder="1" applyAlignment="1" applyProtection="1">
      <alignment horizontal="left" vertical="center"/>
    </xf>
    <xf numFmtId="49" fontId="41" fillId="0" borderId="0" xfId="0" applyFont="1" applyFill="1" applyBorder="1" applyAlignment="1" applyProtection="1">
      <alignment horizontal="left" vertical="center" indent="2"/>
    </xf>
    <xf numFmtId="49" fontId="29"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8" fillId="0" borderId="0" xfId="53" applyNumberFormat="1" applyFont="1" applyFill="1" applyBorder="1" applyAlignment="1" applyProtection="1">
      <alignment horizontal="center" vertical="center" wrapText="1"/>
    </xf>
    <xf numFmtId="49" fontId="12" fillId="0" borderId="0" xfId="0" applyFont="1" applyFill="1" applyProtection="1">
      <alignment vertical="top"/>
    </xf>
    <xf numFmtId="49" fontId="33" fillId="0" borderId="0" xfId="0" applyFont="1" applyFill="1" applyBorder="1" applyProtection="1">
      <alignment vertical="top"/>
    </xf>
    <xf numFmtId="4" fontId="7" fillId="9" borderId="5" xfId="30" applyNumberFormat="1" applyFont="1" applyFill="1" applyBorder="1" applyAlignment="1" applyProtection="1">
      <alignment horizontal="right" vertical="center" wrapText="1"/>
      <protection locked="0"/>
    </xf>
    <xf numFmtId="49" fontId="0" fillId="0" borderId="0" xfId="0">
      <alignment vertical="top"/>
    </xf>
    <xf numFmtId="0" fontId="7" fillId="0" borderId="0" xfId="54" applyFont="1" applyFill="1" applyAlignment="1" applyProtection="1">
      <alignment vertical="center" wrapText="1"/>
    </xf>
    <xf numFmtId="0" fontId="33" fillId="7" borderId="0" xfId="54" applyFont="1" applyFill="1" applyBorder="1" applyAlignment="1" applyProtection="1">
      <alignment vertical="center" wrapText="1"/>
    </xf>
    <xf numFmtId="49" fontId="7" fillId="0" borderId="0" xfId="54" applyNumberFormat="1" applyFont="1" applyFill="1" applyAlignment="1" applyProtection="1">
      <alignment vertical="center" wrapText="1"/>
    </xf>
    <xf numFmtId="49" fontId="29" fillId="13" borderId="13" xfId="0" applyFont="1" applyFill="1" applyBorder="1" applyAlignment="1" applyProtection="1">
      <alignment horizontal="center" vertical="center"/>
    </xf>
    <xf numFmtId="49" fontId="7" fillId="7" borderId="5" xfId="54" applyNumberFormat="1" applyFont="1" applyFill="1" applyBorder="1" applyAlignment="1" applyProtection="1">
      <alignment horizontal="center" vertical="center" wrapText="1"/>
    </xf>
    <xf numFmtId="49" fontId="7" fillId="0" borderId="5" xfId="53" applyNumberFormat="1" applyFont="1" applyFill="1" applyBorder="1" applyAlignment="1" applyProtection="1">
      <alignment horizontal="center" vertical="center" wrapText="1"/>
    </xf>
    <xf numFmtId="49" fontId="29" fillId="13" borderId="15" xfId="0" applyFont="1" applyFill="1" applyBorder="1" applyAlignment="1" applyProtection="1">
      <alignment horizontal="left" vertical="center"/>
    </xf>
    <xf numFmtId="0" fontId="7" fillId="7" borderId="5" xfId="54" applyNumberFormat="1" applyFont="1" applyFill="1" applyBorder="1" applyAlignment="1" applyProtection="1">
      <alignment horizontal="left" vertical="center" wrapText="1" indent="1"/>
    </xf>
    <xf numFmtId="0" fontId="7" fillId="7" borderId="5" xfId="54" applyNumberFormat="1" applyFont="1" applyFill="1" applyBorder="1" applyAlignment="1" applyProtection="1">
      <alignment horizontal="left" vertical="center" wrapText="1" indent="2"/>
    </xf>
    <xf numFmtId="0" fontId="7" fillId="7" borderId="5" xfId="54" applyNumberFormat="1" applyFont="1" applyFill="1" applyBorder="1" applyAlignment="1" applyProtection="1">
      <alignment horizontal="left" vertical="center" wrapText="1" indent="3"/>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49" fontId="41" fillId="13" borderId="15" xfId="0" applyFont="1" applyFill="1" applyBorder="1" applyAlignment="1" applyProtection="1">
      <alignment horizontal="left" vertical="center" indent="1"/>
    </xf>
    <xf numFmtId="49" fontId="7" fillId="13" borderId="14"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left" vertical="center" wrapText="1" indent="4"/>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49" fontId="7"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1" fillId="13" borderId="13" xfId="0" applyFont="1" applyFill="1" applyBorder="1" applyAlignment="1" applyProtection="1">
      <alignment vertical="center" wrapText="1"/>
    </xf>
    <xf numFmtId="49" fontId="41" fillId="13" borderId="15" xfId="0" applyFont="1" applyFill="1" applyBorder="1" applyAlignment="1" applyProtection="1">
      <alignment vertical="center"/>
    </xf>
    <xf numFmtId="49" fontId="41" fillId="13" borderId="15" xfId="0" applyFont="1" applyFill="1" applyBorder="1" applyAlignment="1" applyProtection="1">
      <alignment vertical="center" wrapText="1"/>
    </xf>
    <xf numFmtId="4" fontId="7" fillId="0" borderId="5" xfId="30" applyNumberFormat="1" applyFont="1" applyFill="1" applyBorder="1" applyAlignment="1" applyProtection="1">
      <alignment vertical="center" wrapText="1"/>
    </xf>
    <xf numFmtId="49" fontId="7" fillId="0" borderId="5" xfId="54" applyNumberFormat="1" applyFont="1" applyFill="1" applyBorder="1" applyAlignment="1" applyProtection="1">
      <alignment horizontal="left" vertical="center" wrapText="1" indent="7"/>
    </xf>
    <xf numFmtId="0" fontId="7" fillId="0" borderId="5" xfId="54" applyNumberFormat="1" applyFont="1" applyFill="1" applyBorder="1" applyAlignment="1" applyProtection="1">
      <alignment horizontal="left" vertical="center" wrapText="1"/>
    </xf>
    <xf numFmtId="0" fontId="7" fillId="7" borderId="5" xfId="54" applyFont="1" applyFill="1" applyBorder="1" applyAlignment="1" applyProtection="1">
      <alignment vertical="center" wrapText="1"/>
    </xf>
    <xf numFmtId="0" fontId="7" fillId="0" borderId="5" xfId="53" applyNumberFormat="1" applyFont="1" applyFill="1" applyBorder="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4" applyFont="1" applyFill="1" applyAlignment="1" applyProtection="1">
      <alignment vertical="center" wrapText="1"/>
    </xf>
    <xf numFmtId="49" fontId="7" fillId="0" borderId="5" xfId="53" applyNumberFormat="1" applyFont="1" applyFill="1" applyBorder="1" applyAlignment="1" applyProtection="1">
      <alignment vertical="center" wrapText="1"/>
    </xf>
    <xf numFmtId="49" fontId="75" fillId="0" borderId="0" xfId="0" applyFont="1">
      <alignment vertical="top"/>
    </xf>
    <xf numFmtId="0" fontId="75" fillId="0" borderId="0" xfId="54" applyFont="1" applyFill="1" applyAlignment="1" applyProtection="1">
      <alignment vertical="center"/>
    </xf>
    <xf numFmtId="49" fontId="75" fillId="0" borderId="0" xfId="0" applyFont="1" applyAlignment="1">
      <alignment vertical="top"/>
    </xf>
    <xf numFmtId="0" fontId="7" fillId="7" borderId="5" xfId="54" applyNumberFormat="1" applyFont="1" applyFill="1" applyBorder="1" applyAlignment="1" applyProtection="1">
      <alignment horizontal="left" vertical="center" wrapText="1"/>
    </xf>
    <xf numFmtId="49" fontId="41"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8" fillId="0" borderId="5" xfId="53" applyNumberFormat="1" applyFont="1" applyFill="1" applyBorder="1" applyAlignment="1" applyProtection="1">
      <alignment vertical="center" wrapText="1"/>
    </xf>
    <xf numFmtId="49" fontId="0" fillId="0" borderId="0" xfId="0">
      <alignment vertical="top"/>
    </xf>
    <xf numFmtId="49" fontId="7" fillId="0" borderId="0" xfId="0" applyFont="1">
      <alignment vertical="top"/>
    </xf>
    <xf numFmtId="49" fontId="0" fillId="0" borderId="0" xfId="0">
      <alignment vertical="top"/>
    </xf>
    <xf numFmtId="49" fontId="33" fillId="0" borderId="0" xfId="0" applyFont="1" applyBorder="1">
      <alignment vertical="top"/>
    </xf>
    <xf numFmtId="49" fontId="41" fillId="13" borderId="15" xfId="0" applyFont="1" applyFill="1" applyBorder="1" applyAlignment="1" applyProtection="1">
      <alignment horizontal="left" vertical="center" indent="1"/>
    </xf>
    <xf numFmtId="49" fontId="7" fillId="0" borderId="0" xfId="0" applyNumberFormat="1" applyFont="1" applyAlignment="1">
      <alignment vertical="center"/>
    </xf>
    <xf numFmtId="49" fontId="7" fillId="0" borderId="0" xfId="0" applyFont="1">
      <alignment vertical="top"/>
    </xf>
    <xf numFmtId="49" fontId="41" fillId="13" borderId="15" xfId="0" applyFont="1" applyFill="1" applyBorder="1" applyAlignment="1" applyProtection="1">
      <alignment horizontal="left" vertical="center"/>
    </xf>
    <xf numFmtId="49" fontId="7" fillId="13" borderId="15" xfId="54" applyNumberFormat="1" applyFont="1" applyFill="1" applyBorder="1" applyAlignment="1" applyProtection="1">
      <alignment horizontal="left" vertical="center" wrapText="1" indent="4"/>
    </xf>
    <xf numFmtId="49" fontId="7"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7"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1" fillId="13" borderId="13" xfId="0" applyNumberFormat="1" applyFont="1" applyFill="1" applyBorder="1" applyAlignment="1" applyProtection="1">
      <alignment horizontal="left" vertical="center"/>
    </xf>
    <xf numFmtId="0" fontId="41" fillId="13" borderId="15" xfId="0" applyNumberFormat="1" applyFont="1" applyFill="1" applyBorder="1" applyAlignment="1" applyProtection="1">
      <alignment horizontal="left" vertical="center"/>
    </xf>
    <xf numFmtId="0" fontId="41"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7"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7" fillId="0" borderId="5" xfId="51" applyFont="1" applyFill="1" applyBorder="1" applyAlignment="1" applyProtection="1">
      <alignment vertical="center" wrapText="1"/>
    </xf>
    <xf numFmtId="0" fontId="7" fillId="0" borderId="0" xfId="47" applyFont="1" applyFill="1" applyBorder="1" applyAlignment="1" applyProtection="1">
      <alignment vertical="center" wrapText="1"/>
    </xf>
    <xf numFmtId="49" fontId="7" fillId="0" borderId="5" xfId="0" applyNumberFormat="1" applyFont="1" applyFill="1" applyBorder="1" applyAlignment="1" applyProtection="1">
      <alignment vertical="center" wrapText="1"/>
    </xf>
    <xf numFmtId="0" fontId="7" fillId="7" borderId="0" xfId="54" applyFont="1" applyFill="1" applyBorder="1" applyAlignment="1" applyProtection="1">
      <alignment vertical="center" wrapText="1"/>
    </xf>
    <xf numFmtId="0" fontId="9"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9" fillId="13" borderId="15" xfId="0" applyFont="1" applyFill="1" applyBorder="1" applyAlignment="1" applyProtection="1">
      <alignment horizontal="left" vertical="center"/>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0" fontId="7" fillId="0" borderId="0" xfId="47" applyFont="1" applyFill="1" applyBorder="1" applyAlignment="1" applyProtection="1">
      <alignment vertical="center" wrapText="1"/>
    </xf>
    <xf numFmtId="49" fontId="7" fillId="13" borderId="14" xfId="53" applyNumberFormat="1" applyFont="1" applyFill="1" applyBorder="1" applyAlignment="1" applyProtection="1">
      <alignment horizontal="center" vertical="center" wrapText="1"/>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7" fillId="0" borderId="0" xfId="53" applyNumberFormat="1" applyFont="1" applyFill="1" applyBorder="1" applyAlignment="1" applyProtection="1">
      <alignment vertical="center" wrapText="1"/>
    </xf>
    <xf numFmtId="0" fontId="7" fillId="0" borderId="0" xfId="54" applyNumberFormat="1" applyFont="1" applyFill="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3" applyNumberFormat="1" applyFont="1" applyFill="1" applyBorder="1" applyAlignment="1" applyProtection="1">
      <alignment vertical="center" wrapText="1"/>
    </xf>
    <xf numFmtId="0" fontId="75"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49" fontId="7" fillId="11" borderId="5" xfId="53" applyNumberFormat="1" applyFont="1" applyFill="1" applyBorder="1" applyAlignment="1" applyProtection="1">
      <alignment horizontal="center" vertical="center" wrapText="1"/>
    </xf>
    <xf numFmtId="49" fontId="7"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30" fillId="7" borderId="23" xfId="33" applyNumberFormat="1" applyFont="1" applyFill="1" applyBorder="1" applyAlignment="1" applyProtection="1">
      <alignment horizontal="center" vertical="center" wrapText="1"/>
    </xf>
    <xf numFmtId="0" fontId="7"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3" fillId="0" borderId="0" xfId="0" applyNumberFormat="1" applyFont="1" applyFill="1" applyBorder="1" applyAlignment="1" applyProtection="1">
      <alignment vertical="center"/>
    </xf>
    <xf numFmtId="49" fontId="57" fillId="0" borderId="0" xfId="54" applyNumberFormat="1" applyFont="1" applyFill="1" applyAlignment="1" applyProtection="1">
      <alignment vertical="center" wrapText="1"/>
    </xf>
    <xf numFmtId="0" fontId="106" fillId="7" borderId="0" xfId="54" applyFont="1" applyFill="1" applyBorder="1" applyAlignment="1" applyProtection="1">
      <alignment vertical="center" wrapText="1"/>
    </xf>
    <xf numFmtId="0" fontId="57" fillId="7" borderId="0" xfId="54" applyFont="1" applyFill="1" applyBorder="1" applyAlignment="1" applyProtection="1">
      <alignment vertical="center" wrapText="1"/>
    </xf>
    <xf numFmtId="0" fontId="7" fillId="7" borderId="0" xfId="52" applyFont="1" applyFill="1" applyBorder="1" applyAlignment="1" applyProtection="1">
      <alignment horizontal="right" vertical="center" wrapText="1" indent="1"/>
    </xf>
    <xf numFmtId="0" fontId="7" fillId="0" borderId="0" xfId="54" applyFont="1" applyFill="1" applyAlignment="1" applyProtection="1">
      <alignment vertical="center" wrapText="1"/>
    </xf>
    <xf numFmtId="49" fontId="7" fillId="0" borderId="5" xfId="54"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7" fillId="0" borderId="5" xfId="53" applyFont="1" applyBorder="1" applyAlignment="1" applyProtection="1">
      <alignment horizontal="left" vertical="center"/>
    </xf>
    <xf numFmtId="0" fontId="7" fillId="0" borderId="0" xfId="54" applyFont="1" applyFill="1" applyBorder="1" applyAlignment="1" applyProtection="1">
      <alignment vertical="center" wrapText="1"/>
    </xf>
    <xf numFmtId="0" fontId="7" fillId="8" borderId="5" xfId="53" applyNumberFormat="1" applyFont="1" applyFill="1" applyBorder="1" applyAlignment="1" applyProtection="1">
      <alignment horizontal="left" vertical="center" wrapText="1"/>
    </xf>
    <xf numFmtId="0" fontId="67" fillId="0" borderId="0" xfId="54" applyFont="1" applyFill="1" applyAlignment="1" applyProtection="1">
      <alignment vertical="center" wrapText="1"/>
    </xf>
    <xf numFmtId="49" fontId="75" fillId="0" borderId="0" xfId="54" applyNumberFormat="1" applyFont="1" applyFill="1" applyAlignment="1" applyProtection="1">
      <alignment vertical="center" wrapText="1"/>
    </xf>
    <xf numFmtId="0" fontId="75" fillId="0" borderId="0" xfId="54" applyFont="1" applyFill="1" applyAlignment="1" applyProtection="1">
      <alignment vertical="center" wrapText="1"/>
    </xf>
    <xf numFmtId="0" fontId="33" fillId="0" borderId="0" xfId="54" applyFont="1" applyFill="1" applyAlignment="1" applyProtection="1">
      <alignment vertical="center" wrapText="1"/>
    </xf>
    <xf numFmtId="0" fontId="7" fillId="0" borderId="5" xfId="47" applyNumberFormat="1" applyFont="1" applyFill="1" applyBorder="1" applyAlignment="1" applyProtection="1">
      <alignment horizontal="center" vertical="center" wrapText="1"/>
    </xf>
    <xf numFmtId="49" fontId="81" fillId="7" borderId="0" xfId="33" applyNumberFormat="1" applyFont="1" applyFill="1" applyBorder="1" applyAlignment="1" applyProtection="1">
      <alignment horizontal="center" vertical="center" wrapText="1"/>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1"/>
    </xf>
    <xf numFmtId="0" fontId="7" fillId="0" borderId="5"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 fillId="0" borderId="5" xfId="47" applyFont="1" applyFill="1" applyBorder="1" applyAlignment="1" applyProtection="1">
      <alignment horizontal="left" vertical="center" wrapText="1" indent="4"/>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49" fontId="7" fillId="0" borderId="0" xfId="54" applyNumberFormat="1"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49" fontId="7" fillId="10" borderId="5" xfId="35" applyNumberFormat="1" applyFont="1" applyFill="1" applyBorder="1" applyAlignment="1" applyProtection="1">
      <alignment horizontal="center" vertical="top" wrapText="1"/>
    </xf>
    <xf numFmtId="0" fontId="57" fillId="0" borderId="0" xfId="54" applyFont="1" applyFill="1" applyAlignment="1" applyProtection="1">
      <alignment vertical="center" wrapText="1"/>
    </xf>
    <xf numFmtId="0" fontId="75" fillId="0" borderId="0" xfId="54" applyFont="1" applyFill="1" applyAlignment="1" applyProtection="1">
      <alignment vertical="center"/>
    </xf>
    <xf numFmtId="0" fontId="7" fillId="0" borderId="5" xfId="47" applyFont="1" applyFill="1" applyBorder="1" applyAlignment="1" applyProtection="1">
      <alignment horizontal="left" vertical="center" wrapText="1" indent="2"/>
    </xf>
    <xf numFmtId="0" fontId="107" fillId="7" borderId="0" xfId="54" applyFont="1" applyFill="1" applyBorder="1" applyAlignment="1" applyProtection="1">
      <alignment horizontal="center" vertical="center" wrapText="1"/>
    </xf>
    <xf numFmtId="0" fontId="57" fillId="0" borderId="0" xfId="53" applyNumberFormat="1" applyFont="1" applyFill="1" applyBorder="1" applyAlignment="1" applyProtection="1">
      <alignment vertical="center" wrapText="1"/>
    </xf>
    <xf numFmtId="0" fontId="57" fillId="0" borderId="0" xfId="54" applyFont="1" applyFill="1" applyBorder="1" applyAlignment="1" applyProtection="1">
      <alignment vertical="center" wrapText="1"/>
    </xf>
    <xf numFmtId="49" fontId="41" fillId="13" borderId="17" xfId="0" applyFont="1" applyFill="1" applyBorder="1" applyAlignment="1" applyProtection="1">
      <alignment vertical="center" wrapText="1"/>
    </xf>
    <xf numFmtId="49" fontId="41" fillId="13" borderId="17" xfId="0" applyFont="1" applyFill="1" applyBorder="1" applyAlignment="1" applyProtection="1">
      <alignment vertical="center"/>
    </xf>
    <xf numFmtId="49" fontId="7" fillId="13" borderId="17" xfId="54" applyNumberFormat="1" applyFont="1" applyFill="1" applyBorder="1" applyAlignment="1" applyProtection="1">
      <alignment horizontal="left" vertical="center" wrapText="1" indent="4"/>
    </xf>
    <xf numFmtId="0" fontId="7" fillId="0" borderId="14" xfId="54" applyNumberFormat="1" applyFont="1" applyFill="1" applyBorder="1" applyAlignment="1" applyProtection="1">
      <alignment horizontal="left" vertical="center" wrapText="1" indent="4"/>
    </xf>
    <xf numFmtId="0" fontId="7"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7" fillId="0" borderId="46" xfId="53" applyNumberFormat="1" applyFont="1" applyFill="1" applyBorder="1" applyAlignment="1" applyProtection="1">
      <alignment horizontal="center" vertical="center" wrapText="1"/>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34" fillId="0" borderId="20" xfId="54" applyFont="1" applyFill="1" applyBorder="1" applyAlignment="1" applyProtection="1">
      <alignment horizontal="center"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0" fontId="7" fillId="0" borderId="0" xfId="54" applyFont="1" applyFill="1" applyAlignment="1" applyProtection="1">
      <alignment vertical="center" wrapText="1"/>
    </xf>
    <xf numFmtId="49" fontId="33" fillId="0" borderId="0" xfId="0" applyFont="1" applyBorder="1">
      <alignment vertical="top"/>
    </xf>
    <xf numFmtId="0" fontId="34" fillId="0" borderId="0" xfId="54" applyFont="1" applyFill="1" applyAlignment="1" applyProtection="1">
      <alignment horizontal="center" vertical="center" wrapText="1"/>
    </xf>
    <xf numFmtId="49" fontId="7" fillId="0" borderId="0" xfId="0" applyFont="1" applyBorder="1">
      <alignment vertical="top"/>
    </xf>
    <xf numFmtId="49" fontId="7" fillId="0" borderId="0" xfId="0" applyFont="1" applyBorder="1" applyAlignment="1">
      <alignment vertical="top"/>
    </xf>
    <xf numFmtId="0" fontId="75" fillId="0" borderId="0" xfId="54" applyFont="1" applyFill="1" applyBorder="1" applyAlignment="1" applyProtection="1">
      <alignment vertical="center" wrapText="1"/>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34" fillId="0" borderId="0" xfId="54" applyFont="1" applyFill="1" applyAlignment="1" applyProtection="1">
      <alignment horizontal="center" vertical="center" wrapText="1"/>
    </xf>
    <xf numFmtId="49" fontId="7" fillId="0" borderId="0" xfId="0" applyNumberFormat="1" applyFont="1" applyAlignment="1">
      <alignment vertical="center"/>
    </xf>
    <xf numFmtId="49" fontId="7" fillId="0" borderId="0" xfId="0" applyFont="1">
      <alignment vertical="top"/>
    </xf>
    <xf numFmtId="49" fontId="7" fillId="0" borderId="0" xfId="0" applyFont="1" applyBorder="1">
      <alignment vertical="top"/>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49" fontId="75" fillId="0" borderId="0" xfId="0" applyFont="1" applyBorder="1">
      <alignment vertical="top"/>
    </xf>
    <xf numFmtId="49" fontId="75" fillId="0" borderId="0" xfId="0" applyNumberFormat="1" applyFont="1" applyBorder="1" applyAlignment="1">
      <alignment vertical="center"/>
    </xf>
    <xf numFmtId="0" fontId="34" fillId="7" borderId="0" xfId="54" applyFont="1" applyFill="1" applyBorder="1" applyAlignment="1" applyProtection="1">
      <alignment vertical="center" wrapText="1"/>
    </xf>
    <xf numFmtId="0" fontId="12" fillId="0" borderId="0" xfId="54" applyFont="1" applyFill="1" applyBorder="1" applyAlignment="1" applyProtection="1">
      <alignment horizontal="center" vertical="center" wrapText="1"/>
    </xf>
    <xf numFmtId="0" fontId="12" fillId="0" borderId="0" xfId="54" applyFont="1" applyFill="1" applyBorder="1" applyAlignment="1" applyProtection="1">
      <alignment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49" fontId="7" fillId="0" borderId="0" xfId="54" applyNumberFormat="1" applyFont="1" applyFill="1" applyAlignment="1" applyProtection="1">
      <alignment vertical="center" wrapText="1"/>
    </xf>
    <xf numFmtId="0" fontId="12" fillId="0" borderId="0" xfId="54" applyFont="1" applyFill="1" applyAlignment="1" applyProtection="1">
      <alignment horizontal="center" vertical="center" wrapText="1"/>
    </xf>
    <xf numFmtId="0" fontId="7" fillId="0" borderId="0" xfId="54" applyFont="1" applyFill="1" applyBorder="1" applyAlignment="1" applyProtection="1">
      <alignment vertical="center" wrapText="1"/>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49" fontId="7" fillId="0" borderId="0" xfId="0" applyNumberFormat="1" applyFont="1" applyAlignment="1">
      <alignment vertical="center"/>
    </xf>
    <xf numFmtId="49" fontId="7" fillId="0" borderId="0" xfId="0" applyFont="1">
      <alignment vertical="top"/>
    </xf>
    <xf numFmtId="49" fontId="7" fillId="13" borderId="18" xfId="53" applyNumberFormat="1" applyFont="1" applyFill="1" applyBorder="1" applyAlignment="1" applyProtection="1">
      <alignment horizontal="center"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5" fillId="0" borderId="0" xfId="54" applyFont="1" applyFill="1" applyAlignment="1" applyProtection="1">
      <alignment vertical="center" wrapText="1"/>
    </xf>
    <xf numFmtId="0" fontId="42" fillId="7" borderId="0" xfId="54" applyFont="1" applyFill="1" applyBorder="1" applyAlignment="1" applyProtection="1">
      <alignment vertical="top" wrapText="1"/>
    </xf>
    <xf numFmtId="49" fontId="75" fillId="0" borderId="0" xfId="0" applyFont="1">
      <alignment vertical="top"/>
    </xf>
    <xf numFmtId="0" fontId="75" fillId="0" borderId="0" xfId="53" applyNumberFormat="1" applyFont="1" applyFill="1" applyBorder="1" applyAlignment="1" applyProtection="1">
      <alignment vertical="center" wrapText="1"/>
    </xf>
    <xf numFmtId="49" fontId="75" fillId="0" borderId="0" xfId="0" applyFont="1" applyAlignment="1">
      <alignment vertical="top"/>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5" fillId="0" borderId="0" xfId="54" applyFont="1" applyFill="1" applyBorder="1" applyAlignment="1" applyProtection="1">
      <alignment vertical="center" wrapText="1"/>
    </xf>
    <xf numFmtId="49" fontId="75" fillId="0" borderId="0" xfId="0" applyFont="1" applyBorder="1">
      <alignment vertical="top"/>
    </xf>
    <xf numFmtId="49" fontId="75" fillId="0" borderId="0" xfId="0" applyNumberFormat="1" applyFont="1" applyAlignment="1">
      <alignment vertical="center"/>
    </xf>
    <xf numFmtId="0" fontId="75" fillId="0" borderId="0" xfId="54" applyFont="1" applyFill="1" applyAlignment="1" applyProtection="1">
      <alignment horizontal="center" vertical="center" wrapText="1"/>
    </xf>
    <xf numFmtId="0" fontId="7" fillId="0" borderId="0" xfId="54" applyFont="1" applyFill="1" applyAlignment="1" applyProtection="1">
      <alignment vertical="top" wrapText="1"/>
    </xf>
    <xf numFmtId="0" fontId="7" fillId="0" borderId="16" xfId="54" applyNumberFormat="1" applyFont="1" applyFill="1" applyBorder="1" applyAlignment="1" applyProtection="1">
      <alignment vertical="center" wrapText="1"/>
    </xf>
    <xf numFmtId="0" fontId="7"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7" fillId="0" borderId="0" xfId="47" applyFont="1" applyFill="1" applyBorder="1" applyAlignment="1" applyProtection="1">
      <alignment horizontal="right" vertical="center" wrapText="1"/>
    </xf>
    <xf numFmtId="0" fontId="30" fillId="7" borderId="23" xfId="33" applyNumberFormat="1" applyFont="1" applyFill="1" applyBorder="1" applyAlignment="1" applyProtection="1">
      <alignment horizontal="center" vertical="center" wrapText="1"/>
    </xf>
    <xf numFmtId="0" fontId="75" fillId="0" borderId="0" xfId="54" applyFont="1" applyFill="1" applyBorder="1" applyAlignment="1" applyProtection="1">
      <alignment horizontal="center" vertical="center" wrapText="1"/>
    </xf>
    <xf numFmtId="0" fontId="7"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7" fillId="0" borderId="5" xfId="54"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7" fillId="0" borderId="5" xfId="51" applyFont="1" applyFill="1" applyBorder="1" applyAlignment="1" applyProtection="1">
      <alignment vertical="top" wrapText="1"/>
    </xf>
    <xf numFmtId="0" fontId="0" fillId="0" borderId="16" xfId="0" applyNumberFormat="1" applyBorder="1" applyAlignment="1">
      <alignment vertical="top" wrapText="1"/>
    </xf>
    <xf numFmtId="0" fontId="7"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7" fillId="0" borderId="5" xfId="0" applyNumberFormat="1" applyFont="1" applyBorder="1" applyAlignment="1" applyProtection="1">
      <alignment horizontal="right" vertical="top"/>
    </xf>
    <xf numFmtId="49" fontId="7" fillId="0" borderId="16" xfId="0" applyNumberFormat="1" applyFont="1" applyBorder="1" applyAlignment="1" applyProtection="1">
      <alignment horizontal="right" vertical="top"/>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33" fillId="0" borderId="0" xfId="0" applyFont="1" applyBorder="1">
      <alignment vertical="top"/>
    </xf>
    <xf numFmtId="0" fontId="33" fillId="7" borderId="0" xfId="54" applyFont="1" applyFill="1" applyBorder="1" applyAlignment="1" applyProtection="1">
      <alignment vertical="center" wrapText="1"/>
    </xf>
    <xf numFmtId="0" fontId="12" fillId="0" borderId="0" xfId="54" applyFont="1" applyFill="1" applyAlignment="1" applyProtection="1">
      <alignment vertical="center" wrapText="1"/>
    </xf>
    <xf numFmtId="0" fontId="12" fillId="0" borderId="0" xfId="54" applyFont="1" applyFill="1" applyAlignment="1" applyProtection="1">
      <alignment horizontal="center" vertical="center" wrapText="1"/>
    </xf>
    <xf numFmtId="0" fontId="34" fillId="0" borderId="0" xfId="54" applyFont="1" applyFill="1" applyAlignment="1" applyProtection="1">
      <alignment horizontal="center" vertical="center" wrapText="1"/>
    </xf>
    <xf numFmtId="49" fontId="7" fillId="0" borderId="0" xfId="0" applyFont="1">
      <alignment vertical="top"/>
    </xf>
    <xf numFmtId="0" fontId="42" fillId="7" borderId="0" xfId="54" applyFont="1" applyFill="1" applyBorder="1" applyAlignment="1" applyProtection="1">
      <alignment vertical="top" wrapText="1"/>
    </xf>
    <xf numFmtId="49" fontId="75" fillId="0" borderId="0" xfId="0" applyFont="1">
      <alignment vertical="top"/>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5" fillId="0" borderId="0" xfId="0" applyFont="1" applyFill="1" applyBorder="1" applyProtection="1">
      <alignment vertical="top"/>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12" fillId="0" borderId="0" xfId="54" applyFont="1" applyFill="1" applyAlignment="1" applyProtection="1">
      <alignment vertical="center" wrapText="1"/>
    </xf>
    <xf numFmtId="0" fontId="12" fillId="0" borderId="0" xfId="54" applyFont="1" applyFill="1" applyAlignment="1" applyProtection="1">
      <alignment horizontal="center" vertical="center" wrapText="1"/>
    </xf>
    <xf numFmtId="0" fontId="34" fillId="0" borderId="0" xfId="54" applyFont="1" applyFill="1" applyAlignment="1" applyProtection="1">
      <alignment horizontal="center" vertical="center" wrapText="1"/>
    </xf>
    <xf numFmtId="0" fontId="7" fillId="9" borderId="5" xfId="54" applyNumberFormat="1" applyFont="1" applyFill="1" applyBorder="1" applyAlignment="1" applyProtection="1">
      <alignment horizontal="left" vertical="center" wrapText="1" indent="6"/>
      <protection locked="0"/>
    </xf>
    <xf numFmtId="49" fontId="7" fillId="0" borderId="0" xfId="0" applyFont="1">
      <alignment vertical="top"/>
    </xf>
    <xf numFmtId="49" fontId="7" fillId="9" borderId="5" xfId="54" applyNumberFormat="1" applyFont="1" applyFill="1" applyBorder="1" applyAlignment="1" applyProtection="1">
      <alignment horizontal="left" vertical="center" wrapText="1" indent="7"/>
      <protection locked="0"/>
    </xf>
    <xf numFmtId="49" fontId="7" fillId="9" borderId="5" xfId="54" applyNumberFormat="1" applyFont="1" applyFill="1" applyBorder="1" applyAlignment="1" applyProtection="1">
      <alignment horizontal="left" vertical="center" wrapText="1" indent="4"/>
      <protection locked="0"/>
    </xf>
    <xf numFmtId="49" fontId="7" fillId="9" borderId="5" xfId="49" applyNumberFormat="1" applyFont="1" applyFill="1" applyBorder="1" applyAlignment="1" applyProtection="1">
      <alignment horizontal="left" vertical="center" wrapText="1"/>
      <protection locked="0"/>
    </xf>
    <xf numFmtId="49" fontId="7"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2" fillId="7" borderId="0" xfId="54" applyFont="1" applyFill="1" applyBorder="1" applyAlignment="1" applyProtection="1">
      <alignment vertical="top" wrapText="1"/>
    </xf>
    <xf numFmtId="49" fontId="75" fillId="0" borderId="0" xfId="0" applyFont="1">
      <alignment vertical="top"/>
    </xf>
    <xf numFmtId="169" fontId="7" fillId="9" borderId="5" xfId="30" applyNumberFormat="1" applyFont="1" applyFill="1" applyBorder="1" applyAlignment="1" applyProtection="1">
      <alignment horizontal="right" vertical="center" wrapText="1"/>
      <protection locked="0"/>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5" fillId="0" borderId="0" xfId="0" applyFont="1" applyFill="1" applyBorder="1" applyProtection="1">
      <alignment vertical="top"/>
    </xf>
    <xf numFmtId="49" fontId="75" fillId="0" borderId="0" xfId="0" applyFont="1" applyBorder="1">
      <alignment vertical="top"/>
    </xf>
    <xf numFmtId="49" fontId="75" fillId="0" borderId="0" xfId="0" applyNumberFormat="1" applyFont="1" applyBorder="1" applyAlignment="1">
      <alignment vertical="center"/>
    </xf>
    <xf numFmtId="49" fontId="75" fillId="0" borderId="0" xfId="0" applyNumberFormat="1" applyFont="1" applyAlignment="1">
      <alignment vertical="center"/>
    </xf>
    <xf numFmtId="49" fontId="7" fillId="9" borderId="5" xfId="53" applyNumberFormat="1" applyFont="1" applyFill="1" applyBorder="1" applyAlignment="1" applyProtection="1">
      <alignment horizontal="left" vertical="center" wrapText="1"/>
      <protection locked="0"/>
    </xf>
    <xf numFmtId="49" fontId="7" fillId="0" borderId="5" xfId="53" applyNumberFormat="1" applyFont="1" applyFill="1" applyBorder="1" applyAlignment="1" applyProtection="1">
      <alignment horizontal="center" vertical="center" wrapText="1"/>
    </xf>
    <xf numFmtId="49" fontId="7" fillId="0" borderId="5" xfId="33" applyNumberFormat="1" applyFont="1" applyFill="1" applyBorder="1" applyAlignment="1" applyProtection="1">
      <alignment horizontal="center" vertical="center" wrapText="1"/>
    </xf>
    <xf numFmtId="0" fontId="41" fillId="0" borderId="5" xfId="0" applyNumberFormat="1" applyFont="1" applyFill="1" applyBorder="1" applyAlignment="1" applyProtection="1">
      <alignment horizontal="left" vertical="center"/>
    </xf>
    <xf numFmtId="49" fontId="70"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7" fillId="9" borderId="5" xfId="54" applyNumberFormat="1" applyFont="1" applyFill="1" applyBorder="1" applyAlignment="1" applyProtection="1">
      <alignment horizontal="left" vertical="center" wrapText="1"/>
      <protection locked="0"/>
    </xf>
    <xf numFmtId="169" fontId="7" fillId="0" borderId="5" xfId="30" applyNumberFormat="1" applyFont="1" applyFill="1" applyBorder="1" applyAlignment="1" applyProtection="1">
      <alignment horizontal="right" vertical="center" wrapText="1"/>
    </xf>
    <xf numFmtId="169" fontId="7" fillId="0" borderId="5" xfId="30" applyNumberFormat="1" applyFont="1" applyFill="1" applyBorder="1" applyAlignment="1" applyProtection="1">
      <alignment vertical="center" wrapText="1"/>
    </xf>
    <xf numFmtId="4" fontId="7" fillId="0" borderId="5" xfId="54" applyNumberFormat="1" applyFont="1" applyFill="1" applyBorder="1" applyAlignment="1" applyProtection="1">
      <alignment horizontal="left" vertical="center" wrapText="1"/>
    </xf>
    <xf numFmtId="0" fontId="0" fillId="0" borderId="0" xfId="0" applyNumberFormat="1">
      <alignment vertical="top"/>
    </xf>
    <xf numFmtId="0" fontId="75" fillId="0" borderId="0" xfId="54" applyFont="1" applyFill="1" applyAlignment="1" applyProtection="1">
      <alignment vertical="top" wrapText="1"/>
    </xf>
    <xf numFmtId="49" fontId="57" fillId="0" borderId="0" xfId="52" applyNumberFormat="1" applyFont="1" applyFill="1" applyBorder="1" applyAlignment="1" applyProtection="1">
      <alignment horizontal="left" vertical="center" wrapText="1" indent="1"/>
    </xf>
    <xf numFmtId="0" fontId="103"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6" fillId="0" borderId="0" xfId="52" applyFont="1" applyFill="1" applyAlignment="1" applyProtection="1">
      <alignment horizontal="left" vertical="center" wrapText="1"/>
    </xf>
    <xf numFmtId="0" fontId="56" fillId="0" borderId="0" xfId="52" applyFont="1" applyAlignment="1" applyProtection="1">
      <alignment horizontal="center" vertical="center" wrapText="1"/>
    </xf>
    <xf numFmtId="0" fontId="57" fillId="0" borderId="0" xfId="52" applyFont="1" applyFill="1" applyAlignment="1" applyProtection="1">
      <alignment horizontal="left" vertical="center" wrapText="1"/>
    </xf>
    <xf numFmtId="0" fontId="108"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57" fillId="0" borderId="0" xfId="52" applyFont="1" applyAlignment="1" applyProtection="1">
      <alignment vertical="center" wrapText="1"/>
    </xf>
    <xf numFmtId="0" fontId="7"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9"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58" fillId="0" borderId="0" xfId="52" applyFont="1" applyAlignment="1" applyProtection="1">
      <alignment vertical="center" wrapText="1"/>
    </xf>
    <xf numFmtId="0" fontId="59" fillId="0" borderId="0" xfId="52" applyFont="1" applyAlignment="1" applyProtection="1">
      <alignment horizontal="center" vertical="center" wrapText="1"/>
    </xf>
    <xf numFmtId="0" fontId="58" fillId="7" borderId="0" xfId="52" applyFont="1" applyFill="1" applyBorder="1" applyAlignment="1" applyProtection="1">
      <alignment horizontal="right" vertical="center" wrapText="1" indent="1"/>
    </xf>
    <xf numFmtId="14" fontId="58" fillId="7" borderId="0" xfId="52" applyNumberFormat="1" applyFont="1" applyFill="1" applyBorder="1" applyAlignment="1" applyProtection="1">
      <alignment horizontal="left" vertical="center" wrapText="1"/>
    </xf>
    <xf numFmtId="0" fontId="59" fillId="7" borderId="0" xfId="52" applyNumberFormat="1" applyFont="1" applyFill="1" applyBorder="1" applyAlignment="1" applyProtection="1">
      <alignment horizontal="center" vertical="center" wrapText="1"/>
    </xf>
    <xf numFmtId="0" fontId="58" fillId="7" borderId="0" xfId="52" applyNumberFormat="1" applyFont="1" applyFill="1" applyBorder="1" applyAlignment="1" applyProtection="1">
      <alignment horizontal="left" vertical="center" wrapText="1" indent="1"/>
    </xf>
    <xf numFmtId="0" fontId="58" fillId="7" borderId="0" xfId="52" applyFont="1" applyFill="1" applyBorder="1" applyAlignment="1" applyProtection="1">
      <alignment horizontal="center" vertical="center" wrapText="1"/>
    </xf>
    <xf numFmtId="0" fontId="56" fillId="0" borderId="0" xfId="52" applyFont="1" applyFill="1" applyAlignment="1" applyProtection="1">
      <alignment horizontal="left" vertical="center" wrapText="1"/>
    </xf>
    <xf numFmtId="0" fontId="56" fillId="0" borderId="0" xfId="52" applyFont="1" applyAlignment="1" applyProtection="1">
      <alignment horizontal="center" vertical="center" wrapText="1"/>
    </xf>
    <xf numFmtId="0" fontId="57" fillId="0" borderId="0" xfId="52" applyFont="1" applyFill="1" applyAlignment="1" applyProtection="1">
      <alignment horizontal="left" vertical="center" wrapText="1"/>
    </xf>
    <xf numFmtId="0" fontId="108"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57"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0" fontId="7" fillId="0" borderId="5" xfId="51" applyFont="1" applyFill="1" applyBorder="1" applyAlignment="1" applyProtection="1">
      <alignment vertical="center" wrapText="1"/>
    </xf>
    <xf numFmtId="0" fontId="34" fillId="7" borderId="0" xfId="54" applyFont="1" applyFill="1" applyBorder="1" applyAlignment="1" applyProtection="1">
      <alignment horizontal="center" vertical="center" wrapText="1"/>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49" fontId="7" fillId="0" borderId="0" xfId="0" applyNumberFormat="1" applyFont="1">
      <alignment vertical="top"/>
    </xf>
    <xf numFmtId="0" fontId="7"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7" fillId="13" borderId="13" xfId="54" applyFont="1" applyFill="1" applyBorder="1" applyAlignment="1" applyProtection="1">
      <alignment vertical="center" wrapText="1"/>
    </xf>
    <xf numFmtId="49" fontId="7" fillId="0" borderId="5" xfId="0" applyNumberFormat="1" applyFont="1" applyBorder="1" applyProtection="1">
      <alignment vertical="top"/>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0" fontId="7" fillId="9" borderId="5" xfId="54" applyNumberFormat="1" applyFont="1" applyFill="1" applyBorder="1" applyAlignment="1" applyProtection="1">
      <alignment horizontal="left" vertical="center" wrapText="1" indent="6"/>
      <protection locked="0"/>
    </xf>
    <xf numFmtId="49" fontId="41" fillId="13" borderId="15" xfId="0" applyFont="1" applyFill="1" applyBorder="1" applyAlignment="1" applyProtection="1">
      <alignment horizontal="left" vertical="center" indent="1"/>
    </xf>
    <xf numFmtId="0" fontId="7" fillId="0" borderId="5" xfId="54" applyFont="1" applyFill="1" applyBorder="1" applyAlignment="1" applyProtection="1">
      <alignment vertical="center" wrapText="1"/>
    </xf>
    <xf numFmtId="49" fontId="7" fillId="9" borderId="5" xfId="49" applyNumberFormat="1" applyFont="1" applyFill="1" applyBorder="1" applyAlignment="1" applyProtection="1">
      <alignment horizontal="left" vertical="center" wrapText="1"/>
      <protection locked="0"/>
    </xf>
    <xf numFmtId="49" fontId="7" fillId="0" borderId="0" xfId="35">
      <alignment vertical="top"/>
    </xf>
    <xf numFmtId="49" fontId="7" fillId="0" borderId="29" xfId="0" applyNumberFormat="1" applyFont="1" applyBorder="1" applyAlignment="1" applyProtection="1">
      <alignment vertical="top" wrapText="1"/>
    </xf>
    <xf numFmtId="0" fontId="73"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 fillId="0" borderId="5" xfId="54" applyNumberFormat="1" applyFont="1" applyFill="1" applyBorder="1" applyAlignment="1" applyProtection="1">
      <alignment vertical="center" wrapText="1"/>
    </xf>
    <xf numFmtId="0" fontId="7" fillId="0" borderId="0" xfId="53" applyNumberFormat="1" applyFont="1" applyFill="1" applyBorder="1" applyAlignment="1" applyProtection="1">
      <alignment vertical="center" wrapText="1"/>
    </xf>
    <xf numFmtId="0" fontId="75" fillId="0" borderId="0" xfId="54" applyFont="1" applyFill="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169" fontId="7" fillId="9" borderId="5" xfId="30" applyNumberFormat="1" applyFont="1" applyFill="1" applyBorder="1" applyAlignment="1" applyProtection="1">
      <alignment horizontal="right" vertical="center" wrapText="1"/>
      <protection locked="0"/>
    </xf>
    <xf numFmtId="49" fontId="7" fillId="0" borderId="0" xfId="54" applyNumberFormat="1" applyFont="1" applyFill="1" applyBorder="1" applyAlignment="1" applyProtection="1">
      <alignment vertical="center" wrapText="1"/>
    </xf>
    <xf numFmtId="49" fontId="7"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7"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7" fillId="9" borderId="5" xfId="53" applyNumberFormat="1" applyFont="1" applyFill="1" applyBorder="1" applyAlignment="1" applyProtection="1">
      <alignment horizontal="left" vertical="center" wrapText="1"/>
      <protection locked="0"/>
    </xf>
    <xf numFmtId="49" fontId="70" fillId="9" borderId="5" xfId="30" applyNumberFormat="1" applyFill="1" applyBorder="1" applyAlignment="1" applyProtection="1">
      <alignment horizontal="left" vertical="center" wrapText="1"/>
      <protection locked="0"/>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19" fillId="0" borderId="0" xfId="55" applyFont="1" applyBorder="1" applyAlignment="1">
      <alignment vertical="center" wrapText="1"/>
    </xf>
    <xf numFmtId="0" fontId="0" fillId="0" borderId="5" xfId="0" applyNumberFormat="1" applyFill="1" applyBorder="1" applyAlignment="1" applyProtection="1">
      <alignment vertical="center"/>
    </xf>
    <xf numFmtId="0" fontId="7" fillId="0" borderId="5" xfId="47"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7" fillId="0" borderId="5" xfId="54" applyNumberFormat="1" applyFont="1" applyFill="1" applyBorder="1" applyAlignment="1" applyProtection="1">
      <alignment horizontal="left" vertical="top" wrapText="1"/>
    </xf>
    <xf numFmtId="0" fontId="7" fillId="0" borderId="5" xfId="47" applyFont="1" applyFill="1" applyBorder="1" applyAlignment="1" applyProtection="1">
      <alignment horizontal="left" vertical="center" wrapText="1" indent="1"/>
    </xf>
    <xf numFmtId="0" fontId="7" fillId="0" borderId="0" xfId="47" applyFont="1" applyFill="1" applyBorder="1" applyAlignment="1" applyProtection="1">
      <alignment horizontal="left" vertical="center" wrapText="1" indent="2"/>
    </xf>
    <xf numFmtId="0" fontId="7" fillId="0" borderId="0" xfId="53"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4"/>
    </xf>
    <xf numFmtId="0" fontId="67" fillId="0" borderId="0" xfId="54" applyFont="1" applyFill="1" applyAlignment="1" applyProtection="1">
      <alignment vertical="center" wrapText="1"/>
    </xf>
    <xf numFmtId="0" fontId="67" fillId="0" borderId="0" xfId="55" applyFont="1" applyBorder="1" applyAlignment="1">
      <alignment vertical="center" wrapText="1"/>
    </xf>
    <xf numFmtId="0" fontId="7" fillId="9" borderId="5" xfId="53" applyNumberFormat="1" applyFont="1" applyFill="1" applyBorder="1" applyAlignment="1" applyProtection="1">
      <alignment horizontal="left" vertical="center" wrapText="1"/>
      <protection locked="0"/>
    </xf>
    <xf numFmtId="0" fontId="57" fillId="0" borderId="0" xfId="47" applyFont="1" applyFill="1" applyBorder="1" applyAlignment="1" applyProtection="1">
      <alignment vertical="center" wrapText="1"/>
    </xf>
    <xf numFmtId="0" fontId="7" fillId="7" borderId="0" xfId="54" applyFont="1" applyFill="1" applyBorder="1" applyAlignment="1" applyProtection="1">
      <alignment horizontal="right" vertical="center" wrapText="1"/>
    </xf>
    <xf numFmtId="0" fontId="7" fillId="7" borderId="0" xfId="54" applyFont="1" applyFill="1" applyBorder="1" applyAlignment="1" applyProtection="1">
      <alignment horizontal="center" vertical="center" wrapText="1"/>
    </xf>
    <xf numFmtId="0" fontId="7" fillId="7" borderId="0" xfId="54" applyFont="1" applyFill="1" applyBorder="1" applyAlignment="1" applyProtection="1">
      <alignment horizontal="right" vertical="center"/>
    </xf>
    <xf numFmtId="49" fontId="75" fillId="0" borderId="0" xfId="35" applyFont="1" applyAlignment="1">
      <alignment vertical="top"/>
    </xf>
    <xf numFmtId="49" fontId="41" fillId="13" borderId="15" xfId="35" applyFont="1" applyFill="1" applyBorder="1" applyAlignment="1" applyProtection="1">
      <alignment horizontal="left" vertical="center" indent="3"/>
    </xf>
    <xf numFmtId="49" fontId="44" fillId="13" borderId="14" xfId="35" applyFont="1" applyFill="1" applyBorder="1" applyAlignment="1" applyProtection="1">
      <alignment horizontal="center" vertical="top"/>
    </xf>
    <xf numFmtId="0" fontId="54" fillId="0" borderId="0" xfId="54" applyFont="1" applyFill="1" applyAlignment="1" applyProtection="1">
      <alignment horizontal="right" vertical="top" wrapText="1"/>
    </xf>
    <xf numFmtId="49" fontId="41" fillId="13" borderId="15" xfId="35" applyFont="1" applyFill="1" applyBorder="1" applyAlignment="1" applyProtection="1">
      <alignment horizontal="left" vertical="center" indent="2"/>
    </xf>
    <xf numFmtId="0" fontId="7" fillId="0" borderId="0" xfId="54" applyFont="1" applyFill="1" applyAlignment="1" applyProtection="1">
      <alignment horizontal="left" vertical="center" wrapText="1" indent="1"/>
    </xf>
    <xf numFmtId="0" fontId="7"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7" fillId="0" borderId="26" xfId="54" applyNumberFormat="1" applyFont="1" applyFill="1" applyBorder="1" applyAlignment="1" applyProtection="1">
      <alignment horizontal="left" vertical="center" wrapText="1"/>
    </xf>
    <xf numFmtId="49" fontId="41"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7" fillId="0" borderId="23" xfId="54" applyFont="1" applyFill="1" applyBorder="1" applyAlignment="1" applyProtection="1">
      <alignment vertical="center" wrapText="1"/>
    </xf>
    <xf numFmtId="0" fontId="104"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7"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7"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7"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7"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7"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3" fillId="7" borderId="0" xfId="52" applyFont="1" applyFill="1" applyBorder="1" applyAlignment="1" applyProtection="1">
      <alignment horizontal="right" vertical="center" wrapText="1" indent="1"/>
    </xf>
    <xf numFmtId="0" fontId="104"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3"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7"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7"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7" fillId="0" borderId="5" xfId="54" applyNumberFormat="1" applyFont="1" applyFill="1" applyBorder="1" applyAlignment="1" applyProtection="1">
      <alignment horizontal="left" vertical="top" wrapText="1"/>
    </xf>
    <xf numFmtId="0" fontId="75" fillId="0" borderId="0" xfId="54"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49" fontId="7" fillId="11" borderId="5" xfId="53" applyNumberFormat="1" applyFont="1" applyFill="1" applyBorder="1" applyAlignment="1" applyProtection="1">
      <alignment horizontal="center" vertical="center" wrapText="1"/>
    </xf>
    <xf numFmtId="0" fontId="30" fillId="7" borderId="23" xfId="33" applyNumberFormat="1" applyFont="1" applyFill="1" applyBorder="1" applyAlignment="1" applyProtection="1">
      <alignment horizontal="center" vertical="center" wrapText="1"/>
    </xf>
    <xf numFmtId="0" fontId="7"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7" fillId="12" borderId="5" xfId="45" applyFont="1" applyFill="1" applyBorder="1" applyAlignment="1" applyProtection="1">
      <alignment horizontal="center" vertical="center" wrapText="1"/>
    </xf>
    <xf numFmtId="0" fontId="30" fillId="7" borderId="0" xfId="33" applyNumberFormat="1" applyFont="1" applyFill="1" applyBorder="1" applyAlignment="1" applyProtection="1">
      <alignment horizontal="center" vertical="center" wrapText="1"/>
    </xf>
    <xf numFmtId="0" fontId="34" fillId="0" borderId="20" xfId="54"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0" fontId="34" fillId="0" borderId="5" xfId="54" applyFont="1" applyFill="1" applyBorder="1" applyAlignment="1" applyProtection="1">
      <alignment horizontal="center" vertical="center" wrapText="1"/>
    </xf>
    <xf numFmtId="14" fontId="7" fillId="8" borderId="5" xfId="53" applyNumberFormat="1" applyFont="1" applyFill="1" applyBorder="1" applyAlignment="1" applyProtection="1">
      <alignment horizontal="left" vertical="center" wrapText="1" indent="1"/>
    </xf>
    <xf numFmtId="14" fontId="50" fillId="0" borderId="5" xfId="53" applyNumberFormat="1" applyFont="1" applyFill="1" applyBorder="1" applyAlignment="1" applyProtection="1">
      <alignment horizontal="center" vertical="center" wrapText="1"/>
    </xf>
    <xf numFmtId="49" fontId="7" fillId="0" borderId="5" xfId="33" applyNumberFormat="1" applyFont="1" applyFill="1" applyBorder="1" applyAlignment="1" applyProtection="1">
      <alignment horizontal="center" vertical="center" wrapText="1"/>
    </xf>
    <xf numFmtId="0" fontId="7"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7" fillId="0" borderId="5" xfId="54" applyNumberFormat="1" applyFont="1" applyFill="1" applyBorder="1" applyAlignment="1" applyProtection="1">
      <alignment horizontal="left" vertical="center" wrapText="1"/>
    </xf>
    <xf numFmtId="22" fontId="7"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4" fillId="0" borderId="5" xfId="33" applyNumberFormat="1" applyFont="1" applyFill="1" applyBorder="1" applyAlignment="1" applyProtection="1">
      <alignment horizontal="center" vertical="center" wrapText="1"/>
    </xf>
    <xf numFmtId="49" fontId="7"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19" fillId="0" borderId="0" xfId="22" applyFont="1" applyFill="1" applyBorder="1" applyAlignment="1" applyProtection="1">
      <alignment horizontal="left" vertical="top" wrapText="1"/>
    </xf>
    <xf numFmtId="49" fontId="70" fillId="0" borderId="0" xfId="30" applyNumberFormat="1" applyFont="1" applyBorder="1" applyProtection="1">
      <alignment vertical="top"/>
    </xf>
    <xf numFmtId="49" fontId="0" fillId="0" borderId="0" xfId="0" applyBorder="1">
      <alignment vertical="top"/>
    </xf>
    <xf numFmtId="0" fontId="15" fillId="7" borderId="0" xfId="43" applyNumberFormat="1" applyFont="1" applyFill="1" applyBorder="1" applyAlignment="1">
      <alignment horizontal="justify" vertical="top" wrapText="1"/>
    </xf>
    <xf numFmtId="49" fontId="70" fillId="0" borderId="0" xfId="30" applyNumberFormat="1" applyBorder="1" applyAlignment="1" applyProtection="1">
      <alignment vertical="center"/>
    </xf>
    <xf numFmtId="0" fontId="19" fillId="0" borderId="0" xfId="22" applyFont="1" applyFill="1" applyBorder="1" applyAlignment="1" applyProtection="1">
      <alignment horizontal="right" vertical="top" wrapText="1" indent="1"/>
    </xf>
    <xf numFmtId="0" fontId="19" fillId="0" borderId="0" xfId="22" applyFont="1" applyFill="1" applyBorder="1" applyAlignment="1" applyProtection="1">
      <alignment horizontal="right" vertical="top" wrapText="1"/>
    </xf>
    <xf numFmtId="49" fontId="15" fillId="7" borderId="0" xfId="43" applyFont="1" applyFill="1" applyBorder="1" applyAlignment="1">
      <alignment horizontal="left" wrapText="1"/>
    </xf>
    <xf numFmtId="49" fontId="15"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5" fillId="7" borderId="0" xfId="43" applyNumberFormat="1" applyFont="1" applyFill="1" applyBorder="1" applyAlignment="1" applyProtection="1">
      <alignment horizontal="justify" vertical="top" wrapText="1"/>
    </xf>
    <xf numFmtId="49" fontId="15" fillId="7" borderId="0" xfId="43" applyFont="1" applyFill="1" applyBorder="1" applyAlignment="1">
      <alignment horizontal="left" vertical="top" wrapText="1" indent="1"/>
    </xf>
    <xf numFmtId="0" fontId="19" fillId="14" borderId="34" xfId="28" applyNumberFormat="1" applyFont="1" applyFill="1" applyBorder="1" applyAlignment="1" applyProtection="1">
      <alignment horizontal="left" vertical="center" wrapText="1" indent="1"/>
    </xf>
    <xf numFmtId="0" fontId="19" fillId="14" borderId="35" xfId="28" applyNumberFormat="1" applyFont="1" applyFill="1" applyBorder="1" applyAlignment="1" applyProtection="1">
      <alignment horizontal="left" vertical="center" wrapText="1" indent="1"/>
    </xf>
    <xf numFmtId="0" fontId="15" fillId="7" borderId="0" xfId="43" applyNumberFormat="1" applyFont="1" applyFill="1" applyBorder="1" applyAlignment="1">
      <alignment horizontal="justify" vertical="center" wrapText="1"/>
    </xf>
    <xf numFmtId="49" fontId="15" fillId="7" borderId="27" xfId="43" applyFont="1" applyFill="1" applyBorder="1" applyAlignment="1">
      <alignment vertical="center" wrapText="1"/>
    </xf>
    <xf numFmtId="49" fontId="15" fillId="7" borderId="0" xfId="43" applyFont="1" applyFill="1" applyBorder="1" applyAlignment="1">
      <alignment vertical="center" wrapText="1"/>
    </xf>
    <xf numFmtId="49" fontId="15" fillId="7" borderId="27" xfId="43" applyFont="1" applyFill="1" applyBorder="1" applyAlignment="1">
      <alignment horizontal="left" vertical="center" wrapText="1"/>
    </xf>
    <xf numFmtId="49" fontId="15" fillId="7" borderId="0" xfId="43" applyFont="1" applyFill="1" applyBorder="1" applyAlignment="1">
      <alignment horizontal="left" vertical="center" wrapText="1"/>
    </xf>
    <xf numFmtId="0" fontId="19" fillId="0" borderId="14" xfId="55" applyFont="1" applyBorder="1" applyAlignment="1">
      <alignment horizontal="center" vertical="center" wrapText="1"/>
    </xf>
    <xf numFmtId="0" fontId="19" fillId="0" borderId="13" xfId="55" applyFont="1" applyBorder="1" applyAlignment="1">
      <alignment horizontal="center" vertical="center" wrapText="1"/>
    </xf>
    <xf numFmtId="0" fontId="9" fillId="0" borderId="0" xfId="52" applyFont="1" applyAlignment="1" applyProtection="1">
      <alignment horizontal="left" vertical="top" wrapText="1"/>
    </xf>
    <xf numFmtId="0" fontId="7" fillId="7" borderId="0" xfId="52" applyNumberFormat="1" applyFont="1" applyFill="1" applyBorder="1" applyAlignment="1" applyProtection="1">
      <alignment horizontal="left" vertical="top" wrapText="1"/>
    </xf>
    <xf numFmtId="14" fontId="7" fillId="8" borderId="16" xfId="53" applyNumberFormat="1" applyFont="1" applyFill="1" applyBorder="1" applyAlignment="1" applyProtection="1">
      <alignment horizontal="left" vertical="center" wrapText="1" indent="1"/>
    </xf>
    <xf numFmtId="14" fontId="7" fillId="8" borderId="28" xfId="53" applyNumberFormat="1" applyFont="1" applyFill="1" applyBorder="1" applyAlignment="1" applyProtection="1">
      <alignment horizontal="left" vertical="center" wrapText="1" indent="1"/>
    </xf>
    <xf numFmtId="0" fontId="34" fillId="0" borderId="20" xfId="54" applyFont="1" applyFill="1" applyBorder="1" applyAlignment="1" applyProtection="1">
      <alignment horizontal="center" vertical="center" wrapText="1"/>
    </xf>
    <xf numFmtId="0" fontId="7" fillId="0" borderId="5" xfId="54" applyFont="1" applyFill="1" applyBorder="1" applyAlignment="1" applyProtection="1">
      <alignment horizontal="center" vertical="center" wrapText="1"/>
    </xf>
    <xf numFmtId="0" fontId="7" fillId="8" borderId="16" xfId="54" applyNumberFormat="1" applyFont="1" applyFill="1" applyBorder="1" applyAlignment="1" applyProtection="1">
      <alignment horizontal="left" vertical="center" wrapText="1" indent="1"/>
    </xf>
    <xf numFmtId="0" fontId="7" fillId="8" borderId="28" xfId="54" applyNumberFormat="1" applyFont="1" applyFill="1" applyBorder="1" applyAlignment="1" applyProtection="1">
      <alignment horizontal="left" vertical="center" wrapText="1" indent="1"/>
    </xf>
    <xf numFmtId="14" fontId="34" fillId="0" borderId="16" xfId="53" applyNumberFormat="1" applyFont="1" applyFill="1" applyBorder="1" applyAlignment="1" applyProtection="1">
      <alignment horizontal="center" vertical="center" wrapText="1"/>
    </xf>
    <xf numFmtId="14" fontId="34" fillId="0" borderId="28" xfId="53" applyNumberFormat="1" applyFont="1" applyFill="1" applyBorder="1" applyAlignment="1" applyProtection="1">
      <alignment horizontal="center" vertical="center" wrapText="1"/>
    </xf>
    <xf numFmtId="171" fontId="7" fillId="0" borderId="13" xfId="54" applyNumberFormat="1" applyFont="1" applyFill="1" applyBorder="1" applyAlignment="1" applyProtection="1">
      <alignment horizontal="center" vertical="center" wrapText="1"/>
    </xf>
    <xf numFmtId="171" fontId="7" fillId="0" borderId="14" xfId="54" applyNumberFormat="1" applyFont="1" applyFill="1" applyBorder="1" applyAlignment="1" applyProtection="1">
      <alignment horizontal="center" vertical="center" wrapText="1"/>
    </xf>
    <xf numFmtId="171" fontId="7" fillId="0" borderId="5" xfId="54" applyNumberFormat="1" applyFont="1" applyFill="1" applyBorder="1" applyAlignment="1" applyProtection="1">
      <alignment horizontal="center" vertical="center" wrapText="1"/>
    </xf>
    <xf numFmtId="49" fontId="30" fillId="0" borderId="15" xfId="33" applyNumberFormat="1" applyFont="1" applyFill="1" applyBorder="1" applyAlignment="1" applyProtection="1">
      <alignment horizontal="center" vertical="center" wrapText="1"/>
    </xf>
    <xf numFmtId="0" fontId="19" fillId="0" borderId="14" xfId="32" applyFont="1" applyFill="1" applyBorder="1" applyAlignment="1" applyProtection="1">
      <alignment horizontal="left" vertical="center" wrapText="1" indent="1"/>
    </xf>
    <xf numFmtId="0" fontId="19" fillId="0" borderId="5" xfId="32" applyFont="1" applyFill="1" applyBorder="1" applyAlignment="1" applyProtection="1">
      <alignment horizontal="left" vertical="center" wrapText="1" indent="1"/>
    </xf>
    <xf numFmtId="0" fontId="19" fillId="0" borderId="13" xfId="32" applyFont="1" applyFill="1" applyBorder="1" applyAlignment="1" applyProtection="1">
      <alignment horizontal="left" vertical="center" wrapText="1" indent="1"/>
    </xf>
    <xf numFmtId="0" fontId="7" fillId="0" borderId="0" xfId="54" applyFont="1" applyFill="1" applyBorder="1" applyAlignment="1" applyProtection="1">
      <alignment horizontal="center" vertical="center" wrapText="1"/>
    </xf>
    <xf numFmtId="49" fontId="7" fillId="0" borderId="0" xfId="53" applyNumberFormat="1" applyFont="1" applyFill="1" applyBorder="1" applyAlignment="1" applyProtection="1">
      <alignment horizontal="center" vertical="center" wrapText="1"/>
    </xf>
    <xf numFmtId="4" fontId="7" fillId="0" borderId="5" xfId="34" applyFont="1" applyFill="1" applyBorder="1" applyAlignment="1" applyProtection="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0" fontId="7" fillId="8" borderId="16" xfId="33" applyNumberFormat="1" applyFont="1" applyFill="1" applyBorder="1" applyAlignment="1" applyProtection="1">
      <alignment horizontal="left" vertical="center" wrapText="1"/>
    </xf>
    <xf numFmtId="0" fontId="7"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7" fillId="8" borderId="16" xfId="53" applyNumberFormat="1" applyFont="1" applyFill="1" applyBorder="1" applyAlignment="1" applyProtection="1">
      <alignment horizontal="left" vertical="center" wrapText="1"/>
    </xf>
    <xf numFmtId="0" fontId="7" fillId="8" borderId="28" xfId="53" applyNumberFormat="1" applyFont="1" applyFill="1" applyBorder="1" applyAlignment="1" applyProtection="1">
      <alignment horizontal="left" vertical="center" wrapText="1"/>
    </xf>
    <xf numFmtId="0" fontId="7" fillId="8" borderId="26" xfId="53" applyNumberFormat="1" applyFont="1" applyFill="1" applyBorder="1" applyAlignment="1" applyProtection="1">
      <alignment horizontal="left" vertical="center" wrapText="1"/>
    </xf>
    <xf numFmtId="0" fontId="7"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7" fillId="8" borderId="16" xfId="33" applyNumberFormat="1" applyFont="1" applyFill="1" applyBorder="1" applyAlignment="1" applyProtection="1">
      <alignment horizontal="left" vertical="center" wrapText="1"/>
    </xf>
    <xf numFmtId="49" fontId="7" fillId="8" borderId="28" xfId="33" applyNumberFormat="1" applyFont="1" applyFill="1" applyBorder="1" applyAlignment="1" applyProtection="1">
      <alignment horizontal="left" vertical="center" wrapText="1"/>
    </xf>
    <xf numFmtId="49" fontId="7" fillId="8" borderId="26" xfId="33" applyNumberFormat="1" applyFont="1" applyFill="1" applyBorder="1" applyAlignment="1" applyProtection="1">
      <alignment horizontal="left" vertical="center" wrapText="1"/>
    </xf>
    <xf numFmtId="49" fontId="7" fillId="8" borderId="5" xfId="53" applyNumberFormat="1" applyFont="1" applyFill="1" applyBorder="1" applyAlignment="1" applyProtection="1">
      <alignment horizontal="center" vertical="center" wrapText="1"/>
    </xf>
    <xf numFmtId="49" fontId="7"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8" borderId="5" xfId="0" applyNumberFormat="1" applyFill="1" applyBorder="1" applyAlignment="1" applyProtection="1">
      <alignment horizontal="left" vertical="center" wrapText="1"/>
    </xf>
    <xf numFmtId="0" fontId="7" fillId="0" borderId="5" xfId="47" applyFont="1" applyFill="1" applyBorder="1" applyAlignment="1" applyProtection="1">
      <alignment horizontal="center" vertical="center" wrapText="1"/>
    </xf>
    <xf numFmtId="0" fontId="103" fillId="0" borderId="0" xfId="0" applyNumberFormat="1" applyFont="1" applyFill="1" applyBorder="1" applyAlignment="1">
      <alignment horizontal="right" vertical="center"/>
    </xf>
    <xf numFmtId="0" fontId="103" fillId="0" borderId="0" xfId="0" applyNumberFormat="1" applyFont="1" applyFill="1" applyBorder="1" applyAlignment="1" applyProtection="1">
      <alignment horizontal="center" vertical="center"/>
    </xf>
    <xf numFmtId="0" fontId="57" fillId="0" borderId="20" xfId="32" applyFont="1" applyFill="1" applyBorder="1" applyAlignment="1" applyProtection="1">
      <alignment horizontal="left" vertical="center" wrapText="1" indent="1"/>
    </xf>
    <xf numFmtId="0" fontId="57" fillId="0" borderId="28" xfId="32" applyFont="1" applyFill="1" applyBorder="1" applyAlignment="1" applyProtection="1">
      <alignment horizontal="left" vertical="center" wrapText="1" indent="1"/>
    </xf>
    <xf numFmtId="0" fontId="57" fillId="0" borderId="24" xfId="32" applyFont="1" applyFill="1" applyBorder="1" applyAlignment="1" applyProtection="1">
      <alignment horizontal="left" vertical="center" wrapText="1" indent="1"/>
    </xf>
    <xf numFmtId="0" fontId="57" fillId="0" borderId="0" xfId="47" applyFont="1" applyFill="1" applyBorder="1" applyAlignment="1" applyProtection="1">
      <alignment horizontal="right" vertical="center" wrapText="1"/>
    </xf>
    <xf numFmtId="0" fontId="57" fillId="0" borderId="17" xfId="47" applyFont="1" applyFill="1" applyBorder="1" applyAlignment="1" applyProtection="1">
      <alignment horizontal="right" vertical="center" wrapText="1"/>
    </xf>
    <xf numFmtId="0" fontId="7" fillId="0" borderId="5" xfId="47" applyFont="1" applyFill="1" applyBorder="1" applyAlignment="1" applyProtection="1">
      <alignment horizontal="right" vertical="center" wrapText="1"/>
    </xf>
    <xf numFmtId="0" fontId="0" fillId="0" borderId="5" xfId="0" applyNumberFormat="1" applyBorder="1" applyAlignment="1">
      <alignment horizontal="center" vertical="center" wrapText="1"/>
    </xf>
    <xf numFmtId="49" fontId="30" fillId="7" borderId="17" xfId="3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7" fillId="0" borderId="0" xfId="54" applyFont="1" applyFill="1" applyAlignment="1" applyProtection="1">
      <alignment horizontal="left" vertical="top" wrapText="1"/>
    </xf>
    <xf numFmtId="0" fontId="19" fillId="0" borderId="14" xfId="55" applyFont="1" applyFill="1" applyBorder="1" applyAlignment="1">
      <alignment horizontal="left" vertical="center" wrapText="1" indent="1"/>
    </xf>
    <xf numFmtId="0" fontId="19" fillId="0" borderId="5" xfId="55" applyFont="1" applyFill="1" applyBorder="1" applyAlignment="1">
      <alignment horizontal="left" vertical="center" wrapText="1" indent="1"/>
    </xf>
    <xf numFmtId="0" fontId="19"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7" fillId="0" borderId="5" xfId="54" applyNumberFormat="1" applyFont="1" applyFill="1" applyBorder="1" applyAlignment="1" applyProtection="1">
      <alignment horizontal="left" vertical="top" wrapText="1"/>
    </xf>
    <xf numFmtId="0" fontId="75" fillId="0" borderId="0" xfId="54" applyFont="1" applyFill="1" applyBorder="1" applyAlignment="1" applyProtection="1">
      <alignment horizontal="center" vertical="center" wrapText="1"/>
    </xf>
    <xf numFmtId="4" fontId="7" fillId="8" borderId="5" xfId="30" applyNumberFormat="1" applyFont="1" applyFill="1" applyBorder="1" applyAlignment="1" applyProtection="1">
      <alignment horizontal="left" vertical="center" wrapText="1"/>
    </xf>
    <xf numFmtId="0" fontId="7" fillId="9" borderId="5" xfId="54" applyNumberFormat="1" applyFont="1" applyFill="1" applyBorder="1" applyAlignment="1" applyProtection="1">
      <alignment horizontal="left" vertical="center" wrapText="1"/>
      <protection locked="0"/>
    </xf>
    <xf numFmtId="0" fontId="7" fillId="9" borderId="13" xfId="54" applyNumberFormat="1" applyFont="1" applyFill="1" applyBorder="1" applyAlignment="1" applyProtection="1">
      <alignment horizontal="left" vertical="center" wrapText="1"/>
      <protection locked="0"/>
    </xf>
    <xf numFmtId="0" fontId="7" fillId="9" borderId="15" xfId="54" applyNumberFormat="1" applyFont="1" applyFill="1" applyBorder="1" applyAlignment="1" applyProtection="1">
      <alignment horizontal="left" vertical="center" wrapText="1"/>
      <protection locked="0"/>
    </xf>
    <xf numFmtId="0" fontId="7"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8" fillId="9" borderId="5" xfId="53" applyNumberFormat="1" applyFont="1" applyFill="1" applyBorder="1" applyAlignment="1" applyProtection="1">
      <alignment horizontal="center" vertical="center" wrapText="1"/>
      <protection locked="0"/>
    </xf>
    <xf numFmtId="49" fontId="7" fillId="11" borderId="5" xfId="53" applyNumberFormat="1" applyFont="1" applyFill="1" applyBorder="1" applyAlignment="1" applyProtection="1">
      <alignment horizontal="center" vertical="center" wrapText="1"/>
    </xf>
    <xf numFmtId="0" fontId="7" fillId="12" borderId="13" xfId="47" applyFont="1" applyFill="1" applyBorder="1" applyAlignment="1" applyProtection="1">
      <alignment horizontal="center" vertical="center" wrapText="1"/>
    </xf>
    <xf numFmtId="0" fontId="7" fillId="12" borderId="15" xfId="47" applyFont="1" applyFill="1" applyBorder="1" applyAlignment="1" applyProtection="1">
      <alignment horizontal="center" vertical="center" wrapText="1"/>
    </xf>
    <xf numFmtId="0" fontId="7" fillId="12" borderId="14" xfId="47" applyFont="1" applyFill="1" applyBorder="1" applyAlignment="1" applyProtection="1">
      <alignment horizontal="center" vertical="center" wrapText="1"/>
    </xf>
    <xf numFmtId="0" fontId="7" fillId="7" borderId="16" xfId="54" applyFont="1" applyFill="1" applyBorder="1" applyAlignment="1" applyProtection="1">
      <alignment horizontal="center" vertical="center" wrapText="1"/>
    </xf>
    <xf numFmtId="0" fontId="7" fillId="7" borderId="28" xfId="54" applyFont="1" applyFill="1" applyBorder="1" applyAlignment="1" applyProtection="1">
      <alignment horizontal="center" vertical="center" wrapText="1"/>
    </xf>
    <xf numFmtId="0" fontId="7" fillId="7" borderId="26" xfId="54" applyFont="1" applyFill="1" applyBorder="1" applyAlignment="1" applyProtection="1">
      <alignment horizontal="center" vertical="center" wrapText="1"/>
    </xf>
    <xf numFmtId="0" fontId="19" fillId="0" borderId="15" xfId="55" applyFont="1" applyBorder="1" applyAlignment="1">
      <alignment horizontal="left" vertical="center" wrapText="1" indent="1"/>
    </xf>
    <xf numFmtId="0" fontId="7" fillId="0" borderId="0" xfId="47" applyFont="1" applyFill="1" applyBorder="1" applyAlignment="1" applyProtection="1">
      <alignment horizontal="right" vertical="center" wrapText="1"/>
    </xf>
    <xf numFmtId="0" fontId="30" fillId="7" borderId="23" xfId="33" applyNumberFormat="1" applyFont="1" applyFill="1" applyBorder="1" applyAlignment="1" applyProtection="1">
      <alignment horizontal="center" vertical="center" wrapText="1"/>
    </xf>
    <xf numFmtId="0" fontId="7" fillId="0" borderId="16" xfId="54" applyNumberFormat="1" applyFont="1" applyFill="1" applyBorder="1" applyAlignment="1" applyProtection="1">
      <alignment horizontal="left" vertical="top" wrapText="1"/>
    </xf>
    <xf numFmtId="0" fontId="7" fillId="0" borderId="28" xfId="54" applyNumberFormat="1" applyFont="1" applyFill="1" applyBorder="1" applyAlignment="1" applyProtection="1">
      <alignment horizontal="left" vertical="top" wrapText="1"/>
    </xf>
    <xf numFmtId="0" fontId="7" fillId="0" borderId="26" xfId="54" applyNumberFormat="1" applyFont="1" applyFill="1" applyBorder="1" applyAlignment="1" applyProtection="1">
      <alignment horizontal="left" vertical="top" wrapText="1"/>
    </xf>
    <xf numFmtId="0" fontId="57" fillId="0" borderId="0" xfId="53" applyNumberFormat="1" applyFont="1" applyFill="1" applyBorder="1" applyAlignment="1" applyProtection="1">
      <alignment horizontal="left" vertical="center" wrapText="1" indent="1"/>
    </xf>
    <xf numFmtId="0" fontId="7" fillId="8" borderId="5" xfId="53" applyNumberFormat="1" applyFont="1" applyFill="1" applyBorder="1" applyAlignment="1" applyProtection="1">
      <alignment horizontal="left" vertical="center" wrapText="1" indent="1"/>
    </xf>
    <xf numFmtId="0" fontId="34"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1" fillId="13" borderId="16" xfId="0" applyFont="1" applyFill="1" applyBorder="1" applyAlignment="1" applyProtection="1">
      <alignment horizontal="center" vertical="center" textRotation="90" wrapText="1"/>
    </xf>
    <xf numFmtId="49" fontId="41" fillId="13" borderId="28" xfId="0" applyFont="1" applyFill="1" applyBorder="1" applyAlignment="1" applyProtection="1">
      <alignment horizontal="center" vertical="center" textRotation="90" wrapText="1"/>
    </xf>
    <xf numFmtId="49" fontId="41" fillId="13" borderId="26" xfId="0" applyFont="1" applyFill="1" applyBorder="1" applyAlignment="1" applyProtection="1">
      <alignment horizontal="center" vertical="center" textRotation="90" wrapText="1"/>
    </xf>
    <xf numFmtId="0" fontId="7"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7" fillId="12" borderId="13" xfId="45" applyFont="1" applyFill="1" applyBorder="1" applyAlignment="1" applyProtection="1">
      <alignment horizontal="center" vertical="center" wrapText="1"/>
    </xf>
    <xf numFmtId="0" fontId="7" fillId="12" borderId="14" xfId="45" applyFont="1" applyFill="1" applyBorder="1" applyAlignment="1" applyProtection="1">
      <alignment horizontal="center" vertical="center" wrapText="1"/>
    </xf>
    <xf numFmtId="0" fontId="7" fillId="12" borderId="16" xfId="45" applyFont="1" applyFill="1" applyBorder="1" applyAlignment="1" applyProtection="1">
      <alignment horizontal="center" vertical="center" wrapText="1"/>
    </xf>
    <xf numFmtId="0" fontId="7" fillId="12" borderId="26" xfId="45" applyFont="1" applyFill="1" applyBorder="1" applyAlignment="1" applyProtection="1">
      <alignment horizontal="center" vertical="center" wrapText="1"/>
    </xf>
    <xf numFmtId="0" fontId="34" fillId="0" borderId="0" xfId="54" applyFont="1" applyFill="1" applyBorder="1" applyAlignment="1" applyProtection="1">
      <alignment horizontal="center" vertical="center" wrapText="1"/>
    </xf>
    <xf numFmtId="49" fontId="57" fillId="0" borderId="0" xfId="53" applyNumberFormat="1" applyFont="1" applyFill="1" applyBorder="1" applyAlignment="1" applyProtection="1">
      <alignment horizontal="left" vertical="center" wrapText="1" indent="1"/>
    </xf>
    <xf numFmtId="49" fontId="70" fillId="9" borderId="13" xfId="30" applyNumberFormat="1" applyFont="1" applyFill="1" applyBorder="1" applyAlignment="1" applyProtection="1">
      <alignment horizontal="left" vertical="center" wrapText="1" indent="1"/>
      <protection locked="0"/>
    </xf>
    <xf numFmtId="49" fontId="70" fillId="9" borderId="15" xfId="30" applyNumberFormat="1" applyFont="1" applyFill="1" applyBorder="1" applyAlignment="1" applyProtection="1">
      <alignment horizontal="left" vertical="center" wrapText="1" indent="1"/>
      <protection locked="0"/>
    </xf>
    <xf numFmtId="49" fontId="70" fillId="9" borderId="14" xfId="30" applyNumberFormat="1" applyFont="1" applyFill="1" applyBorder="1" applyAlignment="1" applyProtection="1">
      <alignment horizontal="left" vertical="center" wrapText="1" indent="1"/>
      <protection locked="0"/>
    </xf>
    <xf numFmtId="49" fontId="41" fillId="13" borderId="5" xfId="0" applyFont="1" applyFill="1" applyBorder="1" applyAlignment="1" applyProtection="1">
      <alignment horizontal="center" vertical="center" textRotation="90" wrapText="1"/>
    </xf>
    <xf numFmtId="0" fontId="48" fillId="0" borderId="0" xfId="47" applyFont="1" applyFill="1" applyBorder="1" applyAlignment="1" applyProtection="1">
      <alignment horizontal="center" vertical="center" wrapText="1"/>
    </xf>
    <xf numFmtId="0" fontId="7" fillId="8" borderId="5" xfId="53" applyNumberFormat="1" applyFont="1" applyFill="1" applyBorder="1" applyAlignment="1" applyProtection="1">
      <alignment horizontal="left" vertical="center" wrapText="1"/>
    </xf>
    <xf numFmtId="0" fontId="30" fillId="7" borderId="15" xfId="33" applyNumberFormat="1" applyFont="1" applyFill="1" applyBorder="1" applyAlignment="1" applyProtection="1">
      <alignment horizontal="center" vertical="center" wrapText="1"/>
    </xf>
    <xf numFmtId="0" fontId="7" fillId="0" borderId="23" xfId="53" applyNumberFormat="1" applyFont="1" applyFill="1" applyBorder="1" applyAlignment="1" applyProtection="1">
      <alignment horizontal="center" vertical="center" wrapText="1"/>
    </xf>
    <xf numFmtId="0" fontId="48" fillId="0" borderId="17" xfId="47" applyFont="1" applyFill="1" applyBorder="1" applyAlignment="1" applyProtection="1">
      <alignment horizontal="center" vertical="center" wrapText="1"/>
    </xf>
    <xf numFmtId="0" fontId="7" fillId="0" borderId="0" xfId="53" applyNumberFormat="1" applyFont="1" applyFill="1" applyBorder="1" applyAlignment="1" applyProtection="1">
      <alignment horizontal="center" vertical="center" wrapText="1"/>
    </xf>
    <xf numFmtId="0" fontId="7"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7" fillId="12" borderId="5" xfId="47" applyFont="1" applyFill="1" applyBorder="1" applyAlignment="1" applyProtection="1">
      <alignment horizontal="center" vertical="center" wrapText="1"/>
    </xf>
    <xf numFmtId="0" fontId="12" fillId="0" borderId="0" xfId="54" applyFont="1" applyFill="1" applyAlignment="1" applyProtection="1">
      <alignment horizontal="center" vertical="center" wrapText="1"/>
    </xf>
    <xf numFmtId="0" fontId="34" fillId="7" borderId="0"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30" fillId="7" borderId="0" xfId="33" applyNumberFormat="1" applyFont="1" applyFill="1" applyBorder="1" applyAlignment="1" applyProtection="1">
      <alignment horizontal="center" vertical="center" wrapText="1"/>
    </xf>
    <xf numFmtId="0" fontId="7" fillId="8" borderId="5" xfId="47" applyNumberFormat="1" applyFont="1" applyFill="1" applyBorder="1" applyAlignment="1" applyProtection="1">
      <alignment horizontal="left" vertical="center" wrapText="1"/>
    </xf>
    <xf numFmtId="0" fontId="7" fillId="8" borderId="5" xfId="54" applyNumberFormat="1" applyFont="1" applyFill="1" applyBorder="1" applyAlignment="1" applyProtection="1">
      <alignment horizontal="left" vertical="center" wrapText="1"/>
    </xf>
    <xf numFmtId="0" fontId="7" fillId="0" borderId="16" xfId="54" applyNumberFormat="1" applyFont="1" applyFill="1" applyBorder="1" applyAlignment="1" applyProtection="1">
      <alignment horizontal="left" vertical="center" wrapText="1"/>
    </xf>
    <xf numFmtId="0" fontId="7" fillId="0" borderId="26" xfId="54" applyNumberFormat="1" applyFont="1" applyFill="1" applyBorder="1" applyAlignment="1" applyProtection="1">
      <alignment horizontal="left" vertical="center" wrapText="1"/>
    </xf>
    <xf numFmtId="0" fontId="7" fillId="7" borderId="5" xfId="54" applyNumberFormat="1" applyFont="1" applyFill="1" applyBorder="1" applyAlignment="1" applyProtection="1">
      <alignment horizontal="left" vertical="center" wrapText="1"/>
    </xf>
    <xf numFmtId="49" fontId="7" fillId="2" borderId="5" xfId="54" applyNumberFormat="1" applyFont="1" applyFill="1" applyBorder="1" applyAlignment="1" applyProtection="1">
      <alignment horizontal="left" vertical="center" wrapText="1" indent="4"/>
      <protection locked="0"/>
    </xf>
    <xf numFmtId="0" fontId="7" fillId="0" borderId="21" xfId="54" applyNumberFormat="1" applyFont="1" applyFill="1" applyBorder="1" applyAlignment="1" applyProtection="1">
      <alignment horizontal="left" vertical="center" wrapText="1"/>
    </xf>
    <xf numFmtId="0" fontId="7" fillId="0" borderId="20" xfId="54" applyNumberFormat="1" applyFont="1" applyFill="1" applyBorder="1" applyAlignment="1" applyProtection="1">
      <alignment horizontal="left" vertical="center" wrapText="1"/>
    </xf>
    <xf numFmtId="0" fontId="7" fillId="0" borderId="18" xfId="54" applyNumberFormat="1" applyFont="1" applyFill="1" applyBorder="1" applyAlignment="1" applyProtection="1">
      <alignment horizontal="left" vertical="center" wrapText="1"/>
    </xf>
    <xf numFmtId="49" fontId="7" fillId="7" borderId="5" xfId="54" applyNumberFormat="1" applyFont="1" applyFill="1" applyBorder="1" applyAlignment="1" applyProtection="1">
      <alignment horizontal="center" vertical="center" wrapText="1"/>
    </xf>
    <xf numFmtId="0" fontId="7" fillId="0" borderId="28" xfId="54" applyNumberFormat="1" applyFont="1" applyFill="1" applyBorder="1" applyAlignment="1" applyProtection="1">
      <alignment horizontal="left" vertical="center" wrapText="1"/>
    </xf>
    <xf numFmtId="0" fontId="34" fillId="0" borderId="5" xfId="54" applyFont="1" applyFill="1" applyBorder="1" applyAlignment="1" applyProtection="1">
      <alignment horizontal="center" vertical="center" wrapText="1"/>
    </xf>
    <xf numFmtId="0" fontId="7" fillId="7" borderId="5" xfId="54" applyFont="1" applyFill="1" applyBorder="1" applyAlignment="1" applyProtection="1">
      <alignment horizontal="center" vertical="center"/>
    </xf>
    <xf numFmtId="49" fontId="0" fillId="7" borderId="5" xfId="54" applyNumberFormat="1" applyFont="1" applyFill="1" applyBorder="1" applyAlignment="1" applyProtection="1">
      <alignment horizontal="center" vertical="center" wrapText="1"/>
    </xf>
    <xf numFmtId="0" fontId="0" fillId="8" borderId="16" xfId="30" applyNumberFormat="1" applyFont="1" applyFill="1" applyBorder="1" applyAlignment="1" applyProtection="1">
      <alignment horizontal="left" vertical="center" wrapText="1" indent="1"/>
    </xf>
    <xf numFmtId="0" fontId="0" fillId="8" borderId="26"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8" borderId="28" xfId="30" applyNumberFormat="1" applyFont="1" applyFill="1" applyBorder="1" applyAlignment="1" applyProtection="1">
      <alignment horizontal="left" vertical="center" wrapText="1" inden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7" fillId="7" borderId="13" xfId="54" applyFont="1" applyFill="1" applyBorder="1" applyAlignment="1" applyProtection="1">
      <alignment horizontal="center" vertical="center" wrapText="1"/>
    </xf>
    <xf numFmtId="0" fontId="7" fillId="7" borderId="15" xfId="54" applyFont="1" applyFill="1" applyBorder="1" applyAlignment="1" applyProtection="1">
      <alignment horizontal="center" vertical="center" wrapText="1"/>
    </xf>
    <xf numFmtId="0" fontId="7"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30" fillId="7" borderId="15" xfId="33" applyNumberFormat="1" applyFont="1" applyFill="1" applyBorder="1" applyAlignment="1" applyProtection="1">
      <alignment horizontal="center" vertical="center" wrapText="1"/>
    </xf>
    <xf numFmtId="0" fontId="38"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8" fillId="0" borderId="28" xfId="54" applyFont="1" applyFill="1" applyBorder="1" applyAlignment="1" applyProtection="1">
      <alignment horizontal="left" vertical="center" wrapText="1"/>
    </xf>
    <xf numFmtId="0" fontId="38" fillId="0" borderId="26" xfId="54" applyFont="1" applyFill="1" applyBorder="1" applyAlignment="1" applyProtection="1">
      <alignment horizontal="left" vertical="center" wrapText="1"/>
    </xf>
    <xf numFmtId="0" fontId="33" fillId="7" borderId="20" xfId="54" applyFont="1" applyFill="1" applyBorder="1" applyAlignment="1" applyProtection="1">
      <alignment horizontal="center" vertical="top" wrapText="1"/>
    </xf>
    <xf numFmtId="0" fontId="0" fillId="8" borderId="5" xfId="30" applyNumberFormat="1"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9" fillId="0" borderId="15" xfId="32" applyFont="1" applyFill="1" applyBorder="1" applyAlignment="1" applyProtection="1">
      <alignment horizontal="left" vertical="center" wrapText="1" indent="1"/>
    </xf>
    <xf numFmtId="49" fontId="7" fillId="0" borderId="0" xfId="41" applyBorder="1" applyAlignment="1" applyProtection="1">
      <alignment horizontal="left" vertical="top" wrapText="1"/>
    </xf>
    <xf numFmtId="0" fontId="7" fillId="7" borderId="5" xfId="48" applyNumberFormat="1" applyFont="1" applyFill="1" applyBorder="1" applyAlignment="1" applyProtection="1">
      <alignment horizontal="center" vertical="center" wrapText="1"/>
    </xf>
    <xf numFmtId="49" fontId="7" fillId="0" borderId="0" xfId="41" applyFont="1" applyAlignment="1">
      <alignment horizontal="left" vertical="top" wrapText="1"/>
    </xf>
    <xf numFmtId="49" fontId="0" fillId="12" borderId="15" xfId="0" applyFont="1" applyFill="1" applyBorder="1" applyAlignment="1">
      <alignment horizontal="left" vertical="center" indent="1"/>
    </xf>
    <xf numFmtId="0" fontId="7" fillId="8" borderId="13" xfId="53" applyNumberFormat="1" applyFont="1" applyFill="1" applyBorder="1" applyAlignment="1" applyProtection="1">
      <alignment horizontal="left" vertical="center" wrapText="1"/>
    </xf>
    <xf numFmtId="0" fontId="7" fillId="8" borderId="15" xfId="53" applyNumberFormat="1" applyFont="1" applyFill="1" applyBorder="1" applyAlignment="1" applyProtection="1">
      <alignment horizontal="left" vertical="center" wrapText="1"/>
    </xf>
    <xf numFmtId="0" fontId="7" fillId="8" borderId="14" xfId="53" applyNumberFormat="1" applyFont="1" applyFill="1" applyBorder="1" applyAlignment="1" applyProtection="1">
      <alignment horizontal="left" vertical="center" wrapText="1"/>
    </xf>
    <xf numFmtId="0" fontId="7" fillId="0" borderId="13" xfId="54" applyNumberFormat="1" applyFont="1" applyFill="1" applyBorder="1" applyAlignment="1" applyProtection="1">
      <alignment horizontal="left" vertical="center" wrapText="1"/>
    </xf>
    <xf numFmtId="0" fontId="7" fillId="0" borderId="15" xfId="54" applyNumberFormat="1" applyFont="1" applyFill="1" applyBorder="1" applyAlignment="1" applyProtection="1">
      <alignment horizontal="left" vertical="center" wrapText="1"/>
    </xf>
    <xf numFmtId="0" fontId="7" fillId="0" borderId="14" xfId="54" applyNumberFormat="1" applyFont="1" applyFill="1" applyBorder="1" applyAlignment="1" applyProtection="1">
      <alignment horizontal="left" vertical="center" wrapText="1"/>
    </xf>
    <xf numFmtId="4" fontId="7" fillId="8" borderId="13" xfId="30" applyNumberFormat="1" applyFont="1" applyFill="1" applyBorder="1" applyAlignment="1" applyProtection="1">
      <alignment horizontal="left" vertical="center" wrapText="1"/>
    </xf>
    <xf numFmtId="4" fontId="7" fillId="8" borderId="15" xfId="30" applyNumberFormat="1" applyFont="1" applyFill="1" applyBorder="1" applyAlignment="1" applyProtection="1">
      <alignment horizontal="left" vertical="center" wrapText="1"/>
    </xf>
    <xf numFmtId="4" fontId="7" fillId="8" borderId="14" xfId="30" applyNumberFormat="1" applyFont="1" applyFill="1" applyBorder="1" applyAlignment="1" applyProtection="1">
      <alignment horizontal="left" vertical="center" wrapText="1"/>
    </xf>
    <xf numFmtId="0" fontId="34" fillId="0" borderId="21" xfId="54" applyFont="1" applyFill="1" applyBorder="1" applyAlignment="1" applyProtection="1">
      <alignment horizontal="center" vertical="center" wrapText="1"/>
    </xf>
    <xf numFmtId="0" fontId="34" fillId="0" borderId="18" xfId="54" applyFont="1" applyFill="1" applyBorder="1" applyAlignment="1" applyProtection="1">
      <alignment horizontal="center" vertical="center" wrapText="1"/>
    </xf>
    <xf numFmtId="0" fontId="7" fillId="8" borderId="13" xfId="47" applyNumberFormat="1" applyFont="1" applyFill="1" applyBorder="1" applyAlignment="1" applyProtection="1">
      <alignment horizontal="left" vertical="center" wrapText="1"/>
    </xf>
    <xf numFmtId="0" fontId="7" fillId="8" borderId="15" xfId="47" applyNumberFormat="1" applyFont="1" applyFill="1" applyBorder="1" applyAlignment="1" applyProtection="1">
      <alignment horizontal="left" vertical="center" wrapText="1"/>
    </xf>
    <xf numFmtId="0" fontId="7" fillId="8" borderId="14" xfId="47" applyNumberFormat="1" applyFont="1" applyFill="1" applyBorder="1" applyAlignment="1" applyProtection="1">
      <alignment horizontal="left" vertical="center" wrapText="1"/>
    </xf>
    <xf numFmtId="0" fontId="7" fillId="8" borderId="13" xfId="54" applyNumberFormat="1" applyFont="1" applyFill="1" applyBorder="1" applyAlignment="1" applyProtection="1">
      <alignment horizontal="left" vertical="center" wrapText="1"/>
    </xf>
    <xf numFmtId="0" fontId="7" fillId="8" borderId="15" xfId="54" applyNumberFormat="1" applyFont="1" applyFill="1" applyBorder="1" applyAlignment="1" applyProtection="1">
      <alignment horizontal="left" vertical="center" wrapText="1"/>
    </xf>
    <xf numFmtId="0" fontId="7" fillId="8" borderId="14" xfId="54" applyNumberFormat="1" applyFont="1" applyFill="1" applyBorder="1" applyAlignment="1" applyProtection="1">
      <alignment horizontal="left" vertical="center" wrapText="1"/>
    </xf>
    <xf numFmtId="14" fontId="7" fillId="8" borderId="5" xfId="53" applyNumberFormat="1" applyFont="1" applyFill="1" applyBorder="1" applyAlignment="1" applyProtection="1">
      <alignment horizontal="left" vertical="center" wrapText="1" indent="1"/>
    </xf>
    <xf numFmtId="0" fontId="30" fillId="0" borderId="20" xfId="54" applyFont="1" applyFill="1" applyBorder="1" applyAlignment="1" applyProtection="1">
      <alignment horizontal="center" vertical="top" wrapText="1"/>
    </xf>
    <xf numFmtId="0" fontId="30" fillId="0" borderId="0" xfId="54" applyFont="1" applyFill="1" applyBorder="1" applyAlignment="1" applyProtection="1">
      <alignment horizontal="center" vertical="top" wrapText="1"/>
    </xf>
    <xf numFmtId="14" fontId="50" fillId="0" borderId="5" xfId="53" applyNumberFormat="1" applyFont="1" applyFill="1" applyBorder="1" applyAlignment="1" applyProtection="1">
      <alignment horizontal="center" vertical="center" wrapText="1"/>
    </xf>
    <xf numFmtId="0" fontId="7" fillId="0" borderId="5" xfId="53" applyNumberFormat="1" applyFont="1" applyFill="1" applyBorder="1" applyAlignment="1" applyProtection="1">
      <alignment horizontal="left" vertical="center" wrapText="1"/>
    </xf>
    <xf numFmtId="0" fontId="7" fillId="11" borderId="5" xfId="53" applyNumberFormat="1" applyFont="1" applyFill="1" applyBorder="1" applyAlignment="1" applyProtection="1">
      <alignment horizontal="center" vertical="center" wrapText="1"/>
    </xf>
    <xf numFmtId="0" fontId="7" fillId="0" borderId="5" xfId="53" applyNumberFormat="1" applyFont="1" applyFill="1" applyBorder="1" applyAlignment="1" applyProtection="1">
      <alignment horizontal="center" vertical="center" wrapText="1"/>
    </xf>
    <xf numFmtId="0" fontId="7" fillId="7" borderId="0" xfId="54" applyFont="1" applyFill="1" applyBorder="1" applyAlignment="1" applyProtection="1">
      <alignment horizontal="center" vertical="center" wrapText="1"/>
    </xf>
    <xf numFmtId="0" fontId="30"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7"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7"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7"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7" fillId="0" borderId="5" xfId="33" applyNumberFormat="1" applyFont="1" applyFill="1" applyBorder="1" applyAlignment="1" applyProtection="1">
      <alignment horizontal="left" vertical="center" wrapText="1"/>
    </xf>
    <xf numFmtId="0" fontId="7" fillId="0" borderId="5" xfId="54" applyNumberFormat="1" applyFont="1" applyFill="1" applyBorder="1" applyAlignment="1" applyProtection="1">
      <alignment horizontal="left" vertical="center" wrapText="1"/>
    </xf>
    <xf numFmtId="49" fontId="7" fillId="11" borderId="13" xfId="53" applyNumberFormat="1" applyFont="1" applyFill="1" applyBorder="1" applyAlignment="1" applyProtection="1">
      <alignment horizontal="center" vertical="center" wrapText="1"/>
    </xf>
    <xf numFmtId="49" fontId="7" fillId="7" borderId="16" xfId="54" applyNumberFormat="1" applyFont="1" applyFill="1" applyBorder="1" applyAlignment="1" applyProtection="1">
      <alignment horizontal="center" vertical="center" wrapText="1"/>
    </xf>
    <xf numFmtId="49" fontId="7" fillId="7" borderId="26" xfId="54" applyNumberFormat="1" applyFont="1" applyFill="1" applyBorder="1" applyAlignment="1" applyProtection="1">
      <alignment horizontal="center" vertical="center" wrapText="1"/>
    </xf>
    <xf numFmtId="0" fontId="9" fillId="10" borderId="5" xfId="0" applyNumberFormat="1" applyFont="1" applyFill="1" applyBorder="1" applyAlignment="1" applyProtection="1">
      <alignment horizontal="center" vertical="center" wrapText="1"/>
    </xf>
  </cellXfs>
  <cellStyles count="4488">
    <cellStyle name=" 1" xfId="1"/>
    <cellStyle name=" 1 2" xfId="2"/>
    <cellStyle name=" 1_Stage1" xfId="3"/>
    <cellStyle name="_x000a_bidires=100_x000d_" xfId="104"/>
    <cellStyle name="_x000a_bidires=100_x000d_ 2" xfId="105"/>
    <cellStyle name="%" xfId="106"/>
    <cellStyle name="%_Inputs" xfId="107"/>
    <cellStyle name="%_Inputs (const)" xfId="108"/>
    <cellStyle name="%_Inputs Co" xfId="109"/>
    <cellStyle name="?_x0001_" xfId="110"/>
    <cellStyle name="?????? [0]_cogs" xfId="111"/>
    <cellStyle name="???????_??????? (2)" xfId="112"/>
    <cellStyle name="??????_cogs" xfId="113"/>
    <cellStyle name="??_PL-CF sheet" xfId="114"/>
    <cellStyle name="?…?ж?Ш?и [0.00]" xfId="115"/>
    <cellStyle name="?W??_‘O’с?р??" xfId="116"/>
    <cellStyle name="___________ __ ______ 2007_ (2)" xfId="117"/>
    <cellStyle name="_060725 NEW модель баланс все Со" xfId="118"/>
    <cellStyle name="_060821 n=10, Э2007 55, ИП 119, ЗС 07г 15" xfId="119"/>
    <cellStyle name="_070130 model_strategy_18 12 06_Э07_324__Э09_292_(2)2" xfId="120"/>
    <cellStyle name="_2011 часть1 1" xfId="121"/>
    <cellStyle name="_5 БР по заявкам май" xfId="122"/>
    <cellStyle name="_6.1." xfId="123"/>
    <cellStyle name="_7.4.6Перечень платежей (метрол.) ФК на январь 2008г." xfId="124"/>
    <cellStyle name="_7.6." xfId="125"/>
    <cellStyle name="_7.6. Информационные службы" xfId="126"/>
    <cellStyle name="_91 приг р" xfId="127"/>
    <cellStyle name="_CashFlow_2007_проект_02_02_final" xfId="128"/>
    <cellStyle name="_CashFlow_2007_проект_02_02_final 2" xfId="129"/>
    <cellStyle name="_INVGEN.G_TGC-1_NevTES_08" xfId="130"/>
    <cellStyle name="_IPr_TGK_2005" xfId="131"/>
    <cellStyle name="_IPr_TGK_2005_4q0" xfId="132"/>
    <cellStyle name="_IPr_TGK_2005_4q0_КАЛЬК ТГК (ТО ЧТО НА МАХ ГЕННЕРАЦИЮ)" xfId="133"/>
    <cellStyle name="_IPr_TGK_2005_КАЛЬК ТГК (ТО ЧТО НА МАХ ГЕННЕРАЦИЮ)" xfId="134"/>
    <cellStyle name="_Iквартал 2008 г._7.1" xfId="135"/>
    <cellStyle name="_Iквартал 2008 г._7.4.1" xfId="136"/>
    <cellStyle name="_Iквартал 2008 г._9" xfId="137"/>
    <cellStyle name="_Model_RAB Мой" xfId="138"/>
    <cellStyle name="_Model_RAB Мой 2" xfId="139"/>
    <cellStyle name="_Model_RAB Мой 2 2" xfId="140"/>
    <cellStyle name="_Model_RAB Мой 2_OREP.KU.2011.MONTHLY.02(v0.1)" xfId="141"/>
    <cellStyle name="_Model_RAB Мой 2_OREP.KU.2011.MONTHLY.02(v0.4)" xfId="142"/>
    <cellStyle name="_Model_RAB Мой 2_OREP.KU.2011.MONTHLY.11(v1.4)" xfId="143"/>
    <cellStyle name="_Model_RAB Мой 2_OREP.KU.2011.MONTHLY.11(v1.4)_PROG.ESN.EF.2.52_3" xfId="144"/>
    <cellStyle name="_Model_RAB Мой 2_OREP.KU.2011.MONTHLY.11(v1.4)_UPDATE.BALANCE.WARM.2012YEAR.TO.1.1" xfId="145"/>
    <cellStyle name="_Model_RAB Мой 2_OREP.KU.2011.MONTHLY.11(v1.4)_UPDATE.CALC.WARM.2012YEAR.TO.1.1" xfId="146"/>
    <cellStyle name="_Model_RAB Мой 2_UPDATE.BALANCE.WARM.2012YEAR.TO.1.1" xfId="147"/>
    <cellStyle name="_Model_RAB Мой 2_UPDATE.CALC.WARM.2012YEAR.TO.1.1" xfId="148"/>
    <cellStyle name="_Model_RAB Мой 2_UPDATE.CALC.WARM.4.47.TO.1.1.64" xfId="149"/>
    <cellStyle name="_Model_RAB Мой 2_UPDATE.MONITORING.OS.EE.2.02.TO.1.3.64" xfId="150"/>
    <cellStyle name="_Model_RAB Мой 2_UPDATE.OREP.KU.2011.MONTHLY.02.TO.1.2" xfId="151"/>
    <cellStyle name="_Model_RAB Мой_46EE.2011(v1.0)" xfId="152"/>
    <cellStyle name="_Model_RAB Мой_46EE.2011(v1.0)_46TE.2011(v1.0)" xfId="153"/>
    <cellStyle name="_Model_RAB Мой_46EE.2011(v1.0)_INDEX.STATION.2012(v1.0)_" xfId="154"/>
    <cellStyle name="_Model_RAB Мой_46EE.2011(v1.0)_INDEX.STATION.2012(v2.0)" xfId="155"/>
    <cellStyle name="_Model_RAB Мой_46EE.2011(v1.0)_INDEX.STATION.2012(v2.1)" xfId="156"/>
    <cellStyle name="_Model_RAB Мой_46EE.2011(v1.0)_TEPLO.PREDEL.2012.M(v1.1)_test" xfId="157"/>
    <cellStyle name="_Model_RAB Мой_46EE.2011(v1.2)" xfId="158"/>
    <cellStyle name="_Model_RAB Мой_46EP.2011(v2.0)" xfId="159"/>
    <cellStyle name="_Model_RAB Мой_46EP.2012(v0.1)" xfId="160"/>
    <cellStyle name="_Model_RAB Мой_46TE.2011(v1.0)" xfId="161"/>
    <cellStyle name="_Model_RAB Мой_4DNS.UPDATE.EXAMPLE" xfId="162"/>
    <cellStyle name="_Model_RAB Мой_ARMRAZR" xfId="163"/>
    <cellStyle name="_Model_RAB Мой_BALANCE.WARM.2010.FACT(v1.0)" xfId="164"/>
    <cellStyle name="_Model_RAB Мой_BALANCE.WARM.2010.PLAN" xfId="165"/>
    <cellStyle name="_Model_RAB Мой_BALANCE.WARM.2011YEAR(v0.7)" xfId="166"/>
    <cellStyle name="_Model_RAB Мой_BALANCE.WARM.2011YEAR.NEW.UPDATE.SCHEME" xfId="167"/>
    <cellStyle name="_Model_RAB Мой_CALC.NORMATIV.KU(v0.2)" xfId="168"/>
    <cellStyle name="_Model_RAB Мой_EE.2REK.P2011.4.78(v0.3)" xfId="169"/>
    <cellStyle name="_Model_RAB Мой_FORM3.1.2013(v0.2)" xfId="170"/>
    <cellStyle name="_Model_RAB Мой_FORM3.2013(v1.0)" xfId="171"/>
    <cellStyle name="_Model_RAB Мой_FORM3.REG(v1.0)" xfId="172"/>
    <cellStyle name="_Model_RAB Мой_FORM910.2012(v1.1)" xfId="173"/>
    <cellStyle name="_Model_RAB Мой_INDEX.STATION.2012(v2.1)" xfId="174"/>
    <cellStyle name="_Model_RAB Мой_INDEX.STATION.2013(v1.0)_патч до 1.1" xfId="175"/>
    <cellStyle name="_Model_RAB Мой_INVEST.EE.PLAN.4.78(v0.1)" xfId="176"/>
    <cellStyle name="_Model_RAB Мой_INVEST.EE.PLAN.4.78(v0.3)" xfId="177"/>
    <cellStyle name="_Model_RAB Мой_INVEST.EE.PLAN.4.78(v1.0)" xfId="178"/>
    <cellStyle name="_Model_RAB Мой_INVEST.EE.PLAN.4.78(v1.0)_PASSPORT.TEPLO.PROIZV(v2.0)" xfId="179"/>
    <cellStyle name="_Model_RAB Мой_INVEST.EE.PLAN.4.78(v1.0)_PASSPORT.TEPLO.PROIZV(v2.0)_INDEX.STATION.2013(v1.0)_патч до 1.1" xfId="180"/>
    <cellStyle name="_Model_RAB Мой_INVEST.EE.PLAN.4.78(v1.0)_PASSPORT.TEPLO.PROIZV(v2.0)_TEPLO.PREDEL.2013(v2.0)" xfId="181"/>
    <cellStyle name="_Model_RAB Мой_INVEST.PLAN.4.78(v0.1)" xfId="182"/>
    <cellStyle name="_Model_RAB Мой_INVEST.WARM.PLAN.4.78(v0.1)" xfId="183"/>
    <cellStyle name="_Model_RAB Мой_INVEST_WARM_PLAN" xfId="184"/>
    <cellStyle name="_Model_RAB Мой_NADB.JNVLP.APTEKA.2012(v1.0)_21_02_12" xfId="185"/>
    <cellStyle name="_Model_RAB Мой_NADB.JNVLS.APTEKA.2011(v1.3.3)" xfId="186"/>
    <cellStyle name="_Model_RAB Мой_NADB.JNVLS.APTEKA.2011(v1.3.3)_46TE.2011(v1.0)" xfId="187"/>
    <cellStyle name="_Model_RAB Мой_NADB.JNVLS.APTEKA.2011(v1.3.3)_INDEX.STATION.2012(v1.0)_" xfId="188"/>
    <cellStyle name="_Model_RAB Мой_NADB.JNVLS.APTEKA.2011(v1.3.3)_INDEX.STATION.2012(v2.0)" xfId="189"/>
    <cellStyle name="_Model_RAB Мой_NADB.JNVLS.APTEKA.2011(v1.3.3)_INDEX.STATION.2012(v2.1)" xfId="190"/>
    <cellStyle name="_Model_RAB Мой_NADB.JNVLS.APTEKA.2011(v1.3.3)_TEPLO.PREDEL.2012.M(v1.1)_test" xfId="191"/>
    <cellStyle name="_Model_RAB Мой_NADB.JNVLS.APTEKA.2011(v1.3.4)" xfId="192"/>
    <cellStyle name="_Model_RAB Мой_NADB.JNVLS.APTEKA.2011(v1.3.4)_46TE.2011(v1.0)" xfId="193"/>
    <cellStyle name="_Model_RAB Мой_NADB.JNVLS.APTEKA.2011(v1.3.4)_INDEX.STATION.2012(v1.0)_" xfId="194"/>
    <cellStyle name="_Model_RAB Мой_NADB.JNVLS.APTEKA.2011(v1.3.4)_INDEX.STATION.2012(v2.0)" xfId="195"/>
    <cellStyle name="_Model_RAB Мой_NADB.JNVLS.APTEKA.2011(v1.3.4)_INDEX.STATION.2012(v2.1)" xfId="196"/>
    <cellStyle name="_Model_RAB Мой_NADB.JNVLS.APTEKA.2011(v1.3.4)_TEPLO.PREDEL.2012.M(v1.1)_test" xfId="197"/>
    <cellStyle name="_Model_RAB Мой_PASSPORT.TEPLO.PROIZV(v2.0)" xfId="198"/>
    <cellStyle name="_Model_RAB Мой_PASSPORT.TEPLO.PROIZV(v2.1)" xfId="199"/>
    <cellStyle name="_Model_RAB Мой_PASSPORT.TEPLO.SETI(v0.7)" xfId="200"/>
    <cellStyle name="_Model_RAB Мой_PASSPORT.TEPLO.SETI(v1.0)" xfId="201"/>
    <cellStyle name="_Model_RAB Мой_PR.PROG.WARM.NOTCOMBI.2012.2.16_v1.4(04.04.11) " xfId="4"/>
    <cellStyle name="_Model_RAB Мой_PREDEL.JKH.UTV.2011(v1.0.1)" xfId="202"/>
    <cellStyle name="_Model_RAB Мой_PREDEL.JKH.UTV.2011(v1.0.1)_46TE.2011(v1.0)" xfId="203"/>
    <cellStyle name="_Model_RAB Мой_PREDEL.JKH.UTV.2011(v1.0.1)_INDEX.STATION.2012(v1.0)_" xfId="204"/>
    <cellStyle name="_Model_RAB Мой_PREDEL.JKH.UTV.2011(v1.0.1)_INDEX.STATION.2012(v2.0)" xfId="205"/>
    <cellStyle name="_Model_RAB Мой_PREDEL.JKH.UTV.2011(v1.0.1)_INDEX.STATION.2012(v2.1)" xfId="206"/>
    <cellStyle name="_Model_RAB Мой_PREDEL.JKH.UTV.2011(v1.0.1)_TEPLO.PREDEL.2012.M(v1.1)_test" xfId="207"/>
    <cellStyle name="_Model_RAB Мой_PREDEL.JKH.UTV.2011(v1.1)" xfId="208"/>
    <cellStyle name="_Model_RAB Мой_PROG.ESN.EF.2.52_3" xfId="209"/>
    <cellStyle name="_Model_RAB Мой_REP.BLR.2012(v1.0)" xfId="210"/>
    <cellStyle name="_Model_RAB Мой_TEHSHEET" xfId="211"/>
    <cellStyle name="_Model_RAB Мой_TEPLO.PREDEL.2012.M(v1.1)" xfId="212"/>
    <cellStyle name="_Model_RAB Мой_TEPLO.PREDEL.2013(v2.0)" xfId="213"/>
    <cellStyle name="_Model_RAB Мой_TEST.TEMPLATE" xfId="214"/>
    <cellStyle name="_Model_RAB Мой_UPDATE.46EE.2011.TO.1.1" xfId="215"/>
    <cellStyle name="_Model_RAB Мой_UPDATE.46TE.2011.TO.1.1" xfId="216"/>
    <cellStyle name="_Model_RAB Мой_UPDATE.46TE.2011.TO.1.2" xfId="217"/>
    <cellStyle name="_Model_RAB Мой_UPDATE.BALANCE.WARM.2011YEAR.TO.1.1" xfId="218"/>
    <cellStyle name="_Model_RAB Мой_UPDATE.BALANCE.WARM.2011YEAR.TO.1.1_46TE.2011(v1.0)" xfId="219"/>
    <cellStyle name="_Model_RAB Мой_UPDATE.BALANCE.WARM.2011YEAR.TO.1.1_INDEX.STATION.2012(v1.0)_" xfId="220"/>
    <cellStyle name="_Model_RAB Мой_UPDATE.BALANCE.WARM.2011YEAR.TO.1.1_INDEX.STATION.2012(v2.0)" xfId="221"/>
    <cellStyle name="_Model_RAB Мой_UPDATE.BALANCE.WARM.2011YEAR.TO.1.1_INDEX.STATION.2012(v2.1)" xfId="222"/>
    <cellStyle name="_Model_RAB Мой_UPDATE.BALANCE.WARM.2011YEAR.TO.1.1_OREP.KU.2011.MONTHLY.02(v1.1)" xfId="223"/>
    <cellStyle name="_Model_RAB Мой_UPDATE.BALANCE.WARM.2011YEAR.TO.1.1_TEPLO.PREDEL.2012.M(v1.1)_test" xfId="224"/>
    <cellStyle name="_Model_RAB Мой_UPDATE.BALANCE.WARM.2011YEAR.TO.1.2" xfId="225"/>
    <cellStyle name="_Model_RAB Мой_UPDATE.BALANCE.WARM.2011YEAR.TO.1.4.64" xfId="226"/>
    <cellStyle name="_Model_RAB Мой_UPDATE.BALANCE.WARM.2011YEAR.TO.1.5.64" xfId="227"/>
    <cellStyle name="_Model_RAB Мой_UPDATE.CALC.WARM.4.47.TO.1.1.64" xfId="228"/>
    <cellStyle name="_Model_RAB Мой_UPDATE.MONITORING.OS.EE.2.02.TO.1.3.64" xfId="229"/>
    <cellStyle name="_Model_RAB Мой_UPDATE.NADB.JNVLS.APTEKA.2011.TO.1.3.4" xfId="230"/>
    <cellStyle name="_Model_RAB Мой_Вариант с макс ИК" xfId="231"/>
    <cellStyle name="_Model_RAB Мой_Книга2_PR.PROG.WARM.NOTCOMBI.2012.2.16_v1.4(04.04.11) " xfId="5"/>
    <cellStyle name="_Model_RAB Мой_Модель расчет отправка" xfId="232"/>
    <cellStyle name="_Model_RAB_MRSK_svod" xfId="233"/>
    <cellStyle name="_Model_RAB_MRSK_svod 2" xfId="234"/>
    <cellStyle name="_Model_RAB_MRSK_svod 2 2" xfId="235"/>
    <cellStyle name="_Model_RAB_MRSK_svod 2_OREP.KU.2011.MONTHLY.02(v0.1)" xfId="236"/>
    <cellStyle name="_Model_RAB_MRSK_svod 2_OREP.KU.2011.MONTHLY.02(v0.4)" xfId="237"/>
    <cellStyle name="_Model_RAB_MRSK_svod 2_OREP.KU.2011.MONTHLY.11(v1.4)" xfId="238"/>
    <cellStyle name="_Model_RAB_MRSK_svod 2_OREP.KU.2011.MONTHLY.11(v1.4)_PROG.ESN.EF.2.52_3" xfId="239"/>
    <cellStyle name="_Model_RAB_MRSK_svod 2_OREP.KU.2011.MONTHLY.11(v1.4)_UPDATE.BALANCE.WARM.2012YEAR.TO.1.1" xfId="240"/>
    <cellStyle name="_Model_RAB_MRSK_svod 2_OREP.KU.2011.MONTHLY.11(v1.4)_UPDATE.CALC.WARM.2012YEAR.TO.1.1" xfId="241"/>
    <cellStyle name="_Model_RAB_MRSK_svod 2_UPDATE.BALANCE.WARM.2012YEAR.TO.1.1" xfId="242"/>
    <cellStyle name="_Model_RAB_MRSK_svod 2_UPDATE.CALC.WARM.2012YEAR.TO.1.1" xfId="243"/>
    <cellStyle name="_Model_RAB_MRSK_svod 2_UPDATE.CALC.WARM.4.47.TO.1.1.64" xfId="244"/>
    <cellStyle name="_Model_RAB_MRSK_svod 2_UPDATE.MONITORING.OS.EE.2.02.TO.1.3.64" xfId="245"/>
    <cellStyle name="_Model_RAB_MRSK_svod 2_UPDATE.OREP.KU.2011.MONTHLY.02.TO.1.2" xfId="246"/>
    <cellStyle name="_Model_RAB_MRSK_svod_46EE.2011(v1.0)" xfId="247"/>
    <cellStyle name="_Model_RAB_MRSK_svod_46EE.2011(v1.0)_46TE.2011(v1.0)" xfId="248"/>
    <cellStyle name="_Model_RAB_MRSK_svod_46EE.2011(v1.0)_INDEX.STATION.2012(v1.0)_" xfId="249"/>
    <cellStyle name="_Model_RAB_MRSK_svod_46EE.2011(v1.0)_INDEX.STATION.2012(v2.0)" xfId="250"/>
    <cellStyle name="_Model_RAB_MRSK_svod_46EE.2011(v1.0)_INDEX.STATION.2012(v2.1)" xfId="251"/>
    <cellStyle name="_Model_RAB_MRSK_svod_46EE.2011(v1.0)_TEPLO.PREDEL.2012.M(v1.1)_test" xfId="252"/>
    <cellStyle name="_Model_RAB_MRSK_svod_46EE.2011(v1.2)" xfId="253"/>
    <cellStyle name="_Model_RAB_MRSK_svod_46EP.2011(v2.0)" xfId="254"/>
    <cellStyle name="_Model_RAB_MRSK_svod_46EP.2012(v0.1)" xfId="255"/>
    <cellStyle name="_Model_RAB_MRSK_svod_46TE.2011(v1.0)" xfId="256"/>
    <cellStyle name="_Model_RAB_MRSK_svod_4DNS.UPDATE.EXAMPLE" xfId="257"/>
    <cellStyle name="_Model_RAB_MRSK_svod_ARMRAZR" xfId="258"/>
    <cellStyle name="_Model_RAB_MRSK_svod_BALANCE.WARM.2010.FACT(v1.0)" xfId="259"/>
    <cellStyle name="_Model_RAB_MRSK_svod_BALANCE.WARM.2010.PLAN" xfId="260"/>
    <cellStyle name="_Model_RAB_MRSK_svod_BALANCE.WARM.2011YEAR(v0.7)" xfId="261"/>
    <cellStyle name="_Model_RAB_MRSK_svod_BALANCE.WARM.2011YEAR.NEW.UPDATE.SCHEME" xfId="262"/>
    <cellStyle name="_Model_RAB_MRSK_svod_CALC.NORMATIV.KU(v0.2)" xfId="263"/>
    <cellStyle name="_Model_RAB_MRSK_svod_EE.2REK.P2011.4.78(v0.3)" xfId="264"/>
    <cellStyle name="_Model_RAB_MRSK_svod_FORM3.1.2013(v0.2)" xfId="265"/>
    <cellStyle name="_Model_RAB_MRSK_svod_FORM3.2013(v1.0)" xfId="266"/>
    <cellStyle name="_Model_RAB_MRSK_svod_FORM3.REG(v1.0)" xfId="267"/>
    <cellStyle name="_Model_RAB_MRSK_svod_FORM910.2012(v1.1)" xfId="268"/>
    <cellStyle name="_Model_RAB_MRSK_svod_INDEX.STATION.2012(v2.1)" xfId="269"/>
    <cellStyle name="_Model_RAB_MRSK_svod_INDEX.STATION.2013(v1.0)_патч до 1.1" xfId="270"/>
    <cellStyle name="_Model_RAB_MRSK_svod_INVEST.EE.PLAN.4.78(v0.1)" xfId="271"/>
    <cellStyle name="_Model_RAB_MRSK_svod_INVEST.EE.PLAN.4.78(v0.3)" xfId="272"/>
    <cellStyle name="_Model_RAB_MRSK_svod_INVEST.EE.PLAN.4.78(v1.0)" xfId="273"/>
    <cellStyle name="_Model_RAB_MRSK_svod_INVEST.EE.PLAN.4.78(v1.0)_PASSPORT.TEPLO.PROIZV(v2.0)" xfId="274"/>
    <cellStyle name="_Model_RAB_MRSK_svod_INVEST.EE.PLAN.4.78(v1.0)_PASSPORT.TEPLO.PROIZV(v2.0)_INDEX.STATION.2013(v1.0)_патч до 1.1" xfId="275"/>
    <cellStyle name="_Model_RAB_MRSK_svod_INVEST.EE.PLAN.4.78(v1.0)_PASSPORT.TEPLO.PROIZV(v2.0)_TEPLO.PREDEL.2013(v2.0)" xfId="276"/>
    <cellStyle name="_Model_RAB_MRSK_svod_INVEST.PLAN.4.78(v0.1)" xfId="277"/>
    <cellStyle name="_Model_RAB_MRSK_svod_INVEST.WARM.PLAN.4.78(v0.1)" xfId="278"/>
    <cellStyle name="_Model_RAB_MRSK_svod_INVEST_WARM_PLAN" xfId="279"/>
    <cellStyle name="_Model_RAB_MRSK_svod_NADB.JNVLP.APTEKA.2012(v1.0)_21_02_12" xfId="280"/>
    <cellStyle name="_Model_RAB_MRSK_svod_NADB.JNVLS.APTEKA.2011(v1.3.3)" xfId="281"/>
    <cellStyle name="_Model_RAB_MRSK_svod_NADB.JNVLS.APTEKA.2011(v1.3.3)_46TE.2011(v1.0)" xfId="282"/>
    <cellStyle name="_Model_RAB_MRSK_svod_NADB.JNVLS.APTEKA.2011(v1.3.3)_INDEX.STATION.2012(v1.0)_" xfId="283"/>
    <cellStyle name="_Model_RAB_MRSK_svod_NADB.JNVLS.APTEKA.2011(v1.3.3)_INDEX.STATION.2012(v2.0)" xfId="284"/>
    <cellStyle name="_Model_RAB_MRSK_svod_NADB.JNVLS.APTEKA.2011(v1.3.3)_INDEX.STATION.2012(v2.1)" xfId="285"/>
    <cellStyle name="_Model_RAB_MRSK_svod_NADB.JNVLS.APTEKA.2011(v1.3.3)_TEPLO.PREDEL.2012.M(v1.1)_test" xfId="286"/>
    <cellStyle name="_Model_RAB_MRSK_svod_NADB.JNVLS.APTEKA.2011(v1.3.4)" xfId="287"/>
    <cellStyle name="_Model_RAB_MRSK_svod_NADB.JNVLS.APTEKA.2011(v1.3.4)_46TE.2011(v1.0)" xfId="288"/>
    <cellStyle name="_Model_RAB_MRSK_svod_NADB.JNVLS.APTEKA.2011(v1.3.4)_INDEX.STATION.2012(v1.0)_" xfId="289"/>
    <cellStyle name="_Model_RAB_MRSK_svod_NADB.JNVLS.APTEKA.2011(v1.3.4)_INDEX.STATION.2012(v2.0)" xfId="290"/>
    <cellStyle name="_Model_RAB_MRSK_svod_NADB.JNVLS.APTEKA.2011(v1.3.4)_INDEX.STATION.2012(v2.1)" xfId="291"/>
    <cellStyle name="_Model_RAB_MRSK_svod_NADB.JNVLS.APTEKA.2011(v1.3.4)_TEPLO.PREDEL.2012.M(v1.1)_test" xfId="292"/>
    <cellStyle name="_Model_RAB_MRSK_svod_PASSPORT.TEPLO.PROIZV(v2.0)" xfId="293"/>
    <cellStyle name="_Model_RAB_MRSK_svod_PASSPORT.TEPLO.PROIZV(v2.1)" xfId="294"/>
    <cellStyle name="_Model_RAB_MRSK_svod_PASSPORT.TEPLO.SETI(v0.7)" xfId="295"/>
    <cellStyle name="_Model_RAB_MRSK_svod_PASSPORT.TEPLO.SETI(v1.0)" xfId="296"/>
    <cellStyle name="_Model_RAB_MRSK_svod_PR.PROG.WARM.NOTCOMBI.2012.2.16_v1.4(04.04.11) " xfId="6"/>
    <cellStyle name="_Model_RAB_MRSK_svod_PREDEL.JKH.UTV.2011(v1.0.1)" xfId="297"/>
    <cellStyle name="_Model_RAB_MRSK_svod_PREDEL.JKH.UTV.2011(v1.0.1)_46TE.2011(v1.0)" xfId="298"/>
    <cellStyle name="_Model_RAB_MRSK_svod_PREDEL.JKH.UTV.2011(v1.0.1)_INDEX.STATION.2012(v1.0)_" xfId="299"/>
    <cellStyle name="_Model_RAB_MRSK_svod_PREDEL.JKH.UTV.2011(v1.0.1)_INDEX.STATION.2012(v2.0)" xfId="300"/>
    <cellStyle name="_Model_RAB_MRSK_svod_PREDEL.JKH.UTV.2011(v1.0.1)_INDEX.STATION.2012(v2.1)" xfId="301"/>
    <cellStyle name="_Model_RAB_MRSK_svod_PREDEL.JKH.UTV.2011(v1.0.1)_TEPLO.PREDEL.2012.M(v1.1)_test" xfId="302"/>
    <cellStyle name="_Model_RAB_MRSK_svod_PREDEL.JKH.UTV.2011(v1.1)" xfId="303"/>
    <cellStyle name="_Model_RAB_MRSK_svod_PROG.ESN.EF.2.52_3" xfId="304"/>
    <cellStyle name="_Model_RAB_MRSK_svod_REP.BLR.2012(v1.0)" xfId="305"/>
    <cellStyle name="_Model_RAB_MRSK_svod_TEHSHEET" xfId="306"/>
    <cellStyle name="_Model_RAB_MRSK_svod_TEPLO.PREDEL.2012.M(v1.1)" xfId="307"/>
    <cellStyle name="_Model_RAB_MRSK_svod_TEPLO.PREDEL.2013(v2.0)" xfId="308"/>
    <cellStyle name="_Model_RAB_MRSK_svod_TEST.TEMPLATE" xfId="309"/>
    <cellStyle name="_Model_RAB_MRSK_svod_UPDATE.46EE.2011.TO.1.1" xfId="310"/>
    <cellStyle name="_Model_RAB_MRSK_svod_UPDATE.46TE.2011.TO.1.1" xfId="311"/>
    <cellStyle name="_Model_RAB_MRSK_svod_UPDATE.46TE.2011.TO.1.2" xfId="312"/>
    <cellStyle name="_Model_RAB_MRSK_svod_UPDATE.BALANCE.WARM.2011YEAR.TO.1.1" xfId="313"/>
    <cellStyle name="_Model_RAB_MRSK_svod_UPDATE.BALANCE.WARM.2011YEAR.TO.1.1_46TE.2011(v1.0)" xfId="314"/>
    <cellStyle name="_Model_RAB_MRSK_svod_UPDATE.BALANCE.WARM.2011YEAR.TO.1.1_INDEX.STATION.2012(v1.0)_" xfId="315"/>
    <cellStyle name="_Model_RAB_MRSK_svod_UPDATE.BALANCE.WARM.2011YEAR.TO.1.1_INDEX.STATION.2012(v2.0)" xfId="316"/>
    <cellStyle name="_Model_RAB_MRSK_svod_UPDATE.BALANCE.WARM.2011YEAR.TO.1.1_INDEX.STATION.2012(v2.1)" xfId="317"/>
    <cellStyle name="_Model_RAB_MRSK_svod_UPDATE.BALANCE.WARM.2011YEAR.TO.1.1_OREP.KU.2011.MONTHLY.02(v1.1)" xfId="318"/>
    <cellStyle name="_Model_RAB_MRSK_svod_UPDATE.BALANCE.WARM.2011YEAR.TO.1.1_TEPLO.PREDEL.2012.M(v1.1)_test" xfId="319"/>
    <cellStyle name="_Model_RAB_MRSK_svod_UPDATE.BALANCE.WARM.2011YEAR.TO.1.2" xfId="320"/>
    <cellStyle name="_Model_RAB_MRSK_svod_UPDATE.BALANCE.WARM.2011YEAR.TO.1.4.64" xfId="321"/>
    <cellStyle name="_Model_RAB_MRSK_svod_UPDATE.BALANCE.WARM.2011YEAR.TO.1.5.64" xfId="322"/>
    <cellStyle name="_Model_RAB_MRSK_svod_UPDATE.CALC.WARM.4.47.TO.1.1.64" xfId="323"/>
    <cellStyle name="_Model_RAB_MRSK_svod_UPDATE.MONITORING.OS.EE.2.02.TO.1.3.64" xfId="324"/>
    <cellStyle name="_Model_RAB_MRSK_svod_UPDATE.NADB.JNVLS.APTEKA.2011.TO.1.3.4" xfId="325"/>
    <cellStyle name="_Model_RAB_MRSK_svod_Вариант с макс ИК" xfId="326"/>
    <cellStyle name="_Model_RAB_MRSK_svod_Книга2_PR.PROG.WARM.NOTCOMBI.2012.2.16_v1.4(04.04.11) " xfId="7"/>
    <cellStyle name="_Model_RAB_MRSK_svod_Модель расчет отправка" xfId="327"/>
    <cellStyle name="_Plug" xfId="328"/>
    <cellStyle name="_Plug_4DNS.UPDATE.EXAMPLE" xfId="329"/>
    <cellStyle name="_Plug_4DNS.UPDATE.EXAMPLE_INDEX.STATION.2013(v1.0)_патч до 1.1" xfId="330"/>
    <cellStyle name="_Plug_Б1-УТВ.ТАРИФЫ" xfId="331"/>
    <cellStyle name="_Plug_Б1-УТВ.ТАРИФЫ_ТАБЛ_ГСР_ТЭЦ_2011_1" xfId="332"/>
    <cellStyle name="_Plug_Б2-УТВ.ТАРИФЫ" xfId="333"/>
    <cellStyle name="_Plug_Б2-УТВ.ТАРИФЫ_ТАБЛ_ГСР_ТЭЦ_2011_1" xfId="334"/>
    <cellStyle name="_Plug_Б4" xfId="335"/>
    <cellStyle name="_Plug_Б4_ТАБЛ_ГСР_ТЭЦ_2011_1" xfId="336"/>
    <cellStyle name="_Plug_Б4-УТВЕРЖДЕНО" xfId="337"/>
    <cellStyle name="_Plug_Б4-УТВЕРЖДЕНО_ТАБЛ_ГСР_ТЭЦ_2011_1" xfId="338"/>
    <cellStyle name="_Plug_Б5-УТВ.ТАРИФЫ" xfId="339"/>
    <cellStyle name="_Plug_Б5-УТВ.ТАРИФЫ_ТАБЛ_ГСР_ТЭЦ_2011_1" xfId="340"/>
    <cellStyle name="_Plug_Бюджет капитальных вложений - по Группе - 2009" xfId="341"/>
    <cellStyle name="_Plug_Бюджет капитальных вложений - по Группе - 2009_ТАБЛ_ГСР_ТЭЦ_2011_1" xfId="342"/>
    <cellStyle name="_Plug_Бюджет ФОТ" xfId="343"/>
    <cellStyle name="_Plug_Бюджет ФОТ_ТАБЛ_ГСР_ТЭЦ_2011_1" xfId="344"/>
    <cellStyle name="_Plug_Бюджет_тариф 2009" xfId="345"/>
    <cellStyle name="_Plug_Бюджет_тариф 2009_ТАБЛ_ГСР_ТЭЦ_2011_1" xfId="346"/>
    <cellStyle name="_Plug_Консолидация-по-ЮЛ" xfId="347"/>
    <cellStyle name="_Plug_Консолидация-по-ЮЛ_ТАБЛ_ГСР_ТЭЦ_2011_1" xfId="348"/>
    <cellStyle name="_Plug_Консолидация-по-ЮЛ-УТВ.ТАРИФЫ" xfId="349"/>
    <cellStyle name="_Plug_Консолидация-по-ЮЛ-УТВ.ТАРИФЫ_ТАБЛ_ГСР_ТЭЦ_2011_1" xfId="350"/>
    <cellStyle name="_Plug_КПЭ-Формат-05.12" xfId="351"/>
    <cellStyle name="_Plug_КПЭ-Формат-05.12_Б4-УТВЕРЖДЕНО" xfId="352"/>
    <cellStyle name="_Plug_КПЭ-Формат-05.12_Б4-УТВЕРЖДЕНО_ТАБЛ_ГСР_ТЭЦ_2011_1" xfId="353"/>
    <cellStyle name="_Plug_КПЭ-Формат-05.12_ТАБЛ_ГСР_ТЭЦ_2011_1" xfId="354"/>
    <cellStyle name="_Plug_расчет % за пользование кредитом на 2011год" xfId="355"/>
    <cellStyle name="_Plug_Расшифровка для аудита 2011 КСК" xfId="356"/>
    <cellStyle name="_Plug_ТАБЛ_КСК_2011" xfId="357"/>
    <cellStyle name="_Plug_ФОТ 2009-2008" xfId="358"/>
    <cellStyle name="_Plug_ФОТ 2009-2008_ТАБЛ_ГСР_ТЭЦ_2011_1" xfId="359"/>
    <cellStyle name="_Plug_ЦФО-зам.директора по ремонтам-КРиТР" xfId="360"/>
    <cellStyle name="_Plug_ЦФО-зам.директора по ремонтам-КРиТР_ТАБЛ_ГСР_ТЭЦ_2011_1" xfId="361"/>
    <cellStyle name="_Plug_ЦФО-ИД Б8-2009-УТВЕРЖДЕНО." xfId="362"/>
    <cellStyle name="_Plug_ЦФО-ИД Б8-2009-УТВЕРЖДЕНО._ТАБЛ_ГСР_ТЭЦ_2011_1" xfId="363"/>
    <cellStyle name="_Анализ Долговой позиции на 2005 г" xfId="364"/>
    <cellStyle name="_Анализ Долговой позиции на 2005 г_КАЛЬК ТГК (ТО ЧТО НА МАХ ГЕННЕРАЦИЮ)" xfId="365"/>
    <cellStyle name="_аполнение по ст. 19. и 7.10" xfId="366"/>
    <cellStyle name="_Аренда земли и имущества 2010" xfId="367"/>
    <cellStyle name="_АРМ_БП_РСК_V6.1.unprotec" xfId="368"/>
    <cellStyle name="_АТП_ второй (третий) вариант" xfId="369"/>
    <cellStyle name="_Б1 упр вариант 28_02_08" xfId="370"/>
    <cellStyle name="_Б1 упр вариант 28_02_08_Анализ_Calc А2" xfId="371"/>
    <cellStyle name="_Б1 упр вариант 28_02_08_Б4-УТВЕРЖДЕНО" xfId="372"/>
    <cellStyle name="_Б1 упр вариант 28_02_08_ЦФО-ИД Б8-2009-УТВЕРЖДЕНО." xfId="373"/>
    <cellStyle name="_ББюджетные формы.Инвестиции" xfId="374"/>
    <cellStyle name="_ББюджетные формы.Расходы" xfId="375"/>
    <cellStyle name="_Бизнес план 2007 мес. 21.03.2007" xfId="376"/>
    <cellStyle name="_Бизнес-план 2007 по м-цам" xfId="377"/>
    <cellStyle name="_бизнес-план на 2005 год" xfId="378"/>
    <cellStyle name="_бизнес-план на 2005 год 2" xfId="379"/>
    <cellStyle name="_Б-П 2006г по месяцам 27 03 06" xfId="380"/>
    <cellStyle name="_Б-П 2006г по месяцам 27 03 06 первонач" xfId="381"/>
    <cellStyle name="_Б-П 2006г по месяцам 27 03 06 первонач 2" xfId="382"/>
    <cellStyle name="_Б-П 2006г по месяцам 27 03 06 первонач_Разбивка прибыли_12 мес_2010" xfId="383"/>
    <cellStyle name="_Б-П 2006г по месяцам 27 03 06_Разбивка прибыли_12 мес_2010" xfId="384"/>
    <cellStyle name="_Б-П 2006г по месяцам 31 05 06_2посл коорект" xfId="385"/>
    <cellStyle name="_Б-П 2006г по месяцам 31 05 06_2посл коорект 2" xfId="386"/>
    <cellStyle name="_Б-П 2006г по месяцам 31 05 06_2посл коорект_Разбивка прибыли_12 мес_2010" xfId="387"/>
    <cellStyle name="_БП 2008 Филиала Кольский по приказу №12" xfId="388"/>
    <cellStyle name="_БП КГК 4 кв_12-10" xfId="389"/>
    <cellStyle name="_БП КГК 4 кв_12-10_КАЛЬК ТГК (ТО ЧТО НА МАХ ГЕННЕРАЦИЮ)" xfId="390"/>
    <cellStyle name="_БП Невского филиала" xfId="391"/>
    <cellStyle name="_БП прогн 2007 Операц. внер 1,075 1" xfId="392"/>
    <cellStyle name="_БП прогн 2007 Операц. внер 1,075 1 (1)" xfId="393"/>
    <cellStyle name="_БП прогн 2007 Операц. внер 1,075 1 (1)_КАЛЬК ТГК (ТО ЧТО НА МАХ ГЕННЕРАЦИЮ)" xfId="394"/>
    <cellStyle name="_БП прогн 2007 Операц. внер 1,075 1_КАЛЬК ТГК (ТО ЧТО НА МАХ ГЕННЕРАЦИЮ)" xfId="395"/>
    <cellStyle name="_БП_2006_НФ" xfId="396"/>
    <cellStyle name="_БП_2006_НФ_КАЛЬК ТГК (ТО ЧТО НА МАХ ГЕННЕРАЦИЮ)" xfId="397"/>
    <cellStyle name="_БР августа с наполнением" xfId="398"/>
    <cellStyle name="_БР на сентябрь" xfId="399"/>
    <cellStyle name="_бр октября" xfId="400"/>
    <cellStyle name="_Бюджет 11111" xfId="401"/>
    <cellStyle name="_Бюджет 2008г_КСК утвержденный МО" xfId="402"/>
    <cellStyle name="_Бюджет 2008г_КСК утвержденный МО_Анализ_Calc А2" xfId="403"/>
    <cellStyle name="_Бюджет 2008г_УК утвержденный МО" xfId="404"/>
    <cellStyle name="_Бюджет 2008г_УК утвержденный МО_Анализ_Calc А2" xfId="405"/>
    <cellStyle name="_БЮДЖЕТ декабрь  2007 с данными ТГК-1" xfId="406"/>
    <cellStyle name="_Бюджет капитальных вложений - по Группе - 2009" xfId="407"/>
    <cellStyle name="_Бюджет капитальных вложений - по Группе - 2009_Анализ_Calc А2" xfId="408"/>
    <cellStyle name="_БЮДЖЕТ на сентябрь 2007" xfId="409"/>
    <cellStyle name="_Бюджет ФОТ" xfId="410"/>
    <cellStyle name="_Бюджет ФОТ_Анализ_Calc А2" xfId="411"/>
    <cellStyle name="_Бюджет2006_ПОКАЗАТЕЛИ СВОДНЫЕ" xfId="412"/>
    <cellStyle name="_Бюджет2006_ПОКАЗАТЕЛИ СВОДНЫЕ 2" xfId="413"/>
    <cellStyle name="_Бюджет2006_ПОКАЗАТЕЛИ СВОДНЫЕ_Анализ_Calc А2" xfId="414"/>
    <cellStyle name="_Бюджет2006_ПОКАЗАТЕЛИ СВОДНЫЕ_Б4-УТВЕРЖДЕНО" xfId="415"/>
    <cellStyle name="_Бюджет2006_ПОКАЗАТЕЛИ СВОДНЫЕ_Бюджет_тариф 2009" xfId="416"/>
    <cellStyle name="_Бюджет2006_ПОКАЗАТЕЛИ СВОДНЫЕ_ЦФО-ИД Б8-2009-УТВЕРЖДЕНО." xfId="417"/>
    <cellStyle name="_Бюджетные формы. Закупки" xfId="418"/>
    <cellStyle name="_Бюджетные формы.Доходы" xfId="419"/>
    <cellStyle name="_Бюджетные формы.Расходы_19.10.07" xfId="420"/>
    <cellStyle name="_Бюджетные формы.Финансы" xfId="421"/>
    <cellStyle name="_Бюджетные формы.ФинБюджеты" xfId="422"/>
    <cellStyle name="_ВО ОП ТЭС-ОТ- 2007" xfId="423"/>
    <cellStyle name="_ВО ОП ТЭС-ОТ- 2007_Новая инструкция1_фст" xfId="424"/>
    <cellStyle name="_ВФ ОАО ТЭС-ОТ- 2009" xfId="425"/>
    <cellStyle name="_ВФ ОАО ТЭС-ОТ- 2009_Новая инструкция1_фст" xfId="426"/>
    <cellStyle name="_Выполнение. 2007" xfId="427"/>
    <cellStyle name="_выручка по присоединениям2" xfId="428"/>
    <cellStyle name="_выручка по присоединениям2 2" xfId="429"/>
    <cellStyle name="_выручка по присоединениям2_Новая инструкция1_фст" xfId="430"/>
    <cellStyle name="_Выручка_анализ по филиалам_апрель" xfId="431"/>
    <cellStyle name="_Выручка_анализ по филиалам_май" xfId="432"/>
    <cellStyle name="_ГКПЗ 2009.Прочие" xfId="433"/>
    <cellStyle name="_ГУП ТЭК 2010-2012 1" xfId="434"/>
    <cellStyle name="_Договор аренды ЯЭ с разбивкой" xfId="435"/>
    <cellStyle name="_Договор аренды ЯЭ с разбивкой_Новая инструкция1_фст" xfId="436"/>
    <cellStyle name="_Доходы, финансовые бюджеты" xfId="437"/>
    <cellStyle name="_Ежемес разбивка по филиалам на 2009 г _февраль (2)" xfId="438"/>
    <cellStyle name="_Ежемес разбивка по филиалам на 2009 г _февраль (3)" xfId="439"/>
    <cellStyle name="_Ежемесячная квота 2007  тправка 09 апреля" xfId="440"/>
    <cellStyle name="_Ежемесячный план 2008 помесячно" xfId="441"/>
    <cellStyle name="_Ежемесячный план 2008 помесячно_Разбивка прибыли_12 мес_2010" xfId="442"/>
    <cellStyle name="_Защита ФЗП" xfId="443"/>
    <cellStyle name="_Защита ФЗП 2" xfId="444"/>
    <cellStyle name="_Защита ФЗП_Анализ_Calc А2" xfId="445"/>
    <cellStyle name="_Защита ФЗП_Бюджет_тариф 2009" xfId="446"/>
    <cellStyle name="_Заявка на квоту по ст. 7.4.4. на июль 08._ф. Кольский" xfId="447"/>
    <cellStyle name="_Заявка на квоту по ст. 7.4.6. на июль 08г._ф. Кольский" xfId="448"/>
    <cellStyle name="_Инвест. программа-лизинг(Яковлев)" xfId="449"/>
    <cellStyle name="_Инвестиционная программа" xfId="450"/>
    <cellStyle name="_Инвестиционная программа_Анализ_Calc А2" xfId="451"/>
    <cellStyle name="_Инвестиционная программа_Б4-УТВЕРЖДЕНО" xfId="452"/>
    <cellStyle name="_Инвестиционная программа_ЦФО-ИД Б8-2009-УТВЕРЖДЕНО." xfId="453"/>
    <cellStyle name="_Инвестпрограмма на 2007 г." xfId="454"/>
    <cellStyle name="_Информация для филиалов" xfId="455"/>
    <cellStyle name="_Информация для филиалов 2" xfId="456"/>
    <cellStyle name="_Информация для филиалов_Разбивка прибыли_12 мес_2010" xfId="457"/>
    <cellStyle name="_ИП" xfId="458"/>
    <cellStyle name="_ИП, ПП для финмодели ВЭК" xfId="459"/>
    <cellStyle name="_Исходные данные для модели" xfId="460"/>
    <cellStyle name="_Исходные данные для модели_Новая инструкция1_фст" xfId="461"/>
    <cellStyle name="_итоговый файл 1" xfId="462"/>
    <cellStyle name="_КАЛЬК ТГК (ТО ЧТО НА МАХ ГЕННЕРАЦИЮ)" xfId="463"/>
    <cellStyle name="_Карельский филиал" xfId="464"/>
    <cellStyle name="_Карельский филиал_приказ №12" xfId="465"/>
    <cellStyle name="_Карельский филиал_Разбивка прибыли_12 мес_2010" xfId="466"/>
    <cellStyle name="_Карельский_GES.2007.5_исп" xfId="467"/>
    <cellStyle name="_Карельский_GES.2007.5_исп_КАЛЬК ТГК (ТО ЧТО НА МАХ ГЕННЕРАЦИЮ)" xfId="468"/>
    <cellStyle name="_Карельский_GRES.2007.5_исп" xfId="469"/>
    <cellStyle name="_Карельский_GRES.2007.5_исп_КАЛЬК ТГК (ТО ЧТО НА МАХ ГЕННЕРАЦИЮ)" xfId="470"/>
    <cellStyle name="_КВОТА ОМТО к бюджету апрель" xfId="471"/>
    <cellStyle name="_КВОТА ОМТО к бюджету май" xfId="472"/>
    <cellStyle name="_КВОТА ОМТО к бюджету март " xfId="473"/>
    <cellStyle name="_КВОТА ОМТО к бюджету февраль " xfId="474"/>
    <cellStyle name="_квота_сентябрь" xfId="475"/>
    <cellStyle name="_Книга1" xfId="476"/>
    <cellStyle name="_Книга1 (5)" xfId="477"/>
    <cellStyle name="_Книга1_1" xfId="478"/>
    <cellStyle name="_Книга4" xfId="479"/>
    <cellStyle name="_Кольский филиал_На январь 2008 г._7.1" xfId="480"/>
    <cellStyle name="_Кольский филиал_На январь 2008 г._9" xfId="481"/>
    <cellStyle name="_Кольский филиал_приказ №12" xfId="482"/>
    <cellStyle name="_Кольский филиал_ПТО  затраты по статье 6.1на январь" xfId="483"/>
    <cellStyle name="_КОНВЕРТАТОР_15.02.06" xfId="484"/>
    <cellStyle name="_КОНВЕРТАТОР_15.02.06_КАЛЬК ТГК (ТО ЧТО НА МАХ ГЕННЕРАЦИЮ)" xfId="485"/>
    <cellStyle name="_Консолидация-2008-проект-new" xfId="486"/>
    <cellStyle name="_Консолидация-2008-проект-new 2" xfId="487"/>
    <cellStyle name="_Консолидация-2008-проект-new_Анализ_Calc А2" xfId="488"/>
    <cellStyle name="_Консолидация-2008-проект-new_Бюджет_тариф 2009" xfId="489"/>
    <cellStyle name="_Копия Программа первоочередных мер_(правка 18 05 06 Усаров_2А_3)" xfId="490"/>
    <cellStyle name="_Копия Форматы УУ15" xfId="491"/>
    <cellStyle name="_лимит по МТЭЦ согласованный" xfId="492"/>
    <cellStyle name="_лимиты III кв 2007 раб" xfId="493"/>
    <cellStyle name="_МОДЕЛЬ_1 (2)" xfId="494"/>
    <cellStyle name="_МОДЕЛЬ_1 (2) 2" xfId="495"/>
    <cellStyle name="_МОДЕЛЬ_1 (2) 2 2" xfId="496"/>
    <cellStyle name="_МОДЕЛЬ_1 (2) 2_OREP.KU.2011.MONTHLY.02(v0.1)" xfId="497"/>
    <cellStyle name="_МОДЕЛЬ_1 (2) 2_OREP.KU.2011.MONTHLY.02(v0.4)" xfId="498"/>
    <cellStyle name="_МОДЕЛЬ_1 (2) 2_OREP.KU.2011.MONTHLY.11(v1.4)" xfId="499"/>
    <cellStyle name="_МОДЕЛЬ_1 (2) 2_OREP.KU.2011.MONTHLY.11(v1.4)_PROG.ESN.EF.2.52_3" xfId="500"/>
    <cellStyle name="_МОДЕЛЬ_1 (2) 2_OREP.KU.2011.MONTHLY.11(v1.4)_UPDATE.BALANCE.WARM.2012YEAR.TO.1.1" xfId="501"/>
    <cellStyle name="_МОДЕЛЬ_1 (2) 2_OREP.KU.2011.MONTHLY.11(v1.4)_UPDATE.CALC.WARM.2012YEAR.TO.1.1" xfId="502"/>
    <cellStyle name="_МОДЕЛЬ_1 (2) 2_UPDATE.BALANCE.WARM.2012YEAR.TO.1.1" xfId="503"/>
    <cellStyle name="_МОДЕЛЬ_1 (2) 2_UPDATE.CALC.WARM.2012YEAR.TO.1.1" xfId="504"/>
    <cellStyle name="_МОДЕЛЬ_1 (2) 2_UPDATE.CALC.WARM.4.47.TO.1.1.64" xfId="505"/>
    <cellStyle name="_МОДЕЛЬ_1 (2) 2_UPDATE.MONITORING.OS.EE.2.02.TO.1.3.64" xfId="506"/>
    <cellStyle name="_МОДЕЛЬ_1 (2) 2_UPDATE.OREP.KU.2011.MONTHLY.02.TO.1.2" xfId="507"/>
    <cellStyle name="_МОДЕЛЬ_1 (2)_46EE.2011(v1.0)" xfId="508"/>
    <cellStyle name="_МОДЕЛЬ_1 (2)_46EE.2011(v1.0)_46TE.2011(v1.0)" xfId="509"/>
    <cellStyle name="_МОДЕЛЬ_1 (2)_46EE.2011(v1.0)_INDEX.STATION.2012(v1.0)_" xfId="510"/>
    <cellStyle name="_МОДЕЛЬ_1 (2)_46EE.2011(v1.0)_INDEX.STATION.2012(v2.0)" xfId="511"/>
    <cellStyle name="_МОДЕЛЬ_1 (2)_46EE.2011(v1.0)_INDEX.STATION.2012(v2.1)" xfId="512"/>
    <cellStyle name="_МОДЕЛЬ_1 (2)_46EE.2011(v1.0)_TEPLO.PREDEL.2012.M(v1.1)_test" xfId="513"/>
    <cellStyle name="_МОДЕЛЬ_1 (2)_46EE.2011(v1.2)" xfId="514"/>
    <cellStyle name="_МОДЕЛЬ_1 (2)_46EP.2011(v2.0)" xfId="515"/>
    <cellStyle name="_МОДЕЛЬ_1 (2)_46EP.2012(v0.1)" xfId="516"/>
    <cellStyle name="_МОДЕЛЬ_1 (2)_46TE.2011(v1.0)" xfId="517"/>
    <cellStyle name="_МОДЕЛЬ_1 (2)_4DNS.UPDATE.EXAMPLE" xfId="518"/>
    <cellStyle name="_МОДЕЛЬ_1 (2)_ARMRAZR" xfId="519"/>
    <cellStyle name="_МОДЕЛЬ_1 (2)_BALANCE.WARM.2010.FACT(v1.0)" xfId="520"/>
    <cellStyle name="_МОДЕЛЬ_1 (2)_BALANCE.WARM.2010.PLAN" xfId="521"/>
    <cellStyle name="_МОДЕЛЬ_1 (2)_BALANCE.WARM.2011YEAR(v0.7)" xfId="522"/>
    <cellStyle name="_МОДЕЛЬ_1 (2)_BALANCE.WARM.2011YEAR.NEW.UPDATE.SCHEME" xfId="523"/>
    <cellStyle name="_МОДЕЛЬ_1 (2)_CALC.NORMATIV.KU(v0.2)" xfId="524"/>
    <cellStyle name="_МОДЕЛЬ_1 (2)_EE.2REK.P2011.4.78(v0.3)" xfId="525"/>
    <cellStyle name="_МОДЕЛЬ_1 (2)_FORM3.1.2013(v0.2)" xfId="526"/>
    <cellStyle name="_МОДЕЛЬ_1 (2)_FORM3.2013(v1.0)" xfId="527"/>
    <cellStyle name="_МОДЕЛЬ_1 (2)_FORM3.REG(v1.0)" xfId="528"/>
    <cellStyle name="_МОДЕЛЬ_1 (2)_FORM910.2012(v1.1)" xfId="529"/>
    <cellStyle name="_МОДЕЛЬ_1 (2)_INDEX.STATION.2012(v2.1)" xfId="530"/>
    <cellStyle name="_МОДЕЛЬ_1 (2)_INDEX.STATION.2013(v1.0)_патч до 1.1" xfId="531"/>
    <cellStyle name="_МОДЕЛЬ_1 (2)_INVEST.EE.PLAN.4.78(v0.1)" xfId="532"/>
    <cellStyle name="_МОДЕЛЬ_1 (2)_INVEST.EE.PLAN.4.78(v0.3)" xfId="533"/>
    <cellStyle name="_МОДЕЛЬ_1 (2)_INVEST.EE.PLAN.4.78(v1.0)" xfId="534"/>
    <cellStyle name="_МОДЕЛЬ_1 (2)_INVEST.EE.PLAN.4.78(v1.0)_PASSPORT.TEPLO.PROIZV(v2.0)" xfId="535"/>
    <cellStyle name="_МОДЕЛЬ_1 (2)_INVEST.EE.PLAN.4.78(v1.0)_PASSPORT.TEPLO.PROIZV(v2.0)_INDEX.STATION.2013(v1.0)_патч до 1.1" xfId="536"/>
    <cellStyle name="_МОДЕЛЬ_1 (2)_INVEST.EE.PLAN.4.78(v1.0)_PASSPORT.TEPLO.PROIZV(v2.0)_TEPLO.PREDEL.2013(v2.0)" xfId="537"/>
    <cellStyle name="_МОДЕЛЬ_1 (2)_INVEST.PLAN.4.78(v0.1)" xfId="538"/>
    <cellStyle name="_МОДЕЛЬ_1 (2)_INVEST.WARM.PLAN.4.78(v0.1)" xfId="539"/>
    <cellStyle name="_МОДЕЛЬ_1 (2)_INVEST_WARM_PLAN" xfId="540"/>
    <cellStyle name="_МОДЕЛЬ_1 (2)_NADB.JNVLP.APTEKA.2012(v1.0)_21_02_12" xfId="541"/>
    <cellStyle name="_МОДЕЛЬ_1 (2)_NADB.JNVLS.APTEKA.2011(v1.3.3)" xfId="542"/>
    <cellStyle name="_МОДЕЛЬ_1 (2)_NADB.JNVLS.APTEKA.2011(v1.3.3)_46TE.2011(v1.0)" xfId="543"/>
    <cellStyle name="_МОДЕЛЬ_1 (2)_NADB.JNVLS.APTEKA.2011(v1.3.3)_INDEX.STATION.2012(v1.0)_" xfId="544"/>
    <cellStyle name="_МОДЕЛЬ_1 (2)_NADB.JNVLS.APTEKA.2011(v1.3.3)_INDEX.STATION.2012(v2.0)" xfId="545"/>
    <cellStyle name="_МОДЕЛЬ_1 (2)_NADB.JNVLS.APTEKA.2011(v1.3.3)_INDEX.STATION.2012(v2.1)" xfId="546"/>
    <cellStyle name="_МОДЕЛЬ_1 (2)_NADB.JNVLS.APTEKA.2011(v1.3.3)_TEPLO.PREDEL.2012.M(v1.1)_test" xfId="547"/>
    <cellStyle name="_МОДЕЛЬ_1 (2)_NADB.JNVLS.APTEKA.2011(v1.3.4)" xfId="548"/>
    <cellStyle name="_МОДЕЛЬ_1 (2)_NADB.JNVLS.APTEKA.2011(v1.3.4)_46TE.2011(v1.0)" xfId="549"/>
    <cellStyle name="_МОДЕЛЬ_1 (2)_NADB.JNVLS.APTEKA.2011(v1.3.4)_INDEX.STATION.2012(v1.0)_" xfId="550"/>
    <cellStyle name="_МОДЕЛЬ_1 (2)_NADB.JNVLS.APTEKA.2011(v1.3.4)_INDEX.STATION.2012(v2.0)" xfId="551"/>
    <cellStyle name="_МОДЕЛЬ_1 (2)_NADB.JNVLS.APTEKA.2011(v1.3.4)_INDEX.STATION.2012(v2.1)" xfId="552"/>
    <cellStyle name="_МОДЕЛЬ_1 (2)_NADB.JNVLS.APTEKA.2011(v1.3.4)_TEPLO.PREDEL.2012.M(v1.1)_test" xfId="553"/>
    <cellStyle name="_МОДЕЛЬ_1 (2)_PASSPORT.TEPLO.PROIZV(v2.0)" xfId="554"/>
    <cellStyle name="_МОДЕЛЬ_1 (2)_PASSPORT.TEPLO.PROIZV(v2.1)" xfId="555"/>
    <cellStyle name="_МОДЕЛЬ_1 (2)_PASSPORT.TEPLO.SETI(v0.7)" xfId="556"/>
    <cellStyle name="_МОДЕЛЬ_1 (2)_PASSPORT.TEPLO.SETI(v1.0)" xfId="557"/>
    <cellStyle name="_МОДЕЛЬ_1 (2)_PR.PROG.WARM.NOTCOMBI.2012.2.16_v1.4(04.04.11) " xfId="8"/>
    <cellStyle name="_МОДЕЛЬ_1 (2)_PREDEL.JKH.UTV.2011(v1.0.1)" xfId="558"/>
    <cellStyle name="_МОДЕЛЬ_1 (2)_PREDEL.JKH.UTV.2011(v1.0.1)_46TE.2011(v1.0)" xfId="559"/>
    <cellStyle name="_МОДЕЛЬ_1 (2)_PREDEL.JKH.UTV.2011(v1.0.1)_INDEX.STATION.2012(v1.0)_" xfId="560"/>
    <cellStyle name="_МОДЕЛЬ_1 (2)_PREDEL.JKH.UTV.2011(v1.0.1)_INDEX.STATION.2012(v2.0)" xfId="561"/>
    <cellStyle name="_МОДЕЛЬ_1 (2)_PREDEL.JKH.UTV.2011(v1.0.1)_INDEX.STATION.2012(v2.1)" xfId="562"/>
    <cellStyle name="_МОДЕЛЬ_1 (2)_PREDEL.JKH.UTV.2011(v1.0.1)_TEPLO.PREDEL.2012.M(v1.1)_test" xfId="563"/>
    <cellStyle name="_МОДЕЛЬ_1 (2)_PREDEL.JKH.UTV.2011(v1.1)" xfId="564"/>
    <cellStyle name="_МОДЕЛЬ_1 (2)_PROG.ESN.EF.2.52_3" xfId="565"/>
    <cellStyle name="_МОДЕЛЬ_1 (2)_REP.BLR.2012(v1.0)" xfId="566"/>
    <cellStyle name="_МОДЕЛЬ_1 (2)_TEHSHEET" xfId="567"/>
    <cellStyle name="_МОДЕЛЬ_1 (2)_TEPLO.PREDEL.2012.M(v1.1)" xfId="568"/>
    <cellStyle name="_МОДЕЛЬ_1 (2)_TEPLO.PREDEL.2013(v2.0)" xfId="569"/>
    <cellStyle name="_МОДЕЛЬ_1 (2)_TEST.TEMPLATE" xfId="570"/>
    <cellStyle name="_МОДЕЛЬ_1 (2)_UPDATE.46EE.2011.TO.1.1" xfId="571"/>
    <cellStyle name="_МОДЕЛЬ_1 (2)_UPDATE.46TE.2011.TO.1.1" xfId="572"/>
    <cellStyle name="_МОДЕЛЬ_1 (2)_UPDATE.46TE.2011.TO.1.2" xfId="573"/>
    <cellStyle name="_МОДЕЛЬ_1 (2)_UPDATE.BALANCE.WARM.2011YEAR.TO.1.1" xfId="574"/>
    <cellStyle name="_МОДЕЛЬ_1 (2)_UPDATE.BALANCE.WARM.2011YEAR.TO.1.1_46TE.2011(v1.0)" xfId="575"/>
    <cellStyle name="_МОДЕЛЬ_1 (2)_UPDATE.BALANCE.WARM.2011YEAR.TO.1.1_INDEX.STATION.2012(v1.0)_" xfId="576"/>
    <cellStyle name="_МОДЕЛЬ_1 (2)_UPDATE.BALANCE.WARM.2011YEAR.TO.1.1_INDEX.STATION.2012(v2.0)" xfId="577"/>
    <cellStyle name="_МОДЕЛЬ_1 (2)_UPDATE.BALANCE.WARM.2011YEAR.TO.1.1_INDEX.STATION.2012(v2.1)" xfId="578"/>
    <cellStyle name="_МОДЕЛЬ_1 (2)_UPDATE.BALANCE.WARM.2011YEAR.TO.1.1_OREP.KU.2011.MONTHLY.02(v1.1)" xfId="579"/>
    <cellStyle name="_МОДЕЛЬ_1 (2)_UPDATE.BALANCE.WARM.2011YEAR.TO.1.1_TEPLO.PREDEL.2012.M(v1.1)_test" xfId="580"/>
    <cellStyle name="_МОДЕЛЬ_1 (2)_UPDATE.BALANCE.WARM.2011YEAR.TO.1.2" xfId="581"/>
    <cellStyle name="_МОДЕЛЬ_1 (2)_UPDATE.BALANCE.WARM.2011YEAR.TO.1.4.64" xfId="582"/>
    <cellStyle name="_МОДЕЛЬ_1 (2)_UPDATE.BALANCE.WARM.2011YEAR.TO.1.5.64" xfId="583"/>
    <cellStyle name="_МОДЕЛЬ_1 (2)_UPDATE.CALC.WARM.4.47.TO.1.1.64" xfId="584"/>
    <cellStyle name="_МОДЕЛЬ_1 (2)_UPDATE.MONITORING.OS.EE.2.02.TO.1.3.64" xfId="585"/>
    <cellStyle name="_МОДЕЛЬ_1 (2)_UPDATE.NADB.JNVLS.APTEKA.2011.TO.1.3.4" xfId="586"/>
    <cellStyle name="_МОДЕЛЬ_1 (2)_Вариант с макс ИК" xfId="587"/>
    <cellStyle name="_МОДЕЛЬ_1 (2)_Книга2_PR.PROG.WARM.NOTCOMBI.2012.2.16_v1.4(04.04.11) " xfId="9"/>
    <cellStyle name="_МОДЕЛЬ_1 (2)_Модель расчет отправка" xfId="588"/>
    <cellStyle name="_наполенение апрель 2008" xfId="589"/>
    <cellStyle name="_наполенение май 2008" xfId="590"/>
    <cellStyle name="_Наполнение за декабрь 2007г (2)" xfId="591"/>
    <cellStyle name="_Наполнение за октябрь (1)" xfId="592"/>
    <cellStyle name="_Наполнение на апрель_2008" xfId="593"/>
    <cellStyle name="_Наполнение на март_2008" xfId="594"/>
    <cellStyle name="_наполнение статей  отделов и лимиты ТГК" xfId="595"/>
    <cellStyle name="_НВВ 2009 постатейно свод по филиалам_09_02_09" xfId="596"/>
    <cellStyle name="_НВВ 2009 постатейно свод по филиалам_09_02_09_Новая инструкция1_фст" xfId="597"/>
    <cellStyle name="_НВВ 2009 постатейно свод по филиалам_для Валентина" xfId="598"/>
    <cellStyle name="_НВВ 2009 постатейно свод по филиалам_для Валентина_Новая инструкция1_фст" xfId="599"/>
    <cellStyle name="_НФ_2008 (version 2)" xfId="600"/>
    <cellStyle name="_НФ_2008 (version 2) 2" xfId="601"/>
    <cellStyle name="_НФ_2008 (version 2)_Разбивка прибыли_12 мес_2010" xfId="602"/>
    <cellStyle name="_Ожид 3 и 4 квартал" xfId="603"/>
    <cellStyle name="_Ожид 3 и 4 квартал_Разбивка прибыли_12 мес_2010" xfId="604"/>
    <cellStyle name="_Ожидаемые прочие доходы и расходы и топливо" xfId="605"/>
    <cellStyle name="_Омск" xfId="606"/>
    <cellStyle name="_Омск_Новая инструкция1_фст" xfId="607"/>
    <cellStyle name="_ОТ ИД 2009" xfId="608"/>
    <cellStyle name="_ОТ ИД 2009_Новая инструкция1_фст" xfId="609"/>
    <cellStyle name="_ответственные" xfId="610"/>
    <cellStyle name="_ответственные_Разбивка прибыли_12 мес_2010" xfId="611"/>
    <cellStyle name="_Отчет 1 кв_КарелФ" xfId="612"/>
    <cellStyle name="_Отчет 1 кв_КарелФ_Вариант многолетней сметы_15%_20.04.2011" xfId="613"/>
    <cellStyle name="_Отчет 1 кв_КарелФ_Варианты сметы 2011" xfId="614"/>
    <cellStyle name="_Отчет 1 кв_КарелФ_Доли КРЕДИТНЫХ СРЕДСТВ_2008-2010" xfId="615"/>
    <cellStyle name="_Отчет 1 кв_КарелФ_Кредитные ср-ва (доли по плану-факту 2010)" xfId="616"/>
    <cellStyle name="_Отчет 1 кв_КарелФ_ПРИБЫЛЬ_2012_в тарифы" xfId="617"/>
    <cellStyle name="_Отчет 1 кв_КарелФ_Разбивка прибыли_12 мес_2010" xfId="618"/>
    <cellStyle name="_Отчет 1 кв_КарелФ_Смета затрат ТЕПЛОСЕТЬ Область 2011г" xfId="619"/>
    <cellStyle name="_Отчет 1 кв_КарелФ_Смета ОАО Теплосеть СПб и приложения_к тарифу 2011_28.04.2010_корр ДЭ" xfId="620"/>
    <cellStyle name="_Отчет за март 2007" xfId="621"/>
    <cellStyle name="_Отчет об исполнении бюджета за I квартал 2008-РСБУ" xfId="622"/>
    <cellStyle name="_Отчет об исполнении бюджета за I квартал 2008-РСБУ_Анализ_Calc А2" xfId="623"/>
    <cellStyle name="_Отчет об исполнении бюджета за I полугодие 2008-УО" xfId="624"/>
    <cellStyle name="_Отчет об исполнении бюджета за I полугодие 2008-УО_Анализ_Calc А2" xfId="625"/>
    <cellStyle name="_Отчет по мес 2007г_9мес_07_врем" xfId="626"/>
    <cellStyle name="_Отчет февраль" xfId="627"/>
    <cellStyle name="_ОТЧЕТЫ ПО ФОРМАМ РЭК за 2010 годДЕЙСТ" xfId="628"/>
    <cellStyle name="_Перечень платежей (метрол.) ФК на сентябрь 2007г" xfId="629"/>
    <cellStyle name="_Перечень платежей по ст. 4.6 ФК на август 2007г" xfId="630"/>
    <cellStyle name="_Перечень платежей по ст. 4.6 ФК на июль 2008г." xfId="631"/>
    <cellStyle name="_Перечень платежей по ст. 4.6 ФК на июнь 2008г." xfId="632"/>
    <cellStyle name="_Перечень платежей по ст. 4.6 ФК на сентябрь 2007г" xfId="633"/>
    <cellStyle name="_Перечень платежей по ст. 4.6 ФК на январь 2008г." xfId="634"/>
    <cellStyle name="_Перечень платежей по ст. 7.4.4 и 7.4.6_ФК_июль 2008г." xfId="635"/>
    <cellStyle name="_Перечень платежей по ст. 7.4.4 и 7.4.6_ФК_июнь 2008г." xfId="636"/>
    <cellStyle name="_Перечень платежей по ст. 7.4.4 ФК на август 2007г" xfId="637"/>
    <cellStyle name="_Перечень платежей по ст. 7.4.4 ФК на сентябрь 2007г" xfId="638"/>
    <cellStyle name="_Перечень платежей по ст. 7.4.4 ФК на январь 2008г." xfId="639"/>
    <cellStyle name="_Перечень платежей по ст. 7.4.5 ФК на июль  2008г." xfId="640"/>
    <cellStyle name="_Перечень платежей по ст. 7.4.5 ФК на июнь  2008г." xfId="641"/>
    <cellStyle name="_Перечень платежей по ст. 7.4.6 ФК на август 2007г" xfId="642"/>
    <cellStyle name="_Перечень платежей по ст. 7.4.6 ФК на сентябрь 2007г" xfId="643"/>
    <cellStyle name="_Перечень платежей по ст. 7.4.6 ФК на январь 2008г." xfId="644"/>
    <cellStyle name="_план 2007 КПГЭС соц.сфера смета оконч к БП 2007 октябрь." xfId="645"/>
    <cellStyle name="_План 2008 года с разбивкой по месяцам" xfId="646"/>
    <cellStyle name="_План платежей на август месяц (ремонты, 7-4-6, ОТ, ПБ)" xfId="647"/>
    <cellStyle name="_План платежей на июль_08 по ст. 7.9.2 и 7.9.3" xfId="648"/>
    <cellStyle name="_План платежей на июнь_08 по ст. 7.9.2 и 7.9.3" xfId="649"/>
    <cellStyle name="_План платежей на сентябрь по ст. 7.9.2 и 7.9.3" xfId="650"/>
    <cellStyle name="_План платежей на январь (ремонты, 7-4-6, ОТ, ПБ)" xfId="651"/>
    <cellStyle name="_План ремонтов на 2010 г. 29.04.09_в тарифах" xfId="652"/>
    <cellStyle name="_План сметы АТП _общая_по видам деят-ти 2010_03.02.10." xfId="653"/>
    <cellStyle name="_План сметы АТП _общая_по видам деят-ти 2010_05.02.10." xfId="654"/>
    <cellStyle name="_Планы расходования денежных средств ИП 2008_согласованный Трибус" xfId="655"/>
    <cellStyle name="_по 24 приказу 12  мес" xfId="656"/>
    <cellStyle name="_по 24 приказу 12  мес (прил 1)" xfId="657"/>
    <cellStyle name="_по 24 приказу 12  мес (прил 1)_Разбивка прибыли_12 мес_2010" xfId="658"/>
    <cellStyle name="_по 24 приказу 12  мес_Разбивка прибыли_12 мес_2010" xfId="659"/>
    <cellStyle name="_пр 5 тариф RAB" xfId="660"/>
    <cellStyle name="_пр 5 тариф RAB 2" xfId="661"/>
    <cellStyle name="_пр 5 тариф RAB 2 2" xfId="662"/>
    <cellStyle name="_пр 5 тариф RAB 2_OREP.KU.2011.MONTHLY.02(v0.1)" xfId="663"/>
    <cellStyle name="_пр 5 тариф RAB 2_OREP.KU.2011.MONTHLY.02(v0.4)" xfId="664"/>
    <cellStyle name="_пр 5 тариф RAB 2_OREP.KU.2011.MONTHLY.11(v1.4)" xfId="665"/>
    <cellStyle name="_пр 5 тариф RAB 2_OREP.KU.2011.MONTHLY.11(v1.4)_PROG.ESN.EF.2.52_3" xfId="666"/>
    <cellStyle name="_пр 5 тариф RAB 2_OREP.KU.2011.MONTHLY.11(v1.4)_UPDATE.BALANCE.WARM.2012YEAR.TO.1.1" xfId="667"/>
    <cellStyle name="_пр 5 тариф RAB 2_OREP.KU.2011.MONTHLY.11(v1.4)_UPDATE.CALC.WARM.2012YEAR.TO.1.1" xfId="668"/>
    <cellStyle name="_пр 5 тариф RAB 2_UPDATE.BALANCE.WARM.2012YEAR.TO.1.1" xfId="669"/>
    <cellStyle name="_пр 5 тариф RAB 2_UPDATE.CALC.WARM.2012YEAR.TO.1.1" xfId="670"/>
    <cellStyle name="_пр 5 тариф RAB 2_UPDATE.CALC.WARM.4.47.TO.1.1.64" xfId="671"/>
    <cellStyle name="_пр 5 тариф RAB 2_UPDATE.MONITORING.OS.EE.2.02.TO.1.3.64" xfId="672"/>
    <cellStyle name="_пр 5 тариф RAB 2_UPDATE.OREP.KU.2011.MONTHLY.02.TO.1.2" xfId="673"/>
    <cellStyle name="_пр 5 тариф RAB_46EE.2011(v1.0)" xfId="674"/>
    <cellStyle name="_пр 5 тариф RAB_46EE.2011(v1.0)_46TE.2011(v1.0)" xfId="675"/>
    <cellStyle name="_пр 5 тариф RAB_46EE.2011(v1.0)_INDEX.STATION.2012(v1.0)_" xfId="676"/>
    <cellStyle name="_пр 5 тариф RAB_46EE.2011(v1.0)_INDEX.STATION.2012(v2.0)" xfId="677"/>
    <cellStyle name="_пр 5 тариф RAB_46EE.2011(v1.0)_INDEX.STATION.2012(v2.1)" xfId="678"/>
    <cellStyle name="_пр 5 тариф RAB_46EE.2011(v1.0)_TEPLO.PREDEL.2012.M(v1.1)_test" xfId="679"/>
    <cellStyle name="_пр 5 тариф RAB_46EE.2011(v1.2)" xfId="680"/>
    <cellStyle name="_пр 5 тариф RAB_46EP.2011(v2.0)" xfId="681"/>
    <cellStyle name="_пр 5 тариф RAB_46EP.2012(v0.1)" xfId="682"/>
    <cellStyle name="_пр 5 тариф RAB_46TE.2011(v1.0)" xfId="683"/>
    <cellStyle name="_пр 5 тариф RAB_4DNS.UPDATE.EXAMPLE" xfId="684"/>
    <cellStyle name="_пр 5 тариф RAB_ARMRAZR" xfId="685"/>
    <cellStyle name="_пр 5 тариф RAB_BALANCE.WARM.2010.FACT(v1.0)" xfId="686"/>
    <cellStyle name="_пр 5 тариф RAB_BALANCE.WARM.2010.PLAN" xfId="687"/>
    <cellStyle name="_пр 5 тариф RAB_BALANCE.WARM.2011YEAR(v0.7)" xfId="688"/>
    <cellStyle name="_пр 5 тариф RAB_BALANCE.WARM.2011YEAR.NEW.UPDATE.SCHEME" xfId="689"/>
    <cellStyle name="_пр 5 тариф RAB_CALC.NORMATIV.KU(v0.2)" xfId="690"/>
    <cellStyle name="_пр 5 тариф RAB_EE.2REK.P2011.4.78(v0.3)" xfId="691"/>
    <cellStyle name="_пр 5 тариф RAB_FORM3.1.2013(v0.2)" xfId="692"/>
    <cellStyle name="_пр 5 тариф RAB_FORM3.2013(v1.0)" xfId="693"/>
    <cellStyle name="_пр 5 тариф RAB_FORM3.REG(v1.0)" xfId="694"/>
    <cellStyle name="_пр 5 тариф RAB_FORM910.2012(v1.1)" xfId="695"/>
    <cellStyle name="_пр 5 тариф RAB_INDEX.STATION.2012(v2.1)" xfId="696"/>
    <cellStyle name="_пр 5 тариф RAB_INDEX.STATION.2013(v1.0)_патч до 1.1" xfId="697"/>
    <cellStyle name="_пр 5 тариф RAB_INVEST.EE.PLAN.4.78(v0.1)" xfId="698"/>
    <cellStyle name="_пр 5 тариф RAB_INVEST.EE.PLAN.4.78(v0.3)" xfId="699"/>
    <cellStyle name="_пр 5 тариф RAB_INVEST.EE.PLAN.4.78(v1.0)" xfId="700"/>
    <cellStyle name="_пр 5 тариф RAB_INVEST.EE.PLAN.4.78(v1.0)_PASSPORT.TEPLO.PROIZV(v2.0)" xfId="701"/>
    <cellStyle name="_пр 5 тариф RAB_INVEST.EE.PLAN.4.78(v1.0)_PASSPORT.TEPLO.PROIZV(v2.0)_INDEX.STATION.2013(v1.0)_патч до 1.1" xfId="702"/>
    <cellStyle name="_пр 5 тариф RAB_INVEST.EE.PLAN.4.78(v1.0)_PASSPORT.TEPLO.PROIZV(v2.0)_TEPLO.PREDEL.2013(v2.0)" xfId="703"/>
    <cellStyle name="_пр 5 тариф RAB_INVEST.PLAN.4.78(v0.1)" xfId="704"/>
    <cellStyle name="_пр 5 тариф RAB_INVEST.WARM.PLAN.4.78(v0.1)" xfId="705"/>
    <cellStyle name="_пр 5 тариф RAB_INVEST_WARM_PLAN" xfId="706"/>
    <cellStyle name="_пр 5 тариф RAB_NADB.JNVLP.APTEKA.2012(v1.0)_21_02_12" xfId="707"/>
    <cellStyle name="_пр 5 тариф RAB_NADB.JNVLS.APTEKA.2011(v1.3.3)" xfId="708"/>
    <cellStyle name="_пр 5 тариф RAB_NADB.JNVLS.APTEKA.2011(v1.3.3)_46TE.2011(v1.0)" xfId="709"/>
    <cellStyle name="_пр 5 тариф RAB_NADB.JNVLS.APTEKA.2011(v1.3.3)_INDEX.STATION.2012(v1.0)_" xfId="710"/>
    <cellStyle name="_пр 5 тариф RAB_NADB.JNVLS.APTEKA.2011(v1.3.3)_INDEX.STATION.2012(v2.0)" xfId="711"/>
    <cellStyle name="_пр 5 тариф RAB_NADB.JNVLS.APTEKA.2011(v1.3.3)_INDEX.STATION.2012(v2.1)" xfId="712"/>
    <cellStyle name="_пр 5 тариф RAB_NADB.JNVLS.APTEKA.2011(v1.3.3)_TEPLO.PREDEL.2012.M(v1.1)_test" xfId="713"/>
    <cellStyle name="_пр 5 тариф RAB_NADB.JNVLS.APTEKA.2011(v1.3.4)" xfId="714"/>
    <cellStyle name="_пр 5 тариф RAB_NADB.JNVLS.APTEKA.2011(v1.3.4)_46TE.2011(v1.0)" xfId="715"/>
    <cellStyle name="_пр 5 тариф RAB_NADB.JNVLS.APTEKA.2011(v1.3.4)_INDEX.STATION.2012(v1.0)_" xfId="716"/>
    <cellStyle name="_пр 5 тариф RAB_NADB.JNVLS.APTEKA.2011(v1.3.4)_INDEX.STATION.2012(v2.0)" xfId="717"/>
    <cellStyle name="_пр 5 тариф RAB_NADB.JNVLS.APTEKA.2011(v1.3.4)_INDEX.STATION.2012(v2.1)" xfId="718"/>
    <cellStyle name="_пр 5 тариф RAB_NADB.JNVLS.APTEKA.2011(v1.3.4)_TEPLO.PREDEL.2012.M(v1.1)_test" xfId="719"/>
    <cellStyle name="_пр 5 тариф RAB_PASSPORT.TEPLO.PROIZV(v2.0)" xfId="720"/>
    <cellStyle name="_пр 5 тариф RAB_PASSPORT.TEPLO.PROIZV(v2.1)" xfId="721"/>
    <cellStyle name="_пр 5 тариф RAB_PASSPORT.TEPLO.SETI(v0.7)" xfId="722"/>
    <cellStyle name="_пр 5 тариф RAB_PASSPORT.TEPLO.SETI(v1.0)" xfId="723"/>
    <cellStyle name="_пр 5 тариф RAB_PR.PROG.WARM.NOTCOMBI.2012.2.16_v1.4(04.04.11) " xfId="10"/>
    <cellStyle name="_пр 5 тариф RAB_PREDEL.JKH.UTV.2011(v1.0.1)" xfId="724"/>
    <cellStyle name="_пр 5 тариф RAB_PREDEL.JKH.UTV.2011(v1.0.1)_46TE.2011(v1.0)" xfId="725"/>
    <cellStyle name="_пр 5 тариф RAB_PREDEL.JKH.UTV.2011(v1.0.1)_INDEX.STATION.2012(v1.0)_" xfId="726"/>
    <cellStyle name="_пр 5 тариф RAB_PREDEL.JKH.UTV.2011(v1.0.1)_INDEX.STATION.2012(v2.0)" xfId="727"/>
    <cellStyle name="_пр 5 тариф RAB_PREDEL.JKH.UTV.2011(v1.0.1)_INDEX.STATION.2012(v2.1)" xfId="728"/>
    <cellStyle name="_пр 5 тариф RAB_PREDEL.JKH.UTV.2011(v1.0.1)_TEPLO.PREDEL.2012.M(v1.1)_test" xfId="729"/>
    <cellStyle name="_пр 5 тариф RAB_PREDEL.JKH.UTV.2011(v1.1)" xfId="730"/>
    <cellStyle name="_пр 5 тариф RAB_PROG.ESN.EF.2.52_3" xfId="731"/>
    <cellStyle name="_пр 5 тариф RAB_REP.BLR.2012(v1.0)" xfId="732"/>
    <cellStyle name="_пр 5 тариф RAB_TEHSHEET" xfId="733"/>
    <cellStyle name="_пр 5 тариф RAB_TEPLO.PREDEL.2012.M(v1.1)" xfId="734"/>
    <cellStyle name="_пр 5 тариф RAB_TEPLO.PREDEL.2013(v2.0)" xfId="735"/>
    <cellStyle name="_пр 5 тариф RAB_TEST.TEMPLATE" xfId="736"/>
    <cellStyle name="_пр 5 тариф RAB_UPDATE.46EE.2011.TO.1.1" xfId="737"/>
    <cellStyle name="_пр 5 тариф RAB_UPDATE.46TE.2011.TO.1.1" xfId="738"/>
    <cellStyle name="_пр 5 тариф RAB_UPDATE.46TE.2011.TO.1.2" xfId="739"/>
    <cellStyle name="_пр 5 тариф RAB_UPDATE.BALANCE.WARM.2011YEAR.TO.1.1" xfId="740"/>
    <cellStyle name="_пр 5 тариф RAB_UPDATE.BALANCE.WARM.2011YEAR.TO.1.1_46TE.2011(v1.0)" xfId="741"/>
    <cellStyle name="_пр 5 тариф RAB_UPDATE.BALANCE.WARM.2011YEAR.TO.1.1_INDEX.STATION.2012(v1.0)_" xfId="742"/>
    <cellStyle name="_пр 5 тариф RAB_UPDATE.BALANCE.WARM.2011YEAR.TO.1.1_INDEX.STATION.2012(v2.0)" xfId="743"/>
    <cellStyle name="_пр 5 тариф RAB_UPDATE.BALANCE.WARM.2011YEAR.TO.1.1_INDEX.STATION.2012(v2.1)" xfId="744"/>
    <cellStyle name="_пр 5 тариф RAB_UPDATE.BALANCE.WARM.2011YEAR.TO.1.1_OREP.KU.2011.MONTHLY.02(v1.1)" xfId="745"/>
    <cellStyle name="_пр 5 тариф RAB_UPDATE.BALANCE.WARM.2011YEAR.TO.1.1_TEPLO.PREDEL.2012.M(v1.1)_test" xfId="746"/>
    <cellStyle name="_пр 5 тариф RAB_UPDATE.BALANCE.WARM.2011YEAR.TO.1.2" xfId="747"/>
    <cellStyle name="_пр 5 тариф RAB_UPDATE.BALANCE.WARM.2011YEAR.TO.1.4.64" xfId="748"/>
    <cellStyle name="_пр 5 тариф RAB_UPDATE.BALANCE.WARM.2011YEAR.TO.1.5.64" xfId="749"/>
    <cellStyle name="_пр 5 тариф RAB_UPDATE.CALC.WARM.4.47.TO.1.1.64" xfId="750"/>
    <cellStyle name="_пр 5 тариф RAB_UPDATE.MONITORING.OS.EE.2.02.TO.1.3.64" xfId="751"/>
    <cellStyle name="_пр 5 тариф RAB_UPDATE.NADB.JNVLS.APTEKA.2011.TO.1.3.4" xfId="752"/>
    <cellStyle name="_пр 5 тариф RAB_Вариант с макс ИК" xfId="753"/>
    <cellStyle name="_пр 5 тариф RAB_Книга2_PR.PROG.WARM.NOTCOMBI.2012.2.16_v1.4(04.04.11) " xfId="11"/>
    <cellStyle name="_пр 5 тариф RAB_Модель расчет отправка" xfId="754"/>
    <cellStyle name="_Предожение _ДБП_2009 г ( согласованные БП)  (2)" xfId="755"/>
    <cellStyle name="_Предожение _ДБП_2009 г ( согласованные БП)  (2)_Новая инструкция1_фст" xfId="756"/>
    <cellStyle name="_Приказ_форматы_2006_08.02.06" xfId="757"/>
    <cellStyle name="_Прил 3_Пакет форм  бюджета_ год" xfId="758"/>
    <cellStyle name="_Прил 3_Пакет форм  бюджета_ год_Анализ_Calc А2" xfId="759"/>
    <cellStyle name="_Прил 4,4б_ИПсентябрь" xfId="760"/>
    <cellStyle name="_Прил 4_Формат-РСК_29.11.06_new finalприм" xfId="761"/>
    <cellStyle name="_прил 6 6" xfId="762"/>
    <cellStyle name="_Прил. 2 к расп.РАО" xfId="763"/>
    <cellStyle name="_Приложение _5 (прочие доходы и расходы)" xfId="764"/>
    <cellStyle name="_Приложение 1 ИП на 2005" xfId="765"/>
    <cellStyle name="_Приложение 1 ИП на 2005 2" xfId="766"/>
    <cellStyle name="_Приложение 1 к Соглашению за 2007" xfId="767"/>
    <cellStyle name="_Приложение 2 0806 факт" xfId="768"/>
    <cellStyle name="_Приложение 2 0806 факт 2" xfId="769"/>
    <cellStyle name="_Приложение 2 ТГК" xfId="770"/>
    <cellStyle name="_Приложение 4,4б_август" xfId="771"/>
    <cellStyle name="_Приложение 8 ИП на 2005 для РАО ОКС" xfId="772"/>
    <cellStyle name="_Приложение 8 ИП на 2005 для РАО ОКС_КАЛЬК ТГК (ТО ЧТО НА МАХ ГЕННЕРАЦИЮ)" xfId="773"/>
    <cellStyle name="_Приложение №1-смета 2009г пятый вариант после снятия 6 мл. Газпром (1)" xfId="774"/>
    <cellStyle name="_Приложение МТС-3-КС" xfId="775"/>
    <cellStyle name="_Приложение МТС-3-КС 2" xfId="776"/>
    <cellStyle name="_Приложение МТС-3-КС_Новая инструкция1_фст" xfId="777"/>
    <cellStyle name="_Приложение-МТС--2-1" xfId="778"/>
    <cellStyle name="_Приложение-МТС--2-1 2" xfId="779"/>
    <cellStyle name="_Приложение-МТС--2-1_Новая инструкция1_фст" xfId="780"/>
    <cellStyle name="_Приложения" xfId="781"/>
    <cellStyle name="_Приложения 3,4,5" xfId="782"/>
    <cellStyle name="_Приложения к приказу" xfId="783"/>
    <cellStyle name="_Приложения к приказу _ БП2007_согласование" xfId="784"/>
    <cellStyle name="_Приложения к приказу_ бюджет_2008_год_в приказ_30.01" xfId="785"/>
    <cellStyle name="_Приложения к приказу_КАЛЬК ТГК (ТО ЧТО НА МАХ ГЕННЕРАЦИЮ)" xfId="786"/>
    <cellStyle name="_Проект ГКПЗ 2008 год по ст. 2.22. ОТПРАВКА 08_09_08" xfId="787"/>
    <cellStyle name="_Проект_бизнесплана ТГК-1_ для филиалов" xfId="788"/>
    <cellStyle name="_Проект_бизнесплана ТГК-1_ для филиалов_Разбивка прибыли_12 мес_2010" xfId="789"/>
    <cellStyle name="_ПТО  затраты по статье 6.1на сентябрь" xfId="790"/>
    <cellStyle name="_ПТО АТЭЦ  затраты по статье 6.1на август" xfId="791"/>
    <cellStyle name="_Расходы" xfId="792"/>
    <cellStyle name="_Расходы 2007 с коррект НДС для БП" xfId="793"/>
    <cellStyle name="_Расходы 2007 с коррект НДС для БП_ОБЩ.СВОД" xfId="794"/>
    <cellStyle name="_Расходы 2007 с коррект НДС для БП_Реестр" xfId="795"/>
    <cellStyle name="_Расходы 2007 с коррект НДС для БП_Реестр_ОБЩ.СВОД" xfId="796"/>
    <cellStyle name="_Расходы 2007 с коррект НДС для БП_свод" xfId="797"/>
    <cellStyle name="_Расходы 2007 с коррект НДС для БП_СВОД_ОБЩИЙ СВОД ПО РЕЕСТРУ ЗА ИЮЛЬ" xfId="798"/>
    <cellStyle name="_Расчет RAB_22072008" xfId="799"/>
    <cellStyle name="_Расчет RAB_22072008 2" xfId="800"/>
    <cellStyle name="_Расчет RAB_22072008 2 2" xfId="801"/>
    <cellStyle name="_Расчет RAB_22072008 2_OREP.KU.2011.MONTHLY.02(v0.1)" xfId="802"/>
    <cellStyle name="_Расчет RAB_22072008 2_OREP.KU.2011.MONTHLY.02(v0.4)" xfId="803"/>
    <cellStyle name="_Расчет RAB_22072008 2_OREP.KU.2011.MONTHLY.11(v1.4)" xfId="804"/>
    <cellStyle name="_Расчет RAB_22072008 2_OREP.KU.2011.MONTHLY.11(v1.4)_PROG.ESN.EF.2.52_3" xfId="805"/>
    <cellStyle name="_Расчет RAB_22072008 2_OREP.KU.2011.MONTHLY.11(v1.4)_UPDATE.BALANCE.WARM.2012YEAR.TO.1.1" xfId="806"/>
    <cellStyle name="_Расчет RAB_22072008 2_OREP.KU.2011.MONTHLY.11(v1.4)_UPDATE.CALC.WARM.2012YEAR.TO.1.1" xfId="807"/>
    <cellStyle name="_Расчет RAB_22072008 2_UPDATE.BALANCE.WARM.2012YEAR.TO.1.1" xfId="808"/>
    <cellStyle name="_Расчет RAB_22072008 2_UPDATE.CALC.WARM.2012YEAR.TO.1.1" xfId="809"/>
    <cellStyle name="_Расчет RAB_22072008 2_UPDATE.CALC.WARM.4.47.TO.1.1.64" xfId="810"/>
    <cellStyle name="_Расчет RAB_22072008 2_UPDATE.MONITORING.OS.EE.2.02.TO.1.3.64" xfId="811"/>
    <cellStyle name="_Расчет RAB_22072008 2_UPDATE.OREP.KU.2011.MONTHLY.02.TO.1.2" xfId="812"/>
    <cellStyle name="_Расчет RAB_22072008_46EE.2011(v1.0)" xfId="813"/>
    <cellStyle name="_Расчет RAB_22072008_46EE.2011(v1.0)_46TE.2011(v1.0)" xfId="814"/>
    <cellStyle name="_Расчет RAB_22072008_46EE.2011(v1.0)_INDEX.STATION.2012(v1.0)_" xfId="815"/>
    <cellStyle name="_Расчет RAB_22072008_46EE.2011(v1.0)_INDEX.STATION.2012(v2.0)" xfId="816"/>
    <cellStyle name="_Расчет RAB_22072008_46EE.2011(v1.0)_INDEX.STATION.2012(v2.1)" xfId="817"/>
    <cellStyle name="_Расчет RAB_22072008_46EE.2011(v1.0)_TEPLO.PREDEL.2012.M(v1.1)_test" xfId="818"/>
    <cellStyle name="_Расчет RAB_22072008_46EE.2011(v1.2)" xfId="819"/>
    <cellStyle name="_Расчет RAB_22072008_46EP.2011(v2.0)" xfId="820"/>
    <cellStyle name="_Расчет RAB_22072008_46EP.2012(v0.1)" xfId="821"/>
    <cellStyle name="_Расчет RAB_22072008_46TE.2011(v1.0)" xfId="822"/>
    <cellStyle name="_Расчет RAB_22072008_4DNS.UPDATE.EXAMPLE" xfId="823"/>
    <cellStyle name="_Расчет RAB_22072008_ARMRAZR" xfId="824"/>
    <cellStyle name="_Расчет RAB_22072008_BALANCE.WARM.2010.FACT(v1.0)" xfId="825"/>
    <cellStyle name="_Расчет RAB_22072008_BALANCE.WARM.2010.PLAN" xfId="826"/>
    <cellStyle name="_Расчет RAB_22072008_BALANCE.WARM.2011YEAR(v0.7)" xfId="827"/>
    <cellStyle name="_Расчет RAB_22072008_BALANCE.WARM.2011YEAR.NEW.UPDATE.SCHEME" xfId="828"/>
    <cellStyle name="_Расчет RAB_22072008_CALC.NORMATIV.KU(v0.2)" xfId="829"/>
    <cellStyle name="_Расчет RAB_22072008_EE.2REK.P2011.4.78(v0.3)" xfId="830"/>
    <cellStyle name="_Расчет RAB_22072008_FORM3.1.2013(v0.2)" xfId="831"/>
    <cellStyle name="_Расчет RAB_22072008_FORM3.2013(v1.0)" xfId="832"/>
    <cellStyle name="_Расчет RAB_22072008_FORM3.REG(v1.0)" xfId="833"/>
    <cellStyle name="_Расчет RAB_22072008_FORM910.2012(v1.1)" xfId="834"/>
    <cellStyle name="_Расчет RAB_22072008_INDEX.STATION.2012(v2.1)" xfId="835"/>
    <cellStyle name="_Расчет RAB_22072008_INDEX.STATION.2013(v1.0)_патч до 1.1" xfId="836"/>
    <cellStyle name="_Расчет RAB_22072008_INVEST.EE.PLAN.4.78(v0.1)" xfId="837"/>
    <cellStyle name="_Расчет RAB_22072008_INVEST.EE.PLAN.4.78(v0.3)" xfId="838"/>
    <cellStyle name="_Расчет RAB_22072008_INVEST.EE.PLAN.4.78(v1.0)" xfId="839"/>
    <cellStyle name="_Расчет RAB_22072008_INVEST.EE.PLAN.4.78(v1.0)_PASSPORT.TEPLO.PROIZV(v2.0)" xfId="840"/>
    <cellStyle name="_Расчет RAB_22072008_INVEST.EE.PLAN.4.78(v1.0)_PASSPORT.TEPLO.PROIZV(v2.0)_INDEX.STATION.2013(v1.0)_патч до 1.1" xfId="841"/>
    <cellStyle name="_Расчет RAB_22072008_INVEST.EE.PLAN.4.78(v1.0)_PASSPORT.TEPLO.PROIZV(v2.0)_TEPLO.PREDEL.2013(v2.0)" xfId="842"/>
    <cellStyle name="_Расчет RAB_22072008_INVEST.PLAN.4.78(v0.1)" xfId="843"/>
    <cellStyle name="_Расчет RAB_22072008_INVEST.WARM.PLAN.4.78(v0.1)" xfId="844"/>
    <cellStyle name="_Расчет RAB_22072008_INVEST_WARM_PLAN" xfId="845"/>
    <cellStyle name="_Расчет RAB_22072008_NADB.JNVLP.APTEKA.2012(v1.0)_21_02_12" xfId="846"/>
    <cellStyle name="_Расчет RAB_22072008_NADB.JNVLS.APTEKA.2011(v1.3.3)" xfId="847"/>
    <cellStyle name="_Расчет RAB_22072008_NADB.JNVLS.APTEKA.2011(v1.3.3)_46TE.2011(v1.0)" xfId="848"/>
    <cellStyle name="_Расчет RAB_22072008_NADB.JNVLS.APTEKA.2011(v1.3.3)_INDEX.STATION.2012(v1.0)_" xfId="849"/>
    <cellStyle name="_Расчет RAB_22072008_NADB.JNVLS.APTEKA.2011(v1.3.3)_INDEX.STATION.2012(v2.0)" xfId="850"/>
    <cellStyle name="_Расчет RAB_22072008_NADB.JNVLS.APTEKA.2011(v1.3.3)_INDEX.STATION.2012(v2.1)" xfId="851"/>
    <cellStyle name="_Расчет RAB_22072008_NADB.JNVLS.APTEKA.2011(v1.3.3)_TEPLO.PREDEL.2012.M(v1.1)_test" xfId="852"/>
    <cellStyle name="_Расчет RAB_22072008_NADB.JNVLS.APTEKA.2011(v1.3.4)" xfId="853"/>
    <cellStyle name="_Расчет RAB_22072008_NADB.JNVLS.APTEKA.2011(v1.3.4)_46TE.2011(v1.0)" xfId="854"/>
    <cellStyle name="_Расчет RAB_22072008_NADB.JNVLS.APTEKA.2011(v1.3.4)_INDEX.STATION.2012(v1.0)_" xfId="855"/>
    <cellStyle name="_Расчет RAB_22072008_NADB.JNVLS.APTEKA.2011(v1.3.4)_INDEX.STATION.2012(v2.0)" xfId="856"/>
    <cellStyle name="_Расчет RAB_22072008_NADB.JNVLS.APTEKA.2011(v1.3.4)_INDEX.STATION.2012(v2.1)" xfId="857"/>
    <cellStyle name="_Расчет RAB_22072008_NADB.JNVLS.APTEKA.2011(v1.3.4)_TEPLO.PREDEL.2012.M(v1.1)_test" xfId="858"/>
    <cellStyle name="_Расчет RAB_22072008_PASSPORT.TEPLO.PROIZV(v2.0)" xfId="859"/>
    <cellStyle name="_Расчет RAB_22072008_PASSPORT.TEPLO.PROIZV(v2.1)" xfId="860"/>
    <cellStyle name="_Расчет RAB_22072008_PASSPORT.TEPLO.SETI(v0.7)" xfId="861"/>
    <cellStyle name="_Расчет RAB_22072008_PASSPORT.TEPLO.SETI(v1.0)" xfId="862"/>
    <cellStyle name="_Расчет RAB_22072008_PR.PROG.WARM.NOTCOMBI.2012.2.16_v1.4(04.04.11) " xfId="12"/>
    <cellStyle name="_Расчет RAB_22072008_PREDEL.JKH.UTV.2011(v1.0.1)" xfId="863"/>
    <cellStyle name="_Расчет RAB_22072008_PREDEL.JKH.UTV.2011(v1.0.1)_46TE.2011(v1.0)" xfId="864"/>
    <cellStyle name="_Расчет RAB_22072008_PREDEL.JKH.UTV.2011(v1.0.1)_INDEX.STATION.2012(v1.0)_" xfId="865"/>
    <cellStyle name="_Расчет RAB_22072008_PREDEL.JKH.UTV.2011(v1.0.1)_INDEX.STATION.2012(v2.0)" xfId="866"/>
    <cellStyle name="_Расчет RAB_22072008_PREDEL.JKH.UTV.2011(v1.0.1)_INDEX.STATION.2012(v2.1)" xfId="867"/>
    <cellStyle name="_Расчет RAB_22072008_PREDEL.JKH.UTV.2011(v1.0.1)_TEPLO.PREDEL.2012.M(v1.1)_test" xfId="868"/>
    <cellStyle name="_Расчет RAB_22072008_PREDEL.JKH.UTV.2011(v1.1)" xfId="869"/>
    <cellStyle name="_Расчет RAB_22072008_PROG.ESN.EF.2.52_3" xfId="870"/>
    <cellStyle name="_Расчет RAB_22072008_REP.BLR.2012(v1.0)" xfId="871"/>
    <cellStyle name="_Расчет RAB_22072008_TEHSHEET" xfId="872"/>
    <cellStyle name="_Расчет RAB_22072008_TEPLO.PREDEL.2012.M(v1.1)" xfId="873"/>
    <cellStyle name="_Расчет RAB_22072008_TEPLO.PREDEL.2013(v2.0)" xfId="874"/>
    <cellStyle name="_Расчет RAB_22072008_TEST.TEMPLATE" xfId="875"/>
    <cellStyle name="_Расчет RAB_22072008_UPDATE.46EE.2011.TO.1.1" xfId="876"/>
    <cellStyle name="_Расчет RAB_22072008_UPDATE.46TE.2011.TO.1.1" xfId="877"/>
    <cellStyle name="_Расчет RAB_22072008_UPDATE.46TE.2011.TO.1.2" xfId="878"/>
    <cellStyle name="_Расчет RAB_22072008_UPDATE.BALANCE.WARM.2011YEAR.TO.1.1" xfId="879"/>
    <cellStyle name="_Расчет RAB_22072008_UPDATE.BALANCE.WARM.2011YEAR.TO.1.1_46TE.2011(v1.0)" xfId="880"/>
    <cellStyle name="_Расчет RAB_22072008_UPDATE.BALANCE.WARM.2011YEAR.TO.1.1_INDEX.STATION.2012(v1.0)_" xfId="881"/>
    <cellStyle name="_Расчет RAB_22072008_UPDATE.BALANCE.WARM.2011YEAR.TO.1.1_INDEX.STATION.2012(v2.0)" xfId="882"/>
    <cellStyle name="_Расчет RAB_22072008_UPDATE.BALANCE.WARM.2011YEAR.TO.1.1_INDEX.STATION.2012(v2.1)" xfId="883"/>
    <cellStyle name="_Расчет RAB_22072008_UPDATE.BALANCE.WARM.2011YEAR.TO.1.1_OREP.KU.2011.MONTHLY.02(v1.1)" xfId="884"/>
    <cellStyle name="_Расчет RAB_22072008_UPDATE.BALANCE.WARM.2011YEAR.TO.1.1_TEPLO.PREDEL.2012.M(v1.1)_test" xfId="885"/>
    <cellStyle name="_Расчет RAB_22072008_UPDATE.BALANCE.WARM.2011YEAR.TO.1.2" xfId="886"/>
    <cellStyle name="_Расчет RAB_22072008_UPDATE.BALANCE.WARM.2011YEAR.TO.1.4.64" xfId="887"/>
    <cellStyle name="_Расчет RAB_22072008_UPDATE.BALANCE.WARM.2011YEAR.TO.1.5.64" xfId="888"/>
    <cellStyle name="_Расчет RAB_22072008_UPDATE.CALC.WARM.4.47.TO.1.1.64" xfId="889"/>
    <cellStyle name="_Расчет RAB_22072008_UPDATE.MONITORING.OS.EE.2.02.TO.1.3.64" xfId="890"/>
    <cellStyle name="_Расчет RAB_22072008_UPDATE.NADB.JNVLS.APTEKA.2011.TO.1.3.4" xfId="891"/>
    <cellStyle name="_Расчет RAB_22072008_Вариант с макс ИК" xfId="892"/>
    <cellStyle name="_Расчет RAB_22072008_Книга2_PR.PROG.WARM.NOTCOMBI.2012.2.16_v1.4(04.04.11) " xfId="13"/>
    <cellStyle name="_Расчет RAB_22072008_Модель расчет отправка" xfId="893"/>
    <cellStyle name="_Расчет RAB_Лен и МОЭСК_с 2010 года_14.04.2009_со сглаж_version 3.0_без ФСК" xfId="894"/>
    <cellStyle name="_Расчет RAB_Лен и МОЭСК_с 2010 года_14.04.2009_со сглаж_version 3.0_без ФСК 2" xfId="895"/>
    <cellStyle name="_Расчет RAB_Лен и МОЭСК_с 2010 года_14.04.2009_со сглаж_version 3.0_без ФСК 2 2" xfId="896"/>
    <cellStyle name="_Расчет RAB_Лен и МОЭСК_с 2010 года_14.04.2009_со сглаж_version 3.0_без ФСК 2_OREP.KU.2011.MONTHLY.02(v0.1)" xfId="897"/>
    <cellStyle name="_Расчет RAB_Лен и МОЭСК_с 2010 года_14.04.2009_со сглаж_version 3.0_без ФСК 2_OREP.KU.2011.MONTHLY.02(v0.4)" xfId="898"/>
    <cellStyle name="_Расчет RAB_Лен и МОЭСК_с 2010 года_14.04.2009_со сглаж_version 3.0_без ФСК 2_OREP.KU.2011.MONTHLY.11(v1.4)" xfId="899"/>
    <cellStyle name="_Расчет RAB_Лен и МОЭСК_с 2010 года_14.04.2009_со сглаж_version 3.0_без ФСК 2_OREP.KU.2011.MONTHLY.11(v1.4)_PROG.ESN.EF.2.52_3" xfId="900"/>
    <cellStyle name="_Расчет RAB_Лен и МОЭСК_с 2010 года_14.04.2009_со сглаж_version 3.0_без ФСК 2_OREP.KU.2011.MONTHLY.11(v1.4)_UPDATE.BALANCE.WARM.2012YEAR.TO.1.1" xfId="901"/>
    <cellStyle name="_Расчет RAB_Лен и МОЭСК_с 2010 года_14.04.2009_со сглаж_version 3.0_без ФСК 2_OREP.KU.2011.MONTHLY.11(v1.4)_UPDATE.CALC.WARM.2012YEAR.TO.1.1" xfId="902"/>
    <cellStyle name="_Расчет RAB_Лен и МОЭСК_с 2010 года_14.04.2009_со сглаж_version 3.0_без ФСК 2_UPDATE.BALANCE.WARM.2012YEAR.TO.1.1" xfId="903"/>
    <cellStyle name="_Расчет RAB_Лен и МОЭСК_с 2010 года_14.04.2009_со сглаж_version 3.0_без ФСК 2_UPDATE.CALC.WARM.2012YEAR.TO.1.1" xfId="904"/>
    <cellStyle name="_Расчет RAB_Лен и МОЭСК_с 2010 года_14.04.2009_со сглаж_version 3.0_без ФСК 2_UPDATE.CALC.WARM.4.47.TO.1.1.64" xfId="905"/>
    <cellStyle name="_Расчет RAB_Лен и МОЭСК_с 2010 года_14.04.2009_со сглаж_version 3.0_без ФСК 2_UPDATE.MONITORING.OS.EE.2.02.TO.1.3.64" xfId="906"/>
    <cellStyle name="_Расчет RAB_Лен и МОЭСК_с 2010 года_14.04.2009_со сглаж_version 3.0_без ФСК 2_UPDATE.OREP.KU.2011.MONTHLY.02.TO.1.2" xfId="907"/>
    <cellStyle name="_Расчет RAB_Лен и МОЭСК_с 2010 года_14.04.2009_со сглаж_version 3.0_без ФСК_46EE.2011(v1.0)" xfId="908"/>
    <cellStyle name="_Расчет RAB_Лен и МОЭСК_с 2010 года_14.04.2009_со сглаж_version 3.0_без ФСК_46EE.2011(v1.0)_46TE.2011(v1.0)" xfId="909"/>
    <cellStyle name="_Расчет RAB_Лен и МОЭСК_с 2010 года_14.04.2009_со сглаж_version 3.0_без ФСК_46EE.2011(v1.0)_INDEX.STATION.2012(v1.0)_" xfId="910"/>
    <cellStyle name="_Расчет RAB_Лен и МОЭСК_с 2010 года_14.04.2009_со сглаж_version 3.0_без ФСК_46EE.2011(v1.0)_INDEX.STATION.2012(v2.0)" xfId="911"/>
    <cellStyle name="_Расчет RAB_Лен и МОЭСК_с 2010 года_14.04.2009_со сглаж_version 3.0_без ФСК_46EE.2011(v1.0)_INDEX.STATION.2012(v2.1)" xfId="912"/>
    <cellStyle name="_Расчет RAB_Лен и МОЭСК_с 2010 года_14.04.2009_со сглаж_version 3.0_без ФСК_46EE.2011(v1.0)_TEPLO.PREDEL.2012.M(v1.1)_test" xfId="913"/>
    <cellStyle name="_Расчет RAB_Лен и МОЭСК_с 2010 года_14.04.2009_со сглаж_version 3.0_без ФСК_46EE.2011(v1.2)" xfId="914"/>
    <cellStyle name="_Расчет RAB_Лен и МОЭСК_с 2010 года_14.04.2009_со сглаж_version 3.0_без ФСК_46EP.2011(v2.0)" xfId="915"/>
    <cellStyle name="_Расчет RAB_Лен и МОЭСК_с 2010 года_14.04.2009_со сглаж_version 3.0_без ФСК_46EP.2012(v0.1)" xfId="916"/>
    <cellStyle name="_Расчет RAB_Лен и МОЭСК_с 2010 года_14.04.2009_со сглаж_version 3.0_без ФСК_46TE.2011(v1.0)" xfId="917"/>
    <cellStyle name="_Расчет RAB_Лен и МОЭСК_с 2010 года_14.04.2009_со сглаж_version 3.0_без ФСК_4DNS.UPDATE.EXAMPLE" xfId="918"/>
    <cellStyle name="_Расчет RAB_Лен и МОЭСК_с 2010 года_14.04.2009_со сглаж_version 3.0_без ФСК_ARMRAZR" xfId="919"/>
    <cellStyle name="_Расчет RAB_Лен и МОЭСК_с 2010 года_14.04.2009_со сглаж_version 3.0_без ФСК_BALANCE.WARM.2010.FACT(v1.0)" xfId="920"/>
    <cellStyle name="_Расчет RAB_Лен и МОЭСК_с 2010 года_14.04.2009_со сглаж_version 3.0_без ФСК_BALANCE.WARM.2010.PLAN" xfId="921"/>
    <cellStyle name="_Расчет RAB_Лен и МОЭСК_с 2010 года_14.04.2009_со сглаж_version 3.0_без ФСК_BALANCE.WARM.2011YEAR(v0.7)" xfId="922"/>
    <cellStyle name="_Расчет RAB_Лен и МОЭСК_с 2010 года_14.04.2009_со сглаж_version 3.0_без ФСК_BALANCE.WARM.2011YEAR.NEW.UPDATE.SCHEME" xfId="923"/>
    <cellStyle name="_Расчет RAB_Лен и МОЭСК_с 2010 года_14.04.2009_со сглаж_version 3.0_без ФСК_CALC.NORMATIV.KU(v0.2)" xfId="924"/>
    <cellStyle name="_Расчет RAB_Лен и МОЭСК_с 2010 года_14.04.2009_со сглаж_version 3.0_без ФСК_EE.2REK.P2011.4.78(v0.3)" xfId="925"/>
    <cellStyle name="_Расчет RAB_Лен и МОЭСК_с 2010 года_14.04.2009_со сглаж_version 3.0_без ФСК_FORM3.1.2013(v0.2)" xfId="926"/>
    <cellStyle name="_Расчет RAB_Лен и МОЭСК_с 2010 года_14.04.2009_со сглаж_version 3.0_без ФСК_FORM3.2013(v1.0)" xfId="927"/>
    <cellStyle name="_Расчет RAB_Лен и МОЭСК_с 2010 года_14.04.2009_со сглаж_version 3.0_без ФСК_FORM3.REG(v1.0)" xfId="928"/>
    <cellStyle name="_Расчет RAB_Лен и МОЭСК_с 2010 года_14.04.2009_со сглаж_version 3.0_без ФСК_FORM910.2012(v1.1)" xfId="929"/>
    <cellStyle name="_Расчет RAB_Лен и МОЭСК_с 2010 года_14.04.2009_со сглаж_version 3.0_без ФСК_INDEX.STATION.2012(v2.1)" xfId="930"/>
    <cellStyle name="_Расчет RAB_Лен и МОЭСК_с 2010 года_14.04.2009_со сглаж_version 3.0_без ФСК_INDEX.STATION.2013(v1.0)_патч до 1.1" xfId="931"/>
    <cellStyle name="_Расчет RAB_Лен и МОЭСК_с 2010 года_14.04.2009_со сглаж_version 3.0_без ФСК_INVEST.EE.PLAN.4.78(v0.1)" xfId="932"/>
    <cellStyle name="_Расчет RAB_Лен и МОЭСК_с 2010 года_14.04.2009_со сглаж_version 3.0_без ФСК_INVEST.EE.PLAN.4.78(v0.3)" xfId="933"/>
    <cellStyle name="_Расчет RAB_Лен и МОЭСК_с 2010 года_14.04.2009_со сглаж_version 3.0_без ФСК_INVEST.EE.PLAN.4.78(v1.0)" xfId="934"/>
    <cellStyle name="_Расчет RAB_Лен и МОЭСК_с 2010 года_14.04.2009_со сглаж_version 3.0_без ФСК_INVEST.EE.PLAN.4.78(v1.0)_PASSPORT.TEPLO.PROIZV(v2.0)" xfId="935"/>
    <cellStyle name="_Расчет RAB_Лен и МОЭСК_с 2010 года_14.04.2009_со сглаж_version 3.0_без ФСК_INVEST.EE.PLAN.4.78(v1.0)_PASSPORT.TEPLO.PROIZV(v2.0)_INDEX.STATION.2013(v1.0)_патч до 1.1" xfId="936"/>
    <cellStyle name="_Расчет RAB_Лен и МОЭСК_с 2010 года_14.04.2009_со сглаж_version 3.0_без ФСК_INVEST.EE.PLAN.4.78(v1.0)_PASSPORT.TEPLO.PROIZV(v2.0)_TEPLO.PREDEL.2013(v2.0)" xfId="937"/>
    <cellStyle name="_Расчет RAB_Лен и МОЭСК_с 2010 года_14.04.2009_со сглаж_version 3.0_без ФСК_INVEST.PLAN.4.78(v0.1)" xfId="938"/>
    <cellStyle name="_Расчет RAB_Лен и МОЭСК_с 2010 года_14.04.2009_со сглаж_version 3.0_без ФСК_INVEST.WARM.PLAN.4.78(v0.1)" xfId="939"/>
    <cellStyle name="_Расчет RAB_Лен и МОЭСК_с 2010 года_14.04.2009_со сглаж_version 3.0_без ФСК_INVEST_WARM_PLAN" xfId="940"/>
    <cellStyle name="_Расчет RAB_Лен и МОЭСК_с 2010 года_14.04.2009_со сглаж_version 3.0_без ФСК_NADB.JNVLP.APTEKA.2012(v1.0)_21_02_12" xfId="941"/>
    <cellStyle name="_Расчет RAB_Лен и МОЭСК_с 2010 года_14.04.2009_со сглаж_version 3.0_без ФСК_NADB.JNVLS.APTEKA.2011(v1.3.3)" xfId="942"/>
    <cellStyle name="_Расчет RAB_Лен и МОЭСК_с 2010 года_14.04.2009_со сглаж_version 3.0_без ФСК_NADB.JNVLS.APTEKA.2011(v1.3.3)_46TE.2011(v1.0)" xfId="943"/>
    <cellStyle name="_Расчет RAB_Лен и МОЭСК_с 2010 года_14.04.2009_со сглаж_version 3.0_без ФСК_NADB.JNVLS.APTEKA.2011(v1.3.3)_INDEX.STATION.2012(v1.0)_" xfId="944"/>
    <cellStyle name="_Расчет RAB_Лен и МОЭСК_с 2010 года_14.04.2009_со сглаж_version 3.0_без ФСК_NADB.JNVLS.APTEKA.2011(v1.3.3)_INDEX.STATION.2012(v2.0)" xfId="945"/>
    <cellStyle name="_Расчет RAB_Лен и МОЭСК_с 2010 года_14.04.2009_со сглаж_version 3.0_без ФСК_NADB.JNVLS.APTEKA.2011(v1.3.3)_INDEX.STATION.2012(v2.1)" xfId="946"/>
    <cellStyle name="_Расчет RAB_Лен и МОЭСК_с 2010 года_14.04.2009_со сглаж_version 3.0_без ФСК_NADB.JNVLS.APTEKA.2011(v1.3.3)_TEPLO.PREDEL.2012.M(v1.1)_test" xfId="947"/>
    <cellStyle name="_Расчет RAB_Лен и МОЭСК_с 2010 года_14.04.2009_со сглаж_version 3.0_без ФСК_NADB.JNVLS.APTEKA.2011(v1.3.4)" xfId="948"/>
    <cellStyle name="_Расчет RAB_Лен и МОЭСК_с 2010 года_14.04.2009_со сглаж_version 3.0_без ФСК_NADB.JNVLS.APTEKA.2011(v1.3.4)_46TE.2011(v1.0)" xfId="949"/>
    <cellStyle name="_Расчет RAB_Лен и МОЭСК_с 2010 года_14.04.2009_со сглаж_version 3.0_без ФСК_NADB.JNVLS.APTEKA.2011(v1.3.4)_INDEX.STATION.2012(v1.0)_" xfId="950"/>
    <cellStyle name="_Расчет RAB_Лен и МОЭСК_с 2010 года_14.04.2009_со сглаж_version 3.0_без ФСК_NADB.JNVLS.APTEKA.2011(v1.3.4)_INDEX.STATION.2012(v2.0)" xfId="951"/>
    <cellStyle name="_Расчет RAB_Лен и МОЭСК_с 2010 года_14.04.2009_со сглаж_version 3.0_без ФСК_NADB.JNVLS.APTEKA.2011(v1.3.4)_INDEX.STATION.2012(v2.1)" xfId="952"/>
    <cellStyle name="_Расчет RAB_Лен и МОЭСК_с 2010 года_14.04.2009_со сглаж_version 3.0_без ФСК_NADB.JNVLS.APTEKA.2011(v1.3.4)_TEPLO.PREDEL.2012.M(v1.1)_test" xfId="953"/>
    <cellStyle name="_Расчет RAB_Лен и МОЭСК_с 2010 года_14.04.2009_со сглаж_version 3.0_без ФСК_PASSPORT.TEPLO.PROIZV(v2.0)" xfId="954"/>
    <cellStyle name="_Расчет RAB_Лен и МОЭСК_с 2010 года_14.04.2009_со сглаж_version 3.0_без ФСК_PASSPORT.TEPLO.PROIZV(v2.1)" xfId="955"/>
    <cellStyle name="_Расчет RAB_Лен и МОЭСК_с 2010 года_14.04.2009_со сглаж_version 3.0_без ФСК_PASSPORT.TEPLO.SETI(v0.7)" xfId="956"/>
    <cellStyle name="_Расчет RAB_Лен и МОЭСК_с 2010 года_14.04.2009_со сглаж_version 3.0_без ФСК_PASSPORT.TEPLO.SETI(v1.0)" xfId="957"/>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PREDEL.JKH.UTV.2011(v1.0.1)" xfId="958"/>
    <cellStyle name="_Расчет RAB_Лен и МОЭСК_с 2010 года_14.04.2009_со сглаж_version 3.0_без ФСК_PREDEL.JKH.UTV.2011(v1.0.1)_46TE.2011(v1.0)" xfId="959"/>
    <cellStyle name="_Расчет RAB_Лен и МОЭСК_с 2010 года_14.04.2009_со сглаж_version 3.0_без ФСК_PREDEL.JKH.UTV.2011(v1.0.1)_INDEX.STATION.2012(v1.0)_" xfId="960"/>
    <cellStyle name="_Расчет RAB_Лен и МОЭСК_с 2010 года_14.04.2009_со сглаж_version 3.0_без ФСК_PREDEL.JKH.UTV.2011(v1.0.1)_INDEX.STATION.2012(v2.0)" xfId="961"/>
    <cellStyle name="_Расчет RAB_Лен и МОЭСК_с 2010 года_14.04.2009_со сглаж_version 3.0_без ФСК_PREDEL.JKH.UTV.2011(v1.0.1)_INDEX.STATION.2012(v2.1)" xfId="962"/>
    <cellStyle name="_Расчет RAB_Лен и МОЭСК_с 2010 года_14.04.2009_со сглаж_version 3.0_без ФСК_PREDEL.JKH.UTV.2011(v1.0.1)_TEPLO.PREDEL.2012.M(v1.1)_test" xfId="963"/>
    <cellStyle name="_Расчет RAB_Лен и МОЭСК_с 2010 года_14.04.2009_со сглаж_version 3.0_без ФСК_PREDEL.JKH.UTV.2011(v1.1)" xfId="964"/>
    <cellStyle name="_Расчет RAB_Лен и МОЭСК_с 2010 года_14.04.2009_со сглаж_version 3.0_без ФСК_PROG.ESN.EF.2.52_3" xfId="965"/>
    <cellStyle name="_Расчет RAB_Лен и МОЭСК_с 2010 года_14.04.2009_со сглаж_version 3.0_без ФСК_REP.BLR.2012(v1.0)" xfId="966"/>
    <cellStyle name="_Расчет RAB_Лен и МОЭСК_с 2010 года_14.04.2009_со сглаж_version 3.0_без ФСК_TEHSHEET" xfId="967"/>
    <cellStyle name="_Расчет RAB_Лен и МОЭСК_с 2010 года_14.04.2009_со сглаж_version 3.0_без ФСК_TEPLO.PREDEL.2012.M(v1.1)" xfId="968"/>
    <cellStyle name="_Расчет RAB_Лен и МОЭСК_с 2010 года_14.04.2009_со сглаж_version 3.0_без ФСК_TEPLO.PREDEL.2013(v2.0)" xfId="969"/>
    <cellStyle name="_Расчет RAB_Лен и МОЭСК_с 2010 года_14.04.2009_со сглаж_version 3.0_без ФСК_TEST.TEMPLATE" xfId="970"/>
    <cellStyle name="_Расчет RAB_Лен и МОЭСК_с 2010 года_14.04.2009_со сглаж_version 3.0_без ФСК_UPDATE.46EE.2011.TO.1.1" xfId="971"/>
    <cellStyle name="_Расчет RAB_Лен и МОЭСК_с 2010 года_14.04.2009_со сглаж_version 3.0_без ФСК_UPDATE.46TE.2011.TO.1.1" xfId="972"/>
    <cellStyle name="_Расчет RAB_Лен и МОЭСК_с 2010 года_14.04.2009_со сглаж_version 3.0_без ФСК_UPDATE.46TE.2011.TO.1.2" xfId="973"/>
    <cellStyle name="_Расчет RAB_Лен и МОЭСК_с 2010 года_14.04.2009_со сглаж_version 3.0_без ФСК_UPDATE.BALANCE.WARM.2011YEAR.TO.1.1" xfId="974"/>
    <cellStyle name="_Расчет RAB_Лен и МОЭСК_с 2010 года_14.04.2009_со сглаж_version 3.0_без ФСК_UPDATE.BALANCE.WARM.2011YEAR.TO.1.1_46TE.2011(v1.0)" xfId="975"/>
    <cellStyle name="_Расчет RAB_Лен и МОЭСК_с 2010 года_14.04.2009_со сглаж_version 3.0_без ФСК_UPDATE.BALANCE.WARM.2011YEAR.TO.1.1_INDEX.STATION.2012(v1.0)_" xfId="976"/>
    <cellStyle name="_Расчет RAB_Лен и МОЭСК_с 2010 года_14.04.2009_со сглаж_version 3.0_без ФСК_UPDATE.BALANCE.WARM.2011YEAR.TO.1.1_INDEX.STATION.2012(v2.0)" xfId="977"/>
    <cellStyle name="_Расчет RAB_Лен и МОЭСК_с 2010 года_14.04.2009_со сглаж_version 3.0_без ФСК_UPDATE.BALANCE.WARM.2011YEAR.TO.1.1_INDEX.STATION.2012(v2.1)" xfId="978"/>
    <cellStyle name="_Расчет RAB_Лен и МОЭСК_с 2010 года_14.04.2009_со сглаж_version 3.0_без ФСК_UPDATE.BALANCE.WARM.2011YEAR.TO.1.1_OREP.KU.2011.MONTHLY.02(v1.1)" xfId="979"/>
    <cellStyle name="_Расчет RAB_Лен и МОЭСК_с 2010 года_14.04.2009_со сглаж_version 3.0_без ФСК_UPDATE.BALANCE.WARM.2011YEAR.TO.1.1_TEPLO.PREDEL.2012.M(v1.1)_test" xfId="980"/>
    <cellStyle name="_Расчет RAB_Лен и МОЭСК_с 2010 года_14.04.2009_со сглаж_version 3.0_без ФСК_UPDATE.BALANCE.WARM.2011YEAR.TO.1.2" xfId="981"/>
    <cellStyle name="_Расчет RAB_Лен и МОЭСК_с 2010 года_14.04.2009_со сглаж_version 3.0_без ФСК_UPDATE.BALANCE.WARM.2011YEAR.TO.1.4.64" xfId="982"/>
    <cellStyle name="_Расчет RAB_Лен и МОЭСК_с 2010 года_14.04.2009_со сглаж_version 3.0_без ФСК_UPDATE.BALANCE.WARM.2011YEAR.TO.1.5.64" xfId="983"/>
    <cellStyle name="_Расчет RAB_Лен и МОЭСК_с 2010 года_14.04.2009_со сглаж_version 3.0_без ФСК_UPDATE.CALC.WARM.4.47.TO.1.1.64" xfId="984"/>
    <cellStyle name="_Расчет RAB_Лен и МОЭСК_с 2010 года_14.04.2009_со сглаж_version 3.0_без ФСК_UPDATE.MONITORING.OS.EE.2.02.TO.1.3.64" xfId="985"/>
    <cellStyle name="_Расчет RAB_Лен и МОЭСК_с 2010 года_14.04.2009_со сглаж_version 3.0_без ФСК_UPDATE.NADB.JNVLS.APTEKA.2011.TO.1.3.4" xfId="986"/>
    <cellStyle name="_Расчет RAB_Лен и МОЭСК_с 2010 года_14.04.2009_со сглаж_version 3.0_без ФСК_Вариант с макс ИК" xfId="987"/>
    <cellStyle name="_Расчет RAB_Лен и МОЭСК_с 2010 года_14.04.2009_со сглаж_version 3.0_без ФСК_Книга2_PR.PROG.WARM.NOTCOMBI.2012.2.16_v1.4(04.04.11) " xfId="15"/>
    <cellStyle name="_Расчет RAB_Лен и МОЭСК_с 2010 года_14.04.2009_со сглаж_version 3.0_без ФСК_Модель расчет отправка" xfId="988"/>
    <cellStyle name="_Расчет платы за воду по факту 2006года" xfId="989"/>
    <cellStyle name="_Расшифровка прочих_Бойцова_29.01.08" xfId="990"/>
    <cellStyle name="_Ремонты_24 02 10" xfId="991"/>
    <cellStyle name="_Сб-macro 2020" xfId="992"/>
    <cellStyle name="_Сведения по РВР за 2010,2011,пл.2012" xfId="993"/>
    <cellStyle name="_Сведения по РВР за 20102011пл 2012" xfId="994"/>
    <cellStyle name="_Свод ожидаемое 3 и 4 квартал" xfId="995"/>
    <cellStyle name="_Свод по ИПР (2)" xfId="996"/>
    <cellStyle name="_Свод по ИПР (2)_Новая инструкция1_фст" xfId="997"/>
    <cellStyle name="_СВОДНЫЙ3" xfId="998"/>
    <cellStyle name="_смета" xfId="999"/>
    <cellStyle name="_смета 2" xfId="1000"/>
    <cellStyle name="_Смета АТП_снятие 6млн_04.03.09." xfId="1001"/>
    <cellStyle name="_Смета по варианту от тгк 19 янв+ 9 февр" xfId="1002"/>
    <cellStyle name="_Смета по варианту от тгк 19 янв+ 9 февр 2" xfId="1003"/>
    <cellStyle name="_Смета по варианту от тгк 19 янв+ 9 февр_Разбивка прибыли_12 мес_2010" xfId="1004"/>
    <cellStyle name="_Смета расходов консолидир" xfId="1005"/>
    <cellStyle name="_Смета расходов на 2010 год (на сумму 3084 млн руб)" xfId="1006"/>
    <cellStyle name="_Смета расходов на содержание соц.сферы 2008" xfId="1007"/>
    <cellStyle name="_Смета ТГК по филиалам _2007" xfId="1008"/>
    <cellStyle name="_Смета ТГК по филиалам _2007_Разбивка прибыли_12 мес_2010" xfId="1009"/>
    <cellStyle name="_Смета ф-л Кольский АТЭЦ(формат ТГК)" xfId="1010"/>
    <cellStyle name="_Смета ф-л Кольский АТЭЦ(формат ТГК)_КАЛЬК ТГК (ТО ЧТО НА МАХ ГЕННЕРАЦИЮ)" xfId="1011"/>
    <cellStyle name="_смета_Разбивка прибыли_12 мес_2010" xfId="1012"/>
    <cellStyle name="_СМЕТА_ТГК-1_2007(помес.)" xfId="1013"/>
    <cellStyle name="_СМЕТА_ТГК-1_2007(помес.)_Разбивка прибыли_12 мес_2010" xfId="1014"/>
    <cellStyle name="_Смета1кв_2006" xfId="1015"/>
    <cellStyle name="_Смета1кв_2006_КАЛЬК ТГК (ТО ЧТО НА МАХ ГЕННЕРАЦИЮ)" xfId="1016"/>
    <cellStyle name="_сметы ТЭЦ-21" xfId="1017"/>
    <cellStyle name="_СПБ_прибыль_2008-2010" xfId="1018"/>
    <cellStyle name="_Справочник затрат_ЛХ_20.10.05" xfId="1019"/>
    <cellStyle name="_Справочник затрат_ЛХ_20.10.05 2" xfId="1020"/>
    <cellStyle name="_Ссылка" xfId="1021"/>
    <cellStyle name="_статьи 19 и 7.10" xfId="1022"/>
    <cellStyle name="_СТАТЬИ 7.10.И 8.10 И 19" xfId="1023"/>
    <cellStyle name="_т 14" xfId="1024"/>
    <cellStyle name="_т 14_КАЛЬК ТГК (ТО ЧТО НА МАХ ГЕННЕРАЦИЮ)" xfId="1025"/>
    <cellStyle name="_таб.4-5 Указ._84-У" xfId="1026"/>
    <cellStyle name="_табл. 14" xfId="1027"/>
    <cellStyle name="_табл. 14_КАЛЬК ТГК (ТО ЧТО НА МАХ ГЕННЕРАЦИЮ)" xfId="1028"/>
    <cellStyle name="_таблицы для расчетов28-04-08_2006-2009_прибыль корр_по ИА" xfId="1029"/>
    <cellStyle name="_таблицы для расчетов28-04-08_2006-2009_прибыль корр_по ИА_Новая инструкция1_фст" xfId="1030"/>
    <cellStyle name="_таблицы для расчетов28-04-08_2006-2009с ИА" xfId="1031"/>
    <cellStyle name="_таблицы для расчетов28-04-08_2006-2009с ИА_Новая инструкция1_фст" xfId="1032"/>
    <cellStyle name="_таблицы для ЮН" xfId="1033"/>
    <cellStyle name="_ТГК_ приказ №12_смета_помесячно" xfId="1034"/>
    <cellStyle name="_ТГК_бизнесплан_2006_27.01.06" xfId="1035"/>
    <cellStyle name="_ТГК_бизнесплан_2006_27.01.06_Разбивка прибыли_12 мес_2010" xfId="1036"/>
    <cellStyle name="_ТГК_бизнесплан_2006_АРМ" xfId="1037"/>
    <cellStyle name="_ТГК_бизнесплан_2006_АРМ_КАЛЬК ТГК (ТО ЧТО НА МАХ ГЕННЕРАЦИЮ)" xfId="1038"/>
    <cellStyle name="_ТГК_приказ №12_доходы по неосновной_помесячно" xfId="1039"/>
    <cellStyle name="_ТГК_приказ №12_приложения_помесячно" xfId="1040"/>
    <cellStyle name="_ТЭП по планированию доходов на передачу ээ" xfId="1041"/>
    <cellStyle name="_ТЭЦ-5" xfId="1042"/>
    <cellStyle name="_Ф13" xfId="1043"/>
    <cellStyle name="_Ф13_КАЛЬК ТГК (ТО ЧТО НА МАХ ГЕННЕРАЦИЮ)" xfId="1044"/>
    <cellStyle name="_Ф2_1 кв_анализ_ожид год" xfId="1045"/>
    <cellStyle name="_филиал Кольский ст.6.1 июнь" xfId="1046"/>
    <cellStyle name="_фин модель ТГК-1_до2015 г_14.09.06 (1)" xfId="1047"/>
    <cellStyle name="_Фин.план" xfId="1048"/>
    <cellStyle name="_Финансирование ИП ЗАЯВКА ИЮЛЬ" xfId="1049"/>
    <cellStyle name="_Финансирование_2008_01.10.2007_БП" xfId="1050"/>
    <cellStyle name="_Финансирование_2008_01.10.2007_БП 2" xfId="1051"/>
    <cellStyle name="_Финансирование_2008_01.10.2007_БП_Разбивка прибыли_12 мес_2010" xfId="1052"/>
    <cellStyle name="_Финансирование_24.08.2007" xfId="1053"/>
    <cellStyle name="_Финансирование_29.01.2007" xfId="1054"/>
    <cellStyle name="_Финансирование_29.01.2007_Разбивка прибыли_12 мес_2010" xfId="1055"/>
    <cellStyle name="_ФК форматы  ОМТО к бюджету декабрь " xfId="1056"/>
    <cellStyle name="_ФК форматы к бюджету 10.05.07 " xfId="1057"/>
    <cellStyle name="_Форма 6  РТК.xls(отчет по Адр пр. ЛО)" xfId="1058"/>
    <cellStyle name="_Форма 6  РТК.xls(отчет по Адр пр. ЛО) 2" xfId="1059"/>
    <cellStyle name="_Форма 6  РТК.xls(отчет по Адр пр. ЛО)_Новая инструкция1_фст" xfId="1060"/>
    <cellStyle name="_Формат разбивки по МРСК_РСК" xfId="1061"/>
    <cellStyle name="_Формат разбивки по МРСК_РСК_Новая инструкция1_фст" xfId="1062"/>
    <cellStyle name="_Формат_для Согласования" xfId="1063"/>
    <cellStyle name="_Формат_для Согласования_Новая инструкция1_фст" xfId="1064"/>
    <cellStyle name="_Формат_материалы_2009" xfId="1065"/>
    <cellStyle name="_Формат_произв. прогр" xfId="1066"/>
    <cellStyle name="_Формат_произв. прогр 2" xfId="1067"/>
    <cellStyle name="_Формат_произв. прогр_Разбивка прибыли_12 мес_2010" xfId="1068"/>
    <cellStyle name="_Форматы УУ_12 _1_1_1_1" xfId="1069"/>
    <cellStyle name="_Форматы УУ_резерв" xfId="1070"/>
    <cellStyle name="_формы Ленэнерго -изменения2" xfId="1071"/>
    <cellStyle name="_фск, выручка, потери" xfId="1072"/>
    <cellStyle name="_ХХХ Прил 2 Формы бюджетных документов 2007" xfId="1073"/>
    <cellStyle name="_ХХХ Прил 2 Формы бюджетных документов 2007 2" xfId="1074"/>
    <cellStyle name="_ХХХ Прил 2 Формы бюджетных документов 2007_2013_Тариф_Заневка_заявлено" xfId="1075"/>
    <cellStyle name="_ХХХ Прил 2 Формы бюджетных документов 2007_CALC.WARM.4.47(v1.0)" xfId="1076"/>
    <cellStyle name="_ХХХ Прил 2 Формы бюджетных документов 2007_UPDATE.CALC.WARM.4.47.TO.1.1.64" xfId="1077"/>
    <cellStyle name="_ХХХ Прил 2 Формы бюджетных документов 2007_UPDATE.CALC.WARM.4.47.TO.1.1.64 2" xfId="1078"/>
    <cellStyle name="_ХХХ Прил 2 Формы бюджетных документов 2007_UPDATE.CALC.WARM.4.47.TO.1.1.64 3" xfId="1079"/>
    <cellStyle name="_ХХХ Прил 2 Формы бюджетных документов 2007_UPDATE.CALC.WARM.4.47.TO.1.1.64_2013_Тариф_Заневка_заявлено" xfId="1080"/>
    <cellStyle name="_ХХХ Прил 2 Формы бюджетных документов 2007_Вода" xfId="1081"/>
    <cellStyle name="_ХХХ Прил 2 Формы бюджетных документов 2007_Калькуляция" xfId="1082"/>
    <cellStyle name="_ХХХ Прил 2 Формы бюджетных документов 2007_Материалы" xfId="1083"/>
    <cellStyle name="_ХХХ Прил 2 Формы бюджетных документов 2007_Общехоз. всего" xfId="1084"/>
    <cellStyle name="_ХХХ Прил 2 Формы бюджетных документов 2007_Прочие прямые" xfId="1085"/>
    <cellStyle name="_ХХХ Прил 2 Формы бюджетных документов 2007_Расшифровка для аудита 2011 КСК" xfId="1086"/>
    <cellStyle name="_ХХХ Прил 2 Формы бюджетных документов 2007_ТАБЛ_КСК_2011" xfId="1087"/>
    <cellStyle name="_ХХХ Прил 2 Формы бюджетных документов 2007_Топливо (кот)" xfId="1088"/>
    <cellStyle name="_ХХХ Прил 2 Формы бюджетных документов 2007_ФОТ" xfId="1089"/>
    <cellStyle name="_ХХХ Прил 2 Формы бюджетных документов 2007_Цех. расходы" xfId="1090"/>
    <cellStyle name="_ХХХ Прил 2 Формы бюджетных документов 2007_ЭЭ" xfId="1091"/>
    <cellStyle name="_экон.форм-т ВО 1 с разбивкой" xfId="1092"/>
    <cellStyle name="_экон.форм-т ВО 1 с разбивкой_Новая инструкция1_фст" xfId="1093"/>
    <cellStyle name="_энергия на хоз нужды" xfId="1094"/>
    <cellStyle name="_Энергоресурсы 2011год" xfId="1095"/>
    <cellStyle name="’К‰Э [0.00]" xfId="1096"/>
    <cellStyle name="’К‰Э [0.00] 2" xfId="1097"/>
    <cellStyle name="”€ќђќ‘ћ‚›‰" xfId="1098"/>
    <cellStyle name="”€ќђќ‘ћ‚›‰ 2" xfId="1099"/>
    <cellStyle name="”€љ‘€ђћ‚ђќќ›‰" xfId="1100"/>
    <cellStyle name="”€љ‘€ђћ‚ђќќ›‰ 2" xfId="1101"/>
    <cellStyle name="”ќђќ‘ћ‚›‰" xfId="1102"/>
    <cellStyle name="”ќђќ‘ћ‚›‰ 2" xfId="1103"/>
    <cellStyle name="”ќђќ‘ћ‚›‰ 3" xfId="1104"/>
    <cellStyle name="”љ‘ђћ‚ђќќ›‰" xfId="1105"/>
    <cellStyle name="”љ‘ђћ‚ђќќ›‰ 2" xfId="1106"/>
    <cellStyle name="”љ‘ђћ‚ђќќ›‰ 3" xfId="1107"/>
    <cellStyle name="„…ќ…†ќ›‰" xfId="1108"/>
    <cellStyle name="„…ќ…†ќ›‰ 2" xfId="1109"/>
    <cellStyle name="„…ќ…†ќ›‰ 3" xfId="1110"/>
    <cellStyle name="€’ћѓћ‚›‰" xfId="1111"/>
    <cellStyle name="€’ћѓћ‚›‰ 2" xfId="1112"/>
    <cellStyle name="‡ђѓћ‹ћ‚ћљ1" xfId="1113"/>
    <cellStyle name="‡ђѓћ‹ћ‚ћљ1 2" xfId="1114"/>
    <cellStyle name="‡ђѓћ‹ћ‚ћљ1 3" xfId="1115"/>
    <cellStyle name="‡ђѓћ‹ћ‚ћљ2" xfId="1116"/>
    <cellStyle name="‡ђѓћ‹ћ‚ћљ2 2" xfId="1117"/>
    <cellStyle name="‡ђѓћ‹ћ‚ћљ2 3" xfId="1118"/>
    <cellStyle name="’ћѓћ‚›‰" xfId="1119"/>
    <cellStyle name="’ћѓћ‚›‰ 2" xfId="1120"/>
    <cellStyle name="’ћѓћ‚›‰ 3" xfId="1121"/>
    <cellStyle name="1Normal" xfId="1122"/>
    <cellStyle name="1Normal 2" xfId="1123"/>
    <cellStyle name="20% - Accent1" xfId="1124"/>
    <cellStyle name="20% - Accent1 2" xfId="1125"/>
    <cellStyle name="20% - Accent1 3" xfId="1126"/>
    <cellStyle name="20% - Accent1 4" xfId="1127"/>
    <cellStyle name="20% - Accent1_46EE.2011(v1.0)" xfId="1128"/>
    <cellStyle name="20% - Accent2" xfId="1129"/>
    <cellStyle name="20% - Accent2 2" xfId="1130"/>
    <cellStyle name="20% - Accent2 3" xfId="1131"/>
    <cellStyle name="20% - Accent2 4" xfId="1132"/>
    <cellStyle name="20% - Accent2_46EE.2011(v1.0)" xfId="1133"/>
    <cellStyle name="20% - Accent3" xfId="1134"/>
    <cellStyle name="20% - Accent3 2" xfId="1135"/>
    <cellStyle name="20% - Accent3 3" xfId="1136"/>
    <cellStyle name="20% - Accent3 4" xfId="1137"/>
    <cellStyle name="20% - Accent3_46EE.2011(v1.0)" xfId="1138"/>
    <cellStyle name="20% - Accent4" xfId="1139"/>
    <cellStyle name="20% - Accent4 2" xfId="1140"/>
    <cellStyle name="20% - Accent4 3" xfId="1141"/>
    <cellStyle name="20% - Accent4 4" xfId="1142"/>
    <cellStyle name="20% - Accent4_46EE.2011(v1.0)" xfId="1143"/>
    <cellStyle name="20% - Accent5" xfId="1144"/>
    <cellStyle name="20% - Accent5 2" xfId="1145"/>
    <cellStyle name="20% - Accent5 3" xfId="1146"/>
    <cellStyle name="20% - Accent5 4" xfId="1147"/>
    <cellStyle name="20% - Accent5_46EE.2011(v1.0)" xfId="1148"/>
    <cellStyle name="20% - Accent6" xfId="1149"/>
    <cellStyle name="20% - Accent6 2" xfId="1150"/>
    <cellStyle name="20% - Accent6 3" xfId="1151"/>
    <cellStyle name="20% - Accent6 4" xfId="1152"/>
    <cellStyle name="20% - Accent6_46EE.2011(v1.0)" xfId="1153"/>
    <cellStyle name="20% - Акцент1" xfId="73" builtinId="30" hidden="1"/>
    <cellStyle name="20% — Акцент1" xfId="1154"/>
    <cellStyle name="20% - Акцент1 10" xfId="1155"/>
    <cellStyle name="20% - Акцент1 11" xfId="1156"/>
    <cellStyle name="20% - Акцент1 12" xfId="1157"/>
    <cellStyle name="20% - Акцент1 13" xfId="1158"/>
    <cellStyle name="20% - Акцент1 14" xfId="1159"/>
    <cellStyle name="20% - Акцент1 15" xfId="1160"/>
    <cellStyle name="20% - Акцент1 16" xfId="1161"/>
    <cellStyle name="20% - Акцент1 17" xfId="1162"/>
    <cellStyle name="20% - Акцент1 2" xfId="1163"/>
    <cellStyle name="20% - Акцент1 2 10" xfId="1164"/>
    <cellStyle name="20% - Акцент1 2 11" xfId="1165"/>
    <cellStyle name="20% - Акцент1 2 12" xfId="1166"/>
    <cellStyle name="20% - Акцент1 2 13" xfId="1167"/>
    <cellStyle name="20% - Акцент1 2 2" xfId="1168"/>
    <cellStyle name="20% - Акцент1 2 3" xfId="1169"/>
    <cellStyle name="20% - Акцент1 2 4" xfId="1170"/>
    <cellStyle name="20% - Акцент1 2 5" xfId="1171"/>
    <cellStyle name="20% - Акцент1 2 6" xfId="1172"/>
    <cellStyle name="20% - Акцент1 2 7" xfId="1173"/>
    <cellStyle name="20% - Акцент1 2 8" xfId="1174"/>
    <cellStyle name="20% - Акцент1 2 9" xfId="1175"/>
    <cellStyle name="20% - Акцент1 2_46EE.2011(v1.0)" xfId="1176"/>
    <cellStyle name="20% - Акцент1 3" xfId="1177"/>
    <cellStyle name="20% - Акцент1 3 2" xfId="1178"/>
    <cellStyle name="20% - Акцент1 3 3" xfId="1179"/>
    <cellStyle name="20% - Акцент1 3_46EE.2011(v1.0)" xfId="1180"/>
    <cellStyle name="20% - Акцент1 4" xfId="1181"/>
    <cellStyle name="20% - Акцент1 4 2" xfId="1182"/>
    <cellStyle name="20% - Акцент1 4 3" xfId="1183"/>
    <cellStyle name="20% - Акцент1 4_46EE.2011(v1.0)" xfId="1184"/>
    <cellStyle name="20% - Акцент1 5" xfId="1185"/>
    <cellStyle name="20% - Акцент1 5 2" xfId="1186"/>
    <cellStyle name="20% - Акцент1 5 3" xfId="1187"/>
    <cellStyle name="20% - Акцент1 5_46EE.2011(v1.0)" xfId="1188"/>
    <cellStyle name="20% - Акцент1 6" xfId="1189"/>
    <cellStyle name="20% - Акцент1 6 2" xfId="1190"/>
    <cellStyle name="20% - Акцент1 6 3" xfId="1191"/>
    <cellStyle name="20% - Акцент1 6_46EE.2011(v1.0)" xfId="1192"/>
    <cellStyle name="20% - Акцент1 7" xfId="1193"/>
    <cellStyle name="20% - Акцент1 7 2" xfId="1194"/>
    <cellStyle name="20% - Акцент1 7 3" xfId="1195"/>
    <cellStyle name="20% - Акцент1 7_46EE.2011(v1.0)" xfId="1196"/>
    <cellStyle name="20% - Акцент1 8" xfId="1197"/>
    <cellStyle name="20% - Акцент1 8 2" xfId="1198"/>
    <cellStyle name="20% - Акцент1 8 3" xfId="1199"/>
    <cellStyle name="20% - Акцент1 8_46EE.2011(v1.0)" xfId="1200"/>
    <cellStyle name="20% - Акцент1 9" xfId="1201"/>
    <cellStyle name="20% - Акцент1 9 2" xfId="1202"/>
    <cellStyle name="20% - Акцент1 9 3" xfId="1203"/>
    <cellStyle name="20% - Акцент1 9_46EE.2011(v1.0)" xfId="1204"/>
    <cellStyle name="20% - Акцент2" xfId="77" builtinId="34" hidden="1"/>
    <cellStyle name="20% — Акцент2" xfId="1205"/>
    <cellStyle name="20% - Акцент2 10" xfId="1206"/>
    <cellStyle name="20% - Акцент2 11" xfId="1207"/>
    <cellStyle name="20% - Акцент2 12" xfId="1208"/>
    <cellStyle name="20% - Акцент2 13" xfId="1209"/>
    <cellStyle name="20% - Акцент2 14" xfId="1210"/>
    <cellStyle name="20% - Акцент2 15" xfId="1211"/>
    <cellStyle name="20% - Акцент2 16" xfId="1212"/>
    <cellStyle name="20% - Акцент2 17" xfId="1213"/>
    <cellStyle name="20% - Акцент2 2" xfId="1214"/>
    <cellStyle name="20% - Акцент2 2 10" xfId="1215"/>
    <cellStyle name="20% - Акцент2 2 11" xfId="1216"/>
    <cellStyle name="20% - Акцент2 2 12" xfId="1217"/>
    <cellStyle name="20% - Акцент2 2 13" xfId="1218"/>
    <cellStyle name="20% - Акцент2 2 2" xfId="1219"/>
    <cellStyle name="20% - Акцент2 2 3" xfId="1220"/>
    <cellStyle name="20% - Акцент2 2 4" xfId="1221"/>
    <cellStyle name="20% - Акцент2 2 5" xfId="1222"/>
    <cellStyle name="20% - Акцент2 2 6" xfId="1223"/>
    <cellStyle name="20% - Акцент2 2 7" xfId="1224"/>
    <cellStyle name="20% - Акцент2 2 8" xfId="1225"/>
    <cellStyle name="20% - Акцент2 2 9" xfId="1226"/>
    <cellStyle name="20% - Акцент2 2_46EE.2011(v1.0)" xfId="1227"/>
    <cellStyle name="20% - Акцент2 3" xfId="1228"/>
    <cellStyle name="20% - Акцент2 3 2" xfId="1229"/>
    <cellStyle name="20% - Акцент2 3 3" xfId="1230"/>
    <cellStyle name="20% - Акцент2 3_46EE.2011(v1.0)" xfId="1231"/>
    <cellStyle name="20% - Акцент2 4" xfId="1232"/>
    <cellStyle name="20% - Акцент2 4 2" xfId="1233"/>
    <cellStyle name="20% - Акцент2 4 3" xfId="1234"/>
    <cellStyle name="20% - Акцент2 4_46EE.2011(v1.0)" xfId="1235"/>
    <cellStyle name="20% - Акцент2 5" xfId="1236"/>
    <cellStyle name="20% - Акцент2 5 2" xfId="1237"/>
    <cellStyle name="20% - Акцент2 5 3" xfId="1238"/>
    <cellStyle name="20% - Акцент2 5_46EE.2011(v1.0)" xfId="1239"/>
    <cellStyle name="20% - Акцент2 6" xfId="1240"/>
    <cellStyle name="20% - Акцент2 6 2" xfId="1241"/>
    <cellStyle name="20% - Акцент2 6 3" xfId="1242"/>
    <cellStyle name="20% - Акцент2 6_46EE.2011(v1.0)" xfId="1243"/>
    <cellStyle name="20% - Акцент2 7" xfId="1244"/>
    <cellStyle name="20% - Акцент2 7 2" xfId="1245"/>
    <cellStyle name="20% - Акцент2 7 3" xfId="1246"/>
    <cellStyle name="20% - Акцент2 7_46EE.2011(v1.0)" xfId="1247"/>
    <cellStyle name="20% - Акцент2 8" xfId="1248"/>
    <cellStyle name="20% - Акцент2 8 2" xfId="1249"/>
    <cellStyle name="20% - Акцент2 8 3" xfId="1250"/>
    <cellStyle name="20% - Акцент2 8_46EE.2011(v1.0)" xfId="1251"/>
    <cellStyle name="20% - Акцент2 9" xfId="1252"/>
    <cellStyle name="20% - Акцент2 9 2" xfId="1253"/>
    <cellStyle name="20% - Акцент2 9 3" xfId="1254"/>
    <cellStyle name="20% - Акцент2 9_46EE.2011(v1.0)" xfId="1255"/>
    <cellStyle name="20% - Акцент3" xfId="81" builtinId="38" hidden="1"/>
    <cellStyle name="20% — Акцент3" xfId="1256"/>
    <cellStyle name="20% - Акцент3 10" xfId="1257"/>
    <cellStyle name="20% - Акцент3 11" xfId="1258"/>
    <cellStyle name="20% - Акцент3 12" xfId="1259"/>
    <cellStyle name="20% - Акцент3 13" xfId="1260"/>
    <cellStyle name="20% - Акцент3 14" xfId="1261"/>
    <cellStyle name="20% - Акцент3 15" xfId="1262"/>
    <cellStyle name="20% - Акцент3 16" xfId="1263"/>
    <cellStyle name="20% - Акцент3 17" xfId="1264"/>
    <cellStyle name="20% - Акцент3 2" xfId="1265"/>
    <cellStyle name="20% - Акцент3 2 10" xfId="1266"/>
    <cellStyle name="20% - Акцент3 2 11" xfId="1267"/>
    <cellStyle name="20% - Акцент3 2 12" xfId="1268"/>
    <cellStyle name="20% - Акцент3 2 13" xfId="1269"/>
    <cellStyle name="20% - Акцент3 2 2" xfId="1270"/>
    <cellStyle name="20% - Акцент3 2 3" xfId="1271"/>
    <cellStyle name="20% - Акцент3 2 4" xfId="1272"/>
    <cellStyle name="20% - Акцент3 2 5" xfId="1273"/>
    <cellStyle name="20% - Акцент3 2 6" xfId="1274"/>
    <cellStyle name="20% - Акцент3 2 7" xfId="1275"/>
    <cellStyle name="20% - Акцент3 2 8" xfId="1276"/>
    <cellStyle name="20% - Акцент3 2 9" xfId="1277"/>
    <cellStyle name="20% - Акцент3 2_46EE.2011(v1.0)" xfId="1278"/>
    <cellStyle name="20% - Акцент3 3" xfId="1279"/>
    <cellStyle name="20% - Акцент3 3 2" xfId="1280"/>
    <cellStyle name="20% - Акцент3 3 3" xfId="1281"/>
    <cellStyle name="20% - Акцент3 3_46EE.2011(v1.0)" xfId="1282"/>
    <cellStyle name="20% - Акцент3 4" xfId="1283"/>
    <cellStyle name="20% - Акцент3 4 2" xfId="1284"/>
    <cellStyle name="20% - Акцент3 4 3" xfId="1285"/>
    <cellStyle name="20% - Акцент3 4_46EE.2011(v1.0)" xfId="1286"/>
    <cellStyle name="20% - Акцент3 5" xfId="1287"/>
    <cellStyle name="20% - Акцент3 5 2" xfId="1288"/>
    <cellStyle name="20% - Акцент3 5 3" xfId="1289"/>
    <cellStyle name="20% - Акцент3 5_46EE.2011(v1.0)" xfId="1290"/>
    <cellStyle name="20% - Акцент3 6" xfId="1291"/>
    <cellStyle name="20% - Акцент3 6 2" xfId="1292"/>
    <cellStyle name="20% - Акцент3 6 3" xfId="1293"/>
    <cellStyle name="20% - Акцент3 6_46EE.2011(v1.0)" xfId="1294"/>
    <cellStyle name="20% - Акцент3 7" xfId="1295"/>
    <cellStyle name="20% - Акцент3 7 2" xfId="1296"/>
    <cellStyle name="20% - Акцент3 7 3" xfId="1297"/>
    <cellStyle name="20% - Акцент3 7_46EE.2011(v1.0)" xfId="1298"/>
    <cellStyle name="20% - Акцент3 8" xfId="1299"/>
    <cellStyle name="20% - Акцент3 8 2" xfId="1300"/>
    <cellStyle name="20% - Акцент3 8 3" xfId="1301"/>
    <cellStyle name="20% - Акцент3 8_46EE.2011(v1.0)" xfId="1302"/>
    <cellStyle name="20% - Акцент3 9" xfId="1303"/>
    <cellStyle name="20% - Акцент3 9 2" xfId="1304"/>
    <cellStyle name="20% - Акцент3 9 3" xfId="1305"/>
    <cellStyle name="20% - Акцент3 9_46EE.2011(v1.0)" xfId="1306"/>
    <cellStyle name="20% - Акцент4" xfId="85" builtinId="42" hidden="1"/>
    <cellStyle name="20% — Акцент4" xfId="1307"/>
    <cellStyle name="20% - Акцент4 10" xfId="1308"/>
    <cellStyle name="20% - Акцент4 11" xfId="1309"/>
    <cellStyle name="20% - Акцент4 12" xfId="1310"/>
    <cellStyle name="20% - Акцент4 13" xfId="1311"/>
    <cellStyle name="20% - Акцент4 14" xfId="1312"/>
    <cellStyle name="20% - Акцент4 15" xfId="1313"/>
    <cellStyle name="20% - Акцент4 16" xfId="1314"/>
    <cellStyle name="20% - Акцент4 17" xfId="1315"/>
    <cellStyle name="20% - Акцент4 2" xfId="1316"/>
    <cellStyle name="20% - Акцент4 2 10" xfId="1317"/>
    <cellStyle name="20% - Акцент4 2 11" xfId="1318"/>
    <cellStyle name="20% - Акцент4 2 12" xfId="1319"/>
    <cellStyle name="20% - Акцент4 2 13" xfId="1320"/>
    <cellStyle name="20% - Акцент4 2 2" xfId="1321"/>
    <cellStyle name="20% - Акцент4 2 3" xfId="1322"/>
    <cellStyle name="20% - Акцент4 2 4" xfId="1323"/>
    <cellStyle name="20% - Акцент4 2 5" xfId="1324"/>
    <cellStyle name="20% - Акцент4 2 6" xfId="1325"/>
    <cellStyle name="20% - Акцент4 2 7" xfId="1326"/>
    <cellStyle name="20% - Акцент4 2 8" xfId="1327"/>
    <cellStyle name="20% - Акцент4 2 9" xfId="1328"/>
    <cellStyle name="20% - Акцент4 2_46EE.2011(v1.0)" xfId="1329"/>
    <cellStyle name="20% - Акцент4 3" xfId="1330"/>
    <cellStyle name="20% - Акцент4 3 2" xfId="1331"/>
    <cellStyle name="20% - Акцент4 3 3" xfId="1332"/>
    <cellStyle name="20% - Акцент4 3_46EE.2011(v1.0)" xfId="1333"/>
    <cellStyle name="20% - Акцент4 4" xfId="1334"/>
    <cellStyle name="20% - Акцент4 4 2" xfId="1335"/>
    <cellStyle name="20% - Акцент4 4 3" xfId="1336"/>
    <cellStyle name="20% - Акцент4 4_46EE.2011(v1.0)" xfId="1337"/>
    <cellStyle name="20% - Акцент4 5" xfId="1338"/>
    <cellStyle name="20% - Акцент4 5 2" xfId="1339"/>
    <cellStyle name="20% - Акцент4 5 3" xfId="1340"/>
    <cellStyle name="20% - Акцент4 5_46EE.2011(v1.0)" xfId="1341"/>
    <cellStyle name="20% - Акцент4 6" xfId="1342"/>
    <cellStyle name="20% - Акцент4 6 2" xfId="1343"/>
    <cellStyle name="20% - Акцент4 6 3" xfId="1344"/>
    <cellStyle name="20% - Акцент4 6_46EE.2011(v1.0)" xfId="1345"/>
    <cellStyle name="20% - Акцент4 7" xfId="1346"/>
    <cellStyle name="20% - Акцент4 7 2" xfId="1347"/>
    <cellStyle name="20% - Акцент4 7 3" xfId="1348"/>
    <cellStyle name="20% - Акцент4 7_46EE.2011(v1.0)" xfId="1349"/>
    <cellStyle name="20% - Акцент4 8" xfId="1350"/>
    <cellStyle name="20% - Акцент4 8 2" xfId="1351"/>
    <cellStyle name="20% - Акцент4 8 3" xfId="1352"/>
    <cellStyle name="20% - Акцент4 8_46EE.2011(v1.0)" xfId="1353"/>
    <cellStyle name="20% - Акцент4 9" xfId="1354"/>
    <cellStyle name="20% - Акцент4 9 2" xfId="1355"/>
    <cellStyle name="20% - Акцент4 9 3" xfId="1356"/>
    <cellStyle name="20% - Акцент4 9_46EE.2011(v1.0)" xfId="1357"/>
    <cellStyle name="20% - Акцент5" xfId="89" builtinId="46" hidden="1"/>
    <cellStyle name="20% — Акцент5" xfId="1358"/>
    <cellStyle name="20% - Акцент5 10" xfId="1359"/>
    <cellStyle name="20% - Акцент5 11" xfId="1360"/>
    <cellStyle name="20% - Акцент5 12" xfId="1361"/>
    <cellStyle name="20% - Акцент5 13" xfId="1362"/>
    <cellStyle name="20% - Акцент5 14" xfId="1363"/>
    <cellStyle name="20% - Акцент5 15" xfId="1364"/>
    <cellStyle name="20% - Акцент5 16" xfId="1365"/>
    <cellStyle name="20% - Акцент5 17" xfId="1366"/>
    <cellStyle name="20% - Акцент5 2" xfId="1367"/>
    <cellStyle name="20% - Акцент5 2 10" xfId="1368"/>
    <cellStyle name="20% - Акцент5 2 11" xfId="1369"/>
    <cellStyle name="20% - Акцент5 2 12" xfId="1370"/>
    <cellStyle name="20% - Акцент5 2 13" xfId="1371"/>
    <cellStyle name="20% - Акцент5 2 2" xfId="1372"/>
    <cellStyle name="20% - Акцент5 2 3" xfId="1373"/>
    <cellStyle name="20% - Акцент5 2 4" xfId="1374"/>
    <cellStyle name="20% - Акцент5 2 5" xfId="1375"/>
    <cellStyle name="20% - Акцент5 2 6" xfId="1376"/>
    <cellStyle name="20% - Акцент5 2 7" xfId="1377"/>
    <cellStyle name="20% - Акцент5 2 8" xfId="1378"/>
    <cellStyle name="20% - Акцент5 2 9" xfId="1379"/>
    <cellStyle name="20% - Акцент5 2_46EE.2011(v1.0)" xfId="1380"/>
    <cellStyle name="20% - Акцент5 3" xfId="1381"/>
    <cellStyle name="20% - Акцент5 3 2" xfId="1382"/>
    <cellStyle name="20% - Акцент5 3 3" xfId="1383"/>
    <cellStyle name="20% - Акцент5 3_46EE.2011(v1.0)" xfId="1384"/>
    <cellStyle name="20% - Акцент5 4" xfId="1385"/>
    <cellStyle name="20% - Акцент5 4 2" xfId="1386"/>
    <cellStyle name="20% - Акцент5 4 3" xfId="1387"/>
    <cellStyle name="20% - Акцент5 4_46EE.2011(v1.0)" xfId="1388"/>
    <cellStyle name="20% - Акцент5 5" xfId="1389"/>
    <cellStyle name="20% - Акцент5 5 2" xfId="1390"/>
    <cellStyle name="20% - Акцент5 5 3" xfId="1391"/>
    <cellStyle name="20% - Акцент5 5_46EE.2011(v1.0)" xfId="1392"/>
    <cellStyle name="20% - Акцент5 6" xfId="1393"/>
    <cellStyle name="20% - Акцент5 6 2" xfId="1394"/>
    <cellStyle name="20% - Акцент5 6 3" xfId="1395"/>
    <cellStyle name="20% - Акцент5 6_46EE.2011(v1.0)" xfId="1396"/>
    <cellStyle name="20% - Акцент5 7" xfId="1397"/>
    <cellStyle name="20% - Акцент5 7 2" xfId="1398"/>
    <cellStyle name="20% - Акцент5 7 3" xfId="1399"/>
    <cellStyle name="20% - Акцент5 7_46EE.2011(v1.0)" xfId="1400"/>
    <cellStyle name="20% - Акцент5 8" xfId="1401"/>
    <cellStyle name="20% - Акцент5 8 2" xfId="1402"/>
    <cellStyle name="20% - Акцент5 8 3" xfId="1403"/>
    <cellStyle name="20% - Акцент5 8_46EE.2011(v1.0)" xfId="1404"/>
    <cellStyle name="20% - Акцент5 9" xfId="1405"/>
    <cellStyle name="20% - Акцент5 9 2" xfId="1406"/>
    <cellStyle name="20% - Акцент5 9 3" xfId="1407"/>
    <cellStyle name="20% - Акцент5 9_46EE.2011(v1.0)" xfId="1408"/>
    <cellStyle name="20% - Акцент6" xfId="93" builtinId="50" hidden="1"/>
    <cellStyle name="20% — Акцент6" xfId="1409"/>
    <cellStyle name="20% - Акцент6 10" xfId="1410"/>
    <cellStyle name="20% - Акцент6 11" xfId="1411"/>
    <cellStyle name="20% - Акцент6 12" xfId="1412"/>
    <cellStyle name="20% - Акцент6 13" xfId="1413"/>
    <cellStyle name="20% - Акцент6 14" xfId="1414"/>
    <cellStyle name="20% - Акцент6 15" xfId="1415"/>
    <cellStyle name="20% - Акцент6 16" xfId="1416"/>
    <cellStyle name="20% - Акцент6 17" xfId="1417"/>
    <cellStyle name="20% - Акцент6 2" xfId="1418"/>
    <cellStyle name="20% - Акцент6 2 10" xfId="1419"/>
    <cellStyle name="20% - Акцент6 2 11" xfId="1420"/>
    <cellStyle name="20% - Акцент6 2 12" xfId="1421"/>
    <cellStyle name="20% - Акцент6 2 13" xfId="1422"/>
    <cellStyle name="20% - Акцент6 2 2" xfId="1423"/>
    <cellStyle name="20% - Акцент6 2 3" xfId="1424"/>
    <cellStyle name="20% - Акцент6 2 4" xfId="1425"/>
    <cellStyle name="20% - Акцент6 2 5" xfId="1426"/>
    <cellStyle name="20% - Акцент6 2 6" xfId="1427"/>
    <cellStyle name="20% - Акцент6 2 7" xfId="1428"/>
    <cellStyle name="20% - Акцент6 2 8" xfId="1429"/>
    <cellStyle name="20% - Акцент6 2 9" xfId="1430"/>
    <cellStyle name="20% - Акцент6 2_46EE.2011(v1.0)" xfId="1431"/>
    <cellStyle name="20% - Акцент6 3" xfId="1432"/>
    <cellStyle name="20% - Акцент6 3 2" xfId="1433"/>
    <cellStyle name="20% - Акцент6 3 3" xfId="1434"/>
    <cellStyle name="20% - Акцент6 3_46EE.2011(v1.0)" xfId="1435"/>
    <cellStyle name="20% - Акцент6 4" xfId="1436"/>
    <cellStyle name="20% - Акцент6 4 2" xfId="1437"/>
    <cellStyle name="20% - Акцент6 4 3" xfId="1438"/>
    <cellStyle name="20% - Акцент6 4_46EE.2011(v1.0)" xfId="1439"/>
    <cellStyle name="20% - Акцент6 5" xfId="1440"/>
    <cellStyle name="20% - Акцент6 5 2" xfId="1441"/>
    <cellStyle name="20% - Акцент6 5 3" xfId="1442"/>
    <cellStyle name="20% - Акцент6 5_46EE.2011(v1.0)" xfId="1443"/>
    <cellStyle name="20% - Акцент6 6" xfId="1444"/>
    <cellStyle name="20% - Акцент6 6 2" xfId="1445"/>
    <cellStyle name="20% - Акцент6 6 3" xfId="1446"/>
    <cellStyle name="20% - Акцент6 6_46EE.2011(v1.0)" xfId="1447"/>
    <cellStyle name="20% - Акцент6 7" xfId="1448"/>
    <cellStyle name="20% - Акцент6 7 2" xfId="1449"/>
    <cellStyle name="20% - Акцент6 7 3" xfId="1450"/>
    <cellStyle name="20% - Акцент6 7_46EE.2011(v1.0)" xfId="1451"/>
    <cellStyle name="20% - Акцент6 8" xfId="1452"/>
    <cellStyle name="20% - Акцент6 8 2" xfId="1453"/>
    <cellStyle name="20% - Акцент6 8 3" xfId="1454"/>
    <cellStyle name="20% - Акцент6 8_46EE.2011(v1.0)" xfId="1455"/>
    <cellStyle name="20% - Акцент6 9" xfId="1456"/>
    <cellStyle name="20% - Акцент6 9 2" xfId="1457"/>
    <cellStyle name="20% - Акцент6 9 3" xfId="1458"/>
    <cellStyle name="20% - Акцент6 9_46EE.2011(v1.0)" xfId="1459"/>
    <cellStyle name="40% - Accent1" xfId="1460"/>
    <cellStyle name="40% - Accent1 2" xfId="1461"/>
    <cellStyle name="40% - Accent1 3" xfId="1462"/>
    <cellStyle name="40% - Accent1 4" xfId="1463"/>
    <cellStyle name="40% - Accent1_46EE.2011(v1.0)" xfId="1464"/>
    <cellStyle name="40% - Accent2" xfId="1465"/>
    <cellStyle name="40% - Accent2 2" xfId="1466"/>
    <cellStyle name="40% - Accent2 3" xfId="1467"/>
    <cellStyle name="40% - Accent2 4" xfId="1468"/>
    <cellStyle name="40% - Accent2_46EE.2011(v1.0)" xfId="1469"/>
    <cellStyle name="40% - Accent3" xfId="1470"/>
    <cellStyle name="40% - Accent3 2" xfId="1471"/>
    <cellStyle name="40% - Accent3 3" xfId="1472"/>
    <cellStyle name="40% - Accent3 4" xfId="1473"/>
    <cellStyle name="40% - Accent3_46EE.2011(v1.0)" xfId="1474"/>
    <cellStyle name="40% - Accent4" xfId="1475"/>
    <cellStyle name="40% - Accent4 2" xfId="1476"/>
    <cellStyle name="40% - Accent4 3" xfId="1477"/>
    <cellStyle name="40% - Accent4 4" xfId="1478"/>
    <cellStyle name="40% - Accent4_46EE.2011(v1.0)" xfId="1479"/>
    <cellStyle name="40% - Accent5" xfId="1480"/>
    <cellStyle name="40% - Accent5 2" xfId="1481"/>
    <cellStyle name="40% - Accent5 3" xfId="1482"/>
    <cellStyle name="40% - Accent5 4" xfId="1483"/>
    <cellStyle name="40% - Accent5_46EE.2011(v1.0)" xfId="1484"/>
    <cellStyle name="40% - Accent6" xfId="1485"/>
    <cellStyle name="40% - Accent6 2" xfId="1486"/>
    <cellStyle name="40% - Accent6 3" xfId="1487"/>
    <cellStyle name="40% - Accent6 4" xfId="1488"/>
    <cellStyle name="40% - Accent6_46EE.2011(v1.0)" xfId="1489"/>
    <cellStyle name="40% - Акцент1" xfId="74" builtinId="31" hidden="1"/>
    <cellStyle name="40% — Акцент1" xfId="1490"/>
    <cellStyle name="40% - Акцент1 10" xfId="1491"/>
    <cellStyle name="40% - Акцент1 11" xfId="1492"/>
    <cellStyle name="40% - Акцент1 12" xfId="1493"/>
    <cellStyle name="40% - Акцент1 13" xfId="1494"/>
    <cellStyle name="40% - Акцент1 14" xfId="1495"/>
    <cellStyle name="40% - Акцент1 15" xfId="1496"/>
    <cellStyle name="40% - Акцент1 16" xfId="1497"/>
    <cellStyle name="40% - Акцент1 17" xfId="1498"/>
    <cellStyle name="40% - Акцент1 2" xfId="1499"/>
    <cellStyle name="40% - Акцент1 2 10" xfId="1500"/>
    <cellStyle name="40% - Акцент1 2 11" xfId="1501"/>
    <cellStyle name="40% - Акцент1 2 12" xfId="1502"/>
    <cellStyle name="40% - Акцент1 2 13" xfId="1503"/>
    <cellStyle name="40% - Акцент1 2 2" xfId="1504"/>
    <cellStyle name="40% - Акцент1 2 3" xfId="1505"/>
    <cellStyle name="40% - Акцент1 2 4" xfId="1506"/>
    <cellStyle name="40% - Акцент1 2 5" xfId="1507"/>
    <cellStyle name="40% - Акцент1 2 6" xfId="1508"/>
    <cellStyle name="40% - Акцент1 2 7" xfId="1509"/>
    <cellStyle name="40% - Акцент1 2 8" xfId="1510"/>
    <cellStyle name="40% - Акцент1 2 9" xfId="1511"/>
    <cellStyle name="40% - Акцент1 2_46EE.2011(v1.0)" xfId="1512"/>
    <cellStyle name="40% - Акцент1 3" xfId="1513"/>
    <cellStyle name="40% - Акцент1 3 2" xfId="1514"/>
    <cellStyle name="40% - Акцент1 3 3" xfId="1515"/>
    <cellStyle name="40% - Акцент1 3_46EE.2011(v1.0)" xfId="1516"/>
    <cellStyle name="40% - Акцент1 4" xfId="1517"/>
    <cellStyle name="40% - Акцент1 4 2" xfId="1518"/>
    <cellStyle name="40% - Акцент1 4 3" xfId="1519"/>
    <cellStyle name="40% - Акцент1 4_46EE.2011(v1.0)" xfId="1520"/>
    <cellStyle name="40% - Акцент1 5" xfId="1521"/>
    <cellStyle name="40% - Акцент1 5 2" xfId="1522"/>
    <cellStyle name="40% - Акцент1 5 3" xfId="1523"/>
    <cellStyle name="40% - Акцент1 5_46EE.2011(v1.0)" xfId="1524"/>
    <cellStyle name="40% - Акцент1 6" xfId="1525"/>
    <cellStyle name="40% - Акцент1 6 2" xfId="1526"/>
    <cellStyle name="40% - Акцент1 6 3" xfId="1527"/>
    <cellStyle name="40% - Акцент1 6_46EE.2011(v1.0)" xfId="1528"/>
    <cellStyle name="40% - Акцент1 7" xfId="1529"/>
    <cellStyle name="40% - Акцент1 7 2" xfId="1530"/>
    <cellStyle name="40% - Акцент1 7 3" xfId="1531"/>
    <cellStyle name="40% - Акцент1 7_46EE.2011(v1.0)" xfId="1532"/>
    <cellStyle name="40% - Акцент1 8" xfId="1533"/>
    <cellStyle name="40% - Акцент1 8 2" xfId="1534"/>
    <cellStyle name="40% - Акцент1 8 3" xfId="1535"/>
    <cellStyle name="40% - Акцент1 8_46EE.2011(v1.0)" xfId="1536"/>
    <cellStyle name="40% - Акцент1 9" xfId="1537"/>
    <cellStyle name="40% - Акцент1 9 2" xfId="1538"/>
    <cellStyle name="40% - Акцент1 9 3" xfId="1539"/>
    <cellStyle name="40% - Акцент1 9_46EE.2011(v1.0)" xfId="1540"/>
    <cellStyle name="40% - Акцент2" xfId="78" builtinId="35" hidden="1"/>
    <cellStyle name="40% — Акцент2" xfId="1541"/>
    <cellStyle name="40% - Акцент2 10" xfId="1542"/>
    <cellStyle name="40% - Акцент2 11" xfId="1543"/>
    <cellStyle name="40% - Акцент2 12" xfId="1544"/>
    <cellStyle name="40% - Акцент2 13" xfId="1545"/>
    <cellStyle name="40% - Акцент2 14" xfId="1546"/>
    <cellStyle name="40% - Акцент2 15" xfId="1547"/>
    <cellStyle name="40% - Акцент2 16" xfId="1548"/>
    <cellStyle name="40% - Акцент2 17" xfId="1549"/>
    <cellStyle name="40% - Акцент2 2" xfId="1550"/>
    <cellStyle name="40% - Акцент2 2 10" xfId="1551"/>
    <cellStyle name="40% - Акцент2 2 11" xfId="1552"/>
    <cellStyle name="40% - Акцент2 2 12" xfId="1553"/>
    <cellStyle name="40% - Акцент2 2 13" xfId="1554"/>
    <cellStyle name="40% - Акцент2 2 2" xfId="1555"/>
    <cellStyle name="40% - Акцент2 2 3" xfId="1556"/>
    <cellStyle name="40% - Акцент2 2 4" xfId="1557"/>
    <cellStyle name="40% - Акцент2 2 5" xfId="1558"/>
    <cellStyle name="40% - Акцент2 2 6" xfId="1559"/>
    <cellStyle name="40% - Акцент2 2 7" xfId="1560"/>
    <cellStyle name="40% - Акцент2 2 8" xfId="1561"/>
    <cellStyle name="40% - Акцент2 2 9" xfId="1562"/>
    <cellStyle name="40% - Акцент2 2_46EE.2011(v1.0)" xfId="1563"/>
    <cellStyle name="40% - Акцент2 3" xfId="1564"/>
    <cellStyle name="40% - Акцент2 3 2" xfId="1565"/>
    <cellStyle name="40% - Акцент2 3 3" xfId="1566"/>
    <cellStyle name="40% - Акцент2 3_46EE.2011(v1.0)" xfId="1567"/>
    <cellStyle name="40% - Акцент2 4" xfId="1568"/>
    <cellStyle name="40% - Акцент2 4 2" xfId="1569"/>
    <cellStyle name="40% - Акцент2 4 3" xfId="1570"/>
    <cellStyle name="40% - Акцент2 4_46EE.2011(v1.0)" xfId="1571"/>
    <cellStyle name="40% - Акцент2 5" xfId="1572"/>
    <cellStyle name="40% - Акцент2 5 2" xfId="1573"/>
    <cellStyle name="40% - Акцент2 5 3" xfId="1574"/>
    <cellStyle name="40% - Акцент2 5_46EE.2011(v1.0)" xfId="1575"/>
    <cellStyle name="40% - Акцент2 6" xfId="1576"/>
    <cellStyle name="40% - Акцент2 6 2" xfId="1577"/>
    <cellStyle name="40% - Акцент2 6 3" xfId="1578"/>
    <cellStyle name="40% - Акцент2 6_46EE.2011(v1.0)" xfId="1579"/>
    <cellStyle name="40% - Акцент2 7" xfId="1580"/>
    <cellStyle name="40% - Акцент2 7 2" xfId="1581"/>
    <cellStyle name="40% - Акцент2 7 3" xfId="1582"/>
    <cellStyle name="40% - Акцент2 7_46EE.2011(v1.0)" xfId="1583"/>
    <cellStyle name="40% - Акцент2 8" xfId="1584"/>
    <cellStyle name="40% - Акцент2 8 2" xfId="1585"/>
    <cellStyle name="40% - Акцент2 8 3" xfId="1586"/>
    <cellStyle name="40% - Акцент2 8_46EE.2011(v1.0)" xfId="1587"/>
    <cellStyle name="40% - Акцент2 9" xfId="1588"/>
    <cellStyle name="40% - Акцент2 9 2" xfId="1589"/>
    <cellStyle name="40% - Акцент2 9 3" xfId="1590"/>
    <cellStyle name="40% - Акцент2 9_46EE.2011(v1.0)" xfId="1591"/>
    <cellStyle name="40% - Акцент3" xfId="82" builtinId="39" hidden="1"/>
    <cellStyle name="40% — Акцент3" xfId="1592"/>
    <cellStyle name="40% - Акцент3 10" xfId="1593"/>
    <cellStyle name="40% - Акцент3 11" xfId="1594"/>
    <cellStyle name="40% - Акцент3 12" xfId="1595"/>
    <cellStyle name="40% - Акцент3 13" xfId="1596"/>
    <cellStyle name="40% - Акцент3 14" xfId="1597"/>
    <cellStyle name="40% - Акцент3 15" xfId="1598"/>
    <cellStyle name="40% - Акцент3 16" xfId="1599"/>
    <cellStyle name="40% - Акцент3 17" xfId="1600"/>
    <cellStyle name="40% - Акцент3 2" xfId="1601"/>
    <cellStyle name="40% - Акцент3 2 10" xfId="1602"/>
    <cellStyle name="40% - Акцент3 2 11" xfId="1603"/>
    <cellStyle name="40% - Акцент3 2 12" xfId="1604"/>
    <cellStyle name="40% - Акцент3 2 13" xfId="1605"/>
    <cellStyle name="40% - Акцент3 2 2" xfId="1606"/>
    <cellStyle name="40% - Акцент3 2 3" xfId="1607"/>
    <cellStyle name="40% - Акцент3 2 4" xfId="1608"/>
    <cellStyle name="40% - Акцент3 2 5" xfId="1609"/>
    <cellStyle name="40% - Акцент3 2 6" xfId="1610"/>
    <cellStyle name="40% - Акцент3 2 7" xfId="1611"/>
    <cellStyle name="40% - Акцент3 2 8" xfId="1612"/>
    <cellStyle name="40% - Акцент3 2 9" xfId="1613"/>
    <cellStyle name="40% - Акцент3 2_46EE.2011(v1.0)" xfId="1614"/>
    <cellStyle name="40% - Акцент3 3" xfId="1615"/>
    <cellStyle name="40% - Акцент3 3 2" xfId="1616"/>
    <cellStyle name="40% - Акцент3 3 3" xfId="1617"/>
    <cellStyle name="40% - Акцент3 3_46EE.2011(v1.0)" xfId="1618"/>
    <cellStyle name="40% - Акцент3 4" xfId="1619"/>
    <cellStyle name="40% - Акцент3 4 2" xfId="1620"/>
    <cellStyle name="40% - Акцент3 4 3" xfId="1621"/>
    <cellStyle name="40% - Акцент3 4_46EE.2011(v1.0)" xfId="1622"/>
    <cellStyle name="40% - Акцент3 5" xfId="1623"/>
    <cellStyle name="40% - Акцент3 5 2" xfId="1624"/>
    <cellStyle name="40% - Акцент3 5 3" xfId="1625"/>
    <cellStyle name="40% - Акцент3 5_46EE.2011(v1.0)" xfId="1626"/>
    <cellStyle name="40% - Акцент3 6" xfId="1627"/>
    <cellStyle name="40% - Акцент3 6 2" xfId="1628"/>
    <cellStyle name="40% - Акцент3 6 3" xfId="1629"/>
    <cellStyle name="40% - Акцент3 6_46EE.2011(v1.0)" xfId="1630"/>
    <cellStyle name="40% - Акцент3 7" xfId="1631"/>
    <cellStyle name="40% - Акцент3 7 2" xfId="1632"/>
    <cellStyle name="40% - Акцент3 7 3" xfId="1633"/>
    <cellStyle name="40% - Акцент3 7_46EE.2011(v1.0)" xfId="1634"/>
    <cellStyle name="40% - Акцент3 8" xfId="1635"/>
    <cellStyle name="40% - Акцент3 8 2" xfId="1636"/>
    <cellStyle name="40% - Акцент3 8 3" xfId="1637"/>
    <cellStyle name="40% - Акцент3 8_46EE.2011(v1.0)" xfId="1638"/>
    <cellStyle name="40% - Акцент3 9" xfId="1639"/>
    <cellStyle name="40% - Акцент3 9 2" xfId="1640"/>
    <cellStyle name="40% - Акцент3 9 3" xfId="1641"/>
    <cellStyle name="40% - Акцент3 9_46EE.2011(v1.0)" xfId="1642"/>
    <cellStyle name="40% - Акцент4" xfId="86" builtinId="43" hidden="1"/>
    <cellStyle name="40% — Акцент4" xfId="1643"/>
    <cellStyle name="40% - Акцент4 10" xfId="1644"/>
    <cellStyle name="40% - Акцент4 11" xfId="1645"/>
    <cellStyle name="40% - Акцент4 12" xfId="1646"/>
    <cellStyle name="40% - Акцент4 13" xfId="1647"/>
    <cellStyle name="40% - Акцент4 14" xfId="1648"/>
    <cellStyle name="40% - Акцент4 15" xfId="1649"/>
    <cellStyle name="40% - Акцент4 16" xfId="1650"/>
    <cellStyle name="40% - Акцент4 17" xfId="1651"/>
    <cellStyle name="40% - Акцент4 2" xfId="1652"/>
    <cellStyle name="40% - Акцент4 2 10" xfId="1653"/>
    <cellStyle name="40% - Акцент4 2 11" xfId="1654"/>
    <cellStyle name="40% - Акцент4 2 12" xfId="1655"/>
    <cellStyle name="40% - Акцент4 2 13" xfId="1656"/>
    <cellStyle name="40% - Акцент4 2 2" xfId="1657"/>
    <cellStyle name="40% - Акцент4 2 3" xfId="1658"/>
    <cellStyle name="40% - Акцент4 2 4" xfId="1659"/>
    <cellStyle name="40% - Акцент4 2 5" xfId="1660"/>
    <cellStyle name="40% - Акцент4 2 6" xfId="1661"/>
    <cellStyle name="40% - Акцент4 2 7" xfId="1662"/>
    <cellStyle name="40% - Акцент4 2 8" xfId="1663"/>
    <cellStyle name="40% - Акцент4 2 9" xfId="1664"/>
    <cellStyle name="40% - Акцент4 2_46EE.2011(v1.0)" xfId="1665"/>
    <cellStyle name="40% - Акцент4 3" xfId="1666"/>
    <cellStyle name="40% - Акцент4 3 2" xfId="1667"/>
    <cellStyle name="40% - Акцент4 3 3" xfId="1668"/>
    <cellStyle name="40% - Акцент4 3_46EE.2011(v1.0)" xfId="1669"/>
    <cellStyle name="40% - Акцент4 4" xfId="1670"/>
    <cellStyle name="40% - Акцент4 4 2" xfId="1671"/>
    <cellStyle name="40% - Акцент4 4 3" xfId="1672"/>
    <cellStyle name="40% - Акцент4 4_46EE.2011(v1.0)" xfId="1673"/>
    <cellStyle name="40% - Акцент4 5" xfId="1674"/>
    <cellStyle name="40% - Акцент4 5 2" xfId="1675"/>
    <cellStyle name="40% - Акцент4 5 3" xfId="1676"/>
    <cellStyle name="40% - Акцент4 5_46EE.2011(v1.0)" xfId="1677"/>
    <cellStyle name="40% - Акцент4 6" xfId="1678"/>
    <cellStyle name="40% - Акцент4 6 2" xfId="1679"/>
    <cellStyle name="40% - Акцент4 6 3" xfId="1680"/>
    <cellStyle name="40% - Акцент4 6_46EE.2011(v1.0)" xfId="1681"/>
    <cellStyle name="40% - Акцент4 7" xfId="1682"/>
    <cellStyle name="40% - Акцент4 7 2" xfId="1683"/>
    <cellStyle name="40% - Акцент4 7 3" xfId="1684"/>
    <cellStyle name="40% - Акцент4 7_46EE.2011(v1.0)" xfId="1685"/>
    <cellStyle name="40% - Акцент4 8" xfId="1686"/>
    <cellStyle name="40% - Акцент4 8 2" xfId="1687"/>
    <cellStyle name="40% - Акцент4 8 3" xfId="1688"/>
    <cellStyle name="40% - Акцент4 8_46EE.2011(v1.0)" xfId="1689"/>
    <cellStyle name="40% - Акцент4 9" xfId="1690"/>
    <cellStyle name="40% - Акцент4 9 2" xfId="1691"/>
    <cellStyle name="40% - Акцент4 9 3" xfId="1692"/>
    <cellStyle name="40% - Акцент4 9_46EE.2011(v1.0)" xfId="1693"/>
    <cellStyle name="40% - Акцент5" xfId="90" builtinId="47" hidden="1"/>
    <cellStyle name="40% — Акцент5" xfId="1694"/>
    <cellStyle name="40% - Акцент5 10" xfId="1695"/>
    <cellStyle name="40% - Акцент5 11" xfId="1696"/>
    <cellStyle name="40% - Акцент5 12" xfId="1697"/>
    <cellStyle name="40% - Акцент5 13" xfId="1698"/>
    <cellStyle name="40% - Акцент5 14" xfId="1699"/>
    <cellStyle name="40% - Акцент5 15" xfId="1700"/>
    <cellStyle name="40% - Акцент5 16" xfId="1701"/>
    <cellStyle name="40% - Акцент5 17" xfId="1702"/>
    <cellStyle name="40% - Акцент5 2" xfId="1703"/>
    <cellStyle name="40% - Акцент5 2 10" xfId="1704"/>
    <cellStyle name="40% - Акцент5 2 11" xfId="1705"/>
    <cellStyle name="40% - Акцент5 2 12" xfId="1706"/>
    <cellStyle name="40% - Акцент5 2 13" xfId="1707"/>
    <cellStyle name="40% - Акцент5 2 2" xfId="1708"/>
    <cellStyle name="40% - Акцент5 2 3" xfId="1709"/>
    <cellStyle name="40% - Акцент5 2 4" xfId="1710"/>
    <cellStyle name="40% - Акцент5 2 5" xfId="1711"/>
    <cellStyle name="40% - Акцент5 2 6" xfId="1712"/>
    <cellStyle name="40% - Акцент5 2 7" xfId="1713"/>
    <cellStyle name="40% - Акцент5 2 8" xfId="1714"/>
    <cellStyle name="40% - Акцент5 2 9" xfId="1715"/>
    <cellStyle name="40% - Акцент5 2_46EE.2011(v1.0)" xfId="1716"/>
    <cellStyle name="40% - Акцент5 3" xfId="1717"/>
    <cellStyle name="40% - Акцент5 3 2" xfId="1718"/>
    <cellStyle name="40% - Акцент5 3 3" xfId="1719"/>
    <cellStyle name="40% - Акцент5 3_46EE.2011(v1.0)" xfId="1720"/>
    <cellStyle name="40% - Акцент5 4" xfId="1721"/>
    <cellStyle name="40% - Акцент5 4 2" xfId="1722"/>
    <cellStyle name="40% - Акцент5 4 3" xfId="1723"/>
    <cellStyle name="40% - Акцент5 4_46EE.2011(v1.0)" xfId="1724"/>
    <cellStyle name="40% - Акцент5 5" xfId="1725"/>
    <cellStyle name="40% - Акцент5 5 2" xfId="1726"/>
    <cellStyle name="40% - Акцент5 5 3" xfId="1727"/>
    <cellStyle name="40% - Акцент5 5_46EE.2011(v1.0)" xfId="1728"/>
    <cellStyle name="40% - Акцент5 6" xfId="1729"/>
    <cellStyle name="40% - Акцент5 6 2" xfId="1730"/>
    <cellStyle name="40% - Акцент5 6 3" xfId="1731"/>
    <cellStyle name="40% - Акцент5 6_46EE.2011(v1.0)" xfId="1732"/>
    <cellStyle name="40% - Акцент5 7" xfId="1733"/>
    <cellStyle name="40% - Акцент5 7 2" xfId="1734"/>
    <cellStyle name="40% - Акцент5 7 3" xfId="1735"/>
    <cellStyle name="40% - Акцент5 7_46EE.2011(v1.0)" xfId="1736"/>
    <cellStyle name="40% - Акцент5 8" xfId="1737"/>
    <cellStyle name="40% - Акцент5 8 2" xfId="1738"/>
    <cellStyle name="40% - Акцент5 8 3" xfId="1739"/>
    <cellStyle name="40% - Акцент5 8_46EE.2011(v1.0)" xfId="1740"/>
    <cellStyle name="40% - Акцент5 9" xfId="1741"/>
    <cellStyle name="40% - Акцент5 9 2" xfId="1742"/>
    <cellStyle name="40% - Акцент5 9 3" xfId="1743"/>
    <cellStyle name="40% - Акцент5 9_46EE.2011(v1.0)" xfId="1744"/>
    <cellStyle name="40% - Акцент6" xfId="94" builtinId="51" hidden="1"/>
    <cellStyle name="40% — Акцент6" xfId="1745"/>
    <cellStyle name="40% - Акцент6 10" xfId="1746"/>
    <cellStyle name="40% - Акцент6 11" xfId="1747"/>
    <cellStyle name="40% - Акцент6 12" xfId="1748"/>
    <cellStyle name="40% - Акцент6 13" xfId="1749"/>
    <cellStyle name="40% - Акцент6 14" xfId="1750"/>
    <cellStyle name="40% - Акцент6 15" xfId="1751"/>
    <cellStyle name="40% - Акцент6 16" xfId="1752"/>
    <cellStyle name="40% - Акцент6 17" xfId="1753"/>
    <cellStyle name="40% - Акцент6 2" xfId="1754"/>
    <cellStyle name="40% - Акцент6 2 10" xfId="1755"/>
    <cellStyle name="40% - Акцент6 2 11" xfId="1756"/>
    <cellStyle name="40% - Акцент6 2 12" xfId="1757"/>
    <cellStyle name="40% - Акцент6 2 13" xfId="1758"/>
    <cellStyle name="40% - Акцент6 2 2" xfId="1759"/>
    <cellStyle name="40% - Акцент6 2 3" xfId="1760"/>
    <cellStyle name="40% - Акцент6 2 4" xfId="1761"/>
    <cellStyle name="40% - Акцент6 2 5" xfId="1762"/>
    <cellStyle name="40% - Акцент6 2 6" xfId="1763"/>
    <cellStyle name="40% - Акцент6 2 7" xfId="1764"/>
    <cellStyle name="40% - Акцент6 2 8" xfId="1765"/>
    <cellStyle name="40% - Акцент6 2 9" xfId="1766"/>
    <cellStyle name="40% - Акцент6 2_46EE.2011(v1.0)" xfId="1767"/>
    <cellStyle name="40% - Акцент6 3" xfId="1768"/>
    <cellStyle name="40% - Акцент6 3 2" xfId="1769"/>
    <cellStyle name="40% - Акцент6 3 3" xfId="1770"/>
    <cellStyle name="40% - Акцент6 3_46EE.2011(v1.0)" xfId="1771"/>
    <cellStyle name="40% - Акцент6 4" xfId="1772"/>
    <cellStyle name="40% - Акцент6 4 2" xfId="1773"/>
    <cellStyle name="40% - Акцент6 4 3" xfId="1774"/>
    <cellStyle name="40% - Акцент6 4_46EE.2011(v1.0)" xfId="1775"/>
    <cellStyle name="40% - Акцент6 5" xfId="1776"/>
    <cellStyle name="40% - Акцент6 5 2" xfId="1777"/>
    <cellStyle name="40% - Акцент6 5 3" xfId="1778"/>
    <cellStyle name="40% - Акцент6 5_46EE.2011(v1.0)" xfId="1779"/>
    <cellStyle name="40% - Акцент6 6" xfId="1780"/>
    <cellStyle name="40% - Акцент6 6 2" xfId="1781"/>
    <cellStyle name="40% - Акцент6 6 3" xfId="1782"/>
    <cellStyle name="40% - Акцент6 6_46EE.2011(v1.0)" xfId="1783"/>
    <cellStyle name="40% - Акцент6 7" xfId="1784"/>
    <cellStyle name="40% - Акцент6 7 2" xfId="1785"/>
    <cellStyle name="40% - Акцент6 7 3" xfId="1786"/>
    <cellStyle name="40% - Акцент6 7_46EE.2011(v1.0)" xfId="1787"/>
    <cellStyle name="40% - Акцент6 8" xfId="1788"/>
    <cellStyle name="40% - Акцент6 8 2" xfId="1789"/>
    <cellStyle name="40% - Акцент6 8 3" xfId="1790"/>
    <cellStyle name="40% - Акцент6 8_46EE.2011(v1.0)" xfId="1791"/>
    <cellStyle name="40% - Акцент6 9" xfId="1792"/>
    <cellStyle name="40% - Акцент6 9 2" xfId="1793"/>
    <cellStyle name="40% - Акцент6 9 3" xfId="1794"/>
    <cellStyle name="40% - Акцент6 9_46EE.2011(v1.0)" xfId="1795"/>
    <cellStyle name="50%" xfId="1796"/>
    <cellStyle name="60% - Accent1" xfId="1797"/>
    <cellStyle name="60% - Accent1 2" xfId="1798"/>
    <cellStyle name="60% - Accent2" xfId="1799"/>
    <cellStyle name="60% - Accent2 2" xfId="1800"/>
    <cellStyle name="60% - Accent3" xfId="1801"/>
    <cellStyle name="60% - Accent3 2" xfId="1802"/>
    <cellStyle name="60% - Accent4" xfId="1803"/>
    <cellStyle name="60% - Accent4 2" xfId="1804"/>
    <cellStyle name="60% - Accent5" xfId="1805"/>
    <cellStyle name="60% - Accent5 2" xfId="1806"/>
    <cellStyle name="60% - Accent6" xfId="1807"/>
    <cellStyle name="60% - Accent6 2" xfId="1808"/>
    <cellStyle name="60% - Акцент1" xfId="75" builtinId="32" hidden="1"/>
    <cellStyle name="60% — Акцент1" xfId="1809"/>
    <cellStyle name="60% - Акцент1 10" xfId="1810"/>
    <cellStyle name="60% - Акцент1 11" xfId="1811"/>
    <cellStyle name="60% - Акцент1 12" xfId="1812"/>
    <cellStyle name="60% - Акцент1 13" xfId="1813"/>
    <cellStyle name="60% - Акцент1 14" xfId="1814"/>
    <cellStyle name="60% - Акцент1 15" xfId="1815"/>
    <cellStyle name="60% - Акцент1 16" xfId="1816"/>
    <cellStyle name="60% - Акцент1 17" xfId="1817"/>
    <cellStyle name="60% - Акцент1 2" xfId="1818"/>
    <cellStyle name="60% - Акцент1 2 10" xfId="1819"/>
    <cellStyle name="60% - Акцент1 2 11" xfId="1820"/>
    <cellStyle name="60% - Акцент1 2 12" xfId="1821"/>
    <cellStyle name="60% - Акцент1 2 13" xfId="1822"/>
    <cellStyle name="60% - Акцент1 2 2" xfId="1823"/>
    <cellStyle name="60% - Акцент1 2 3" xfId="1824"/>
    <cellStyle name="60% - Акцент1 2 4" xfId="1825"/>
    <cellStyle name="60% - Акцент1 2 5" xfId="1826"/>
    <cellStyle name="60% - Акцент1 2 6" xfId="1827"/>
    <cellStyle name="60% - Акцент1 2 7" xfId="1828"/>
    <cellStyle name="60% - Акцент1 2 8" xfId="1829"/>
    <cellStyle name="60% - Акцент1 2 9" xfId="1830"/>
    <cellStyle name="60% - Акцент1 3" xfId="1831"/>
    <cellStyle name="60% - Акцент1 3 2" xfId="1832"/>
    <cellStyle name="60% - Акцент1 4" xfId="1833"/>
    <cellStyle name="60% - Акцент1 4 2" xfId="1834"/>
    <cellStyle name="60% - Акцент1 5" xfId="1835"/>
    <cellStyle name="60% - Акцент1 5 2" xfId="1836"/>
    <cellStyle name="60% - Акцент1 6" xfId="1837"/>
    <cellStyle name="60% - Акцент1 6 2" xfId="1838"/>
    <cellStyle name="60% - Акцент1 7" xfId="1839"/>
    <cellStyle name="60% - Акцент1 7 2" xfId="1840"/>
    <cellStyle name="60% - Акцент1 8" xfId="1841"/>
    <cellStyle name="60% - Акцент1 8 2" xfId="1842"/>
    <cellStyle name="60% - Акцент1 9" xfId="1843"/>
    <cellStyle name="60% - Акцент1 9 2" xfId="1844"/>
    <cellStyle name="60% - Акцент2" xfId="79" builtinId="36" hidden="1"/>
    <cellStyle name="60% — Акцент2" xfId="1845"/>
    <cellStyle name="60% - Акцент2 10" xfId="1846"/>
    <cellStyle name="60% - Акцент2 11" xfId="1847"/>
    <cellStyle name="60% - Акцент2 12" xfId="1848"/>
    <cellStyle name="60% - Акцент2 13" xfId="1849"/>
    <cellStyle name="60% - Акцент2 14" xfId="1850"/>
    <cellStyle name="60% - Акцент2 15" xfId="1851"/>
    <cellStyle name="60% - Акцент2 16" xfId="1852"/>
    <cellStyle name="60% - Акцент2 17" xfId="1853"/>
    <cellStyle name="60% - Акцент2 2" xfId="1854"/>
    <cellStyle name="60% - Акцент2 2 10" xfId="1855"/>
    <cellStyle name="60% - Акцент2 2 11" xfId="1856"/>
    <cellStyle name="60% - Акцент2 2 12" xfId="1857"/>
    <cellStyle name="60% - Акцент2 2 13" xfId="1858"/>
    <cellStyle name="60% - Акцент2 2 2" xfId="1859"/>
    <cellStyle name="60% - Акцент2 2 3" xfId="1860"/>
    <cellStyle name="60% - Акцент2 2 4" xfId="1861"/>
    <cellStyle name="60% - Акцент2 2 5" xfId="1862"/>
    <cellStyle name="60% - Акцент2 2 6" xfId="1863"/>
    <cellStyle name="60% - Акцент2 2 7" xfId="1864"/>
    <cellStyle name="60% - Акцент2 2 8" xfId="1865"/>
    <cellStyle name="60% - Акцент2 2 9" xfId="1866"/>
    <cellStyle name="60% - Акцент2 3" xfId="1867"/>
    <cellStyle name="60% - Акцент2 3 2" xfId="1868"/>
    <cellStyle name="60% - Акцент2 4" xfId="1869"/>
    <cellStyle name="60% - Акцент2 4 2" xfId="1870"/>
    <cellStyle name="60% - Акцент2 5" xfId="1871"/>
    <cellStyle name="60% - Акцент2 5 2" xfId="1872"/>
    <cellStyle name="60% - Акцент2 6" xfId="1873"/>
    <cellStyle name="60% - Акцент2 6 2" xfId="1874"/>
    <cellStyle name="60% - Акцент2 7" xfId="1875"/>
    <cellStyle name="60% - Акцент2 7 2" xfId="1876"/>
    <cellStyle name="60% - Акцент2 8" xfId="1877"/>
    <cellStyle name="60% - Акцент2 8 2" xfId="1878"/>
    <cellStyle name="60% - Акцент2 9" xfId="1879"/>
    <cellStyle name="60% - Акцент2 9 2" xfId="1880"/>
    <cellStyle name="60% - Акцент3" xfId="83" builtinId="40" hidden="1"/>
    <cellStyle name="60% — Акцент3" xfId="1881"/>
    <cellStyle name="60% - Акцент3 10" xfId="1882"/>
    <cellStyle name="60% - Акцент3 11" xfId="1883"/>
    <cellStyle name="60% - Акцент3 12" xfId="1884"/>
    <cellStyle name="60% - Акцент3 13" xfId="1885"/>
    <cellStyle name="60% - Акцент3 14" xfId="1886"/>
    <cellStyle name="60% - Акцент3 15" xfId="1887"/>
    <cellStyle name="60% - Акцент3 16" xfId="1888"/>
    <cellStyle name="60% - Акцент3 17" xfId="1889"/>
    <cellStyle name="60% - Акцент3 2" xfId="1890"/>
    <cellStyle name="60% - Акцент3 2 10" xfId="1891"/>
    <cellStyle name="60% - Акцент3 2 11" xfId="1892"/>
    <cellStyle name="60% - Акцент3 2 12" xfId="1893"/>
    <cellStyle name="60% - Акцент3 2 13" xfId="1894"/>
    <cellStyle name="60% - Акцент3 2 2" xfId="1895"/>
    <cellStyle name="60% - Акцент3 2 3" xfId="1896"/>
    <cellStyle name="60% - Акцент3 2 4" xfId="1897"/>
    <cellStyle name="60% - Акцент3 2 5" xfId="1898"/>
    <cellStyle name="60% - Акцент3 2 6" xfId="1899"/>
    <cellStyle name="60% - Акцент3 2 7" xfId="1900"/>
    <cellStyle name="60% - Акцент3 2 8" xfId="1901"/>
    <cellStyle name="60% - Акцент3 2 9" xfId="1902"/>
    <cellStyle name="60% - Акцент3 3" xfId="1903"/>
    <cellStyle name="60% - Акцент3 3 2" xfId="1904"/>
    <cellStyle name="60% - Акцент3 4" xfId="1905"/>
    <cellStyle name="60% - Акцент3 4 2" xfId="1906"/>
    <cellStyle name="60% - Акцент3 5" xfId="1907"/>
    <cellStyle name="60% - Акцент3 5 2" xfId="1908"/>
    <cellStyle name="60% - Акцент3 6" xfId="1909"/>
    <cellStyle name="60% - Акцент3 6 2" xfId="1910"/>
    <cellStyle name="60% - Акцент3 7" xfId="1911"/>
    <cellStyle name="60% - Акцент3 7 2" xfId="1912"/>
    <cellStyle name="60% - Акцент3 8" xfId="1913"/>
    <cellStyle name="60% - Акцент3 8 2" xfId="1914"/>
    <cellStyle name="60% - Акцент3 9" xfId="1915"/>
    <cellStyle name="60% - Акцент3 9 2" xfId="1916"/>
    <cellStyle name="60% - Акцент4" xfId="87" builtinId="44" hidden="1"/>
    <cellStyle name="60% — Акцент4" xfId="1917"/>
    <cellStyle name="60% - Акцент4 10" xfId="1918"/>
    <cellStyle name="60% - Акцент4 11" xfId="1919"/>
    <cellStyle name="60% - Акцент4 12" xfId="1920"/>
    <cellStyle name="60% - Акцент4 13" xfId="1921"/>
    <cellStyle name="60% - Акцент4 14" xfId="1922"/>
    <cellStyle name="60% - Акцент4 15" xfId="1923"/>
    <cellStyle name="60% - Акцент4 16" xfId="1924"/>
    <cellStyle name="60% - Акцент4 17" xfId="1925"/>
    <cellStyle name="60% - Акцент4 2" xfId="1926"/>
    <cellStyle name="60% - Акцент4 2 10" xfId="1927"/>
    <cellStyle name="60% - Акцент4 2 11" xfId="1928"/>
    <cellStyle name="60% - Акцент4 2 12" xfId="1929"/>
    <cellStyle name="60% - Акцент4 2 13" xfId="1930"/>
    <cellStyle name="60% - Акцент4 2 2" xfId="1931"/>
    <cellStyle name="60% - Акцент4 2 3" xfId="1932"/>
    <cellStyle name="60% - Акцент4 2 4" xfId="1933"/>
    <cellStyle name="60% - Акцент4 2 5" xfId="1934"/>
    <cellStyle name="60% - Акцент4 2 6" xfId="1935"/>
    <cellStyle name="60% - Акцент4 2 7" xfId="1936"/>
    <cellStyle name="60% - Акцент4 2 8" xfId="1937"/>
    <cellStyle name="60% - Акцент4 2 9" xfId="1938"/>
    <cellStyle name="60% - Акцент4 3" xfId="1939"/>
    <cellStyle name="60% - Акцент4 3 2" xfId="1940"/>
    <cellStyle name="60% - Акцент4 4" xfId="1941"/>
    <cellStyle name="60% - Акцент4 4 2" xfId="1942"/>
    <cellStyle name="60% - Акцент4 5" xfId="1943"/>
    <cellStyle name="60% - Акцент4 5 2" xfId="1944"/>
    <cellStyle name="60% - Акцент4 6" xfId="1945"/>
    <cellStyle name="60% - Акцент4 6 2" xfId="1946"/>
    <cellStyle name="60% - Акцент4 7" xfId="1947"/>
    <cellStyle name="60% - Акцент4 7 2" xfId="1948"/>
    <cellStyle name="60% - Акцент4 8" xfId="1949"/>
    <cellStyle name="60% - Акцент4 8 2" xfId="1950"/>
    <cellStyle name="60% - Акцент4 9" xfId="1951"/>
    <cellStyle name="60% - Акцент4 9 2" xfId="1952"/>
    <cellStyle name="60% - Акцент5" xfId="91" builtinId="48" hidden="1"/>
    <cellStyle name="60% — Акцент5" xfId="1953"/>
    <cellStyle name="60% - Акцент5 10" xfId="1954"/>
    <cellStyle name="60% - Акцент5 11" xfId="1955"/>
    <cellStyle name="60% - Акцент5 12" xfId="1956"/>
    <cellStyle name="60% - Акцент5 13" xfId="1957"/>
    <cellStyle name="60% - Акцент5 14" xfId="1958"/>
    <cellStyle name="60% - Акцент5 15" xfId="1959"/>
    <cellStyle name="60% - Акцент5 16" xfId="1960"/>
    <cellStyle name="60% - Акцент5 17" xfId="1961"/>
    <cellStyle name="60% - Акцент5 2" xfId="1962"/>
    <cellStyle name="60% - Акцент5 2 10" xfId="1963"/>
    <cellStyle name="60% - Акцент5 2 11" xfId="1964"/>
    <cellStyle name="60% - Акцент5 2 12" xfId="1965"/>
    <cellStyle name="60% - Акцент5 2 13" xfId="1966"/>
    <cellStyle name="60% - Акцент5 2 2" xfId="1967"/>
    <cellStyle name="60% - Акцент5 2 3" xfId="1968"/>
    <cellStyle name="60% - Акцент5 2 4" xfId="1969"/>
    <cellStyle name="60% - Акцент5 2 5" xfId="1970"/>
    <cellStyle name="60% - Акцент5 2 6" xfId="1971"/>
    <cellStyle name="60% - Акцент5 2 7" xfId="1972"/>
    <cellStyle name="60% - Акцент5 2 8" xfId="1973"/>
    <cellStyle name="60% - Акцент5 2 9" xfId="1974"/>
    <cellStyle name="60% - Акцент5 3" xfId="1975"/>
    <cellStyle name="60% - Акцент5 3 2" xfId="1976"/>
    <cellStyle name="60% - Акцент5 4" xfId="1977"/>
    <cellStyle name="60% - Акцент5 4 2" xfId="1978"/>
    <cellStyle name="60% - Акцент5 5" xfId="1979"/>
    <cellStyle name="60% - Акцент5 5 2" xfId="1980"/>
    <cellStyle name="60% - Акцент5 6" xfId="1981"/>
    <cellStyle name="60% - Акцент5 6 2" xfId="1982"/>
    <cellStyle name="60% - Акцент5 7" xfId="1983"/>
    <cellStyle name="60% - Акцент5 7 2" xfId="1984"/>
    <cellStyle name="60% - Акцент5 8" xfId="1985"/>
    <cellStyle name="60% - Акцент5 8 2" xfId="1986"/>
    <cellStyle name="60% - Акцент5 9" xfId="1987"/>
    <cellStyle name="60% - Акцент5 9 2" xfId="1988"/>
    <cellStyle name="60% - Акцент6" xfId="95" builtinId="52" hidden="1"/>
    <cellStyle name="60% — Акцент6" xfId="1989"/>
    <cellStyle name="60% - Акцент6 10" xfId="1990"/>
    <cellStyle name="60% - Акцент6 11" xfId="1991"/>
    <cellStyle name="60% - Акцент6 12" xfId="1992"/>
    <cellStyle name="60% - Акцент6 13" xfId="1993"/>
    <cellStyle name="60% - Акцент6 14" xfId="1994"/>
    <cellStyle name="60% - Акцент6 15" xfId="1995"/>
    <cellStyle name="60% - Акцент6 16" xfId="1996"/>
    <cellStyle name="60% - Акцент6 17" xfId="1997"/>
    <cellStyle name="60% - Акцент6 2" xfId="1998"/>
    <cellStyle name="60% - Акцент6 2 10" xfId="1999"/>
    <cellStyle name="60% - Акцент6 2 11" xfId="2000"/>
    <cellStyle name="60% - Акцент6 2 12" xfId="2001"/>
    <cellStyle name="60% - Акцент6 2 13" xfId="2002"/>
    <cellStyle name="60% - Акцент6 2 2" xfId="2003"/>
    <cellStyle name="60% - Акцент6 2 3" xfId="2004"/>
    <cellStyle name="60% - Акцент6 2 4" xfId="2005"/>
    <cellStyle name="60% - Акцент6 2 5" xfId="2006"/>
    <cellStyle name="60% - Акцент6 2 6" xfId="2007"/>
    <cellStyle name="60% - Акцент6 2 7" xfId="2008"/>
    <cellStyle name="60% - Акцент6 2 8" xfId="2009"/>
    <cellStyle name="60% - Акцент6 2 9" xfId="2010"/>
    <cellStyle name="60% - Акцент6 3" xfId="2011"/>
    <cellStyle name="60% - Акцент6 3 2" xfId="2012"/>
    <cellStyle name="60% - Акцент6 4" xfId="2013"/>
    <cellStyle name="60% - Акцент6 4 2" xfId="2014"/>
    <cellStyle name="60% - Акцент6 5" xfId="2015"/>
    <cellStyle name="60% - Акцент6 5 2" xfId="2016"/>
    <cellStyle name="60% - Акцент6 6" xfId="2017"/>
    <cellStyle name="60% - Акцент6 6 2" xfId="2018"/>
    <cellStyle name="60% - Акцент6 7" xfId="2019"/>
    <cellStyle name="60% - Акцент6 7 2" xfId="2020"/>
    <cellStyle name="60% - Акцент6 8" xfId="2021"/>
    <cellStyle name="60% - Акцент6 8 2" xfId="2022"/>
    <cellStyle name="60% - Акцент6 9" xfId="2023"/>
    <cellStyle name="60% - Акцент6 9 2" xfId="2024"/>
    <cellStyle name="75%" xfId="2025"/>
    <cellStyle name="930" xfId="2026"/>
    <cellStyle name="Accent1" xfId="2027"/>
    <cellStyle name="Accent1 2" xfId="2028"/>
    <cellStyle name="Accent2" xfId="2029"/>
    <cellStyle name="Accent2 2" xfId="2030"/>
    <cellStyle name="Accent3" xfId="2031"/>
    <cellStyle name="Accent3 2" xfId="2032"/>
    <cellStyle name="Accent4" xfId="2033"/>
    <cellStyle name="Accent4 2" xfId="2034"/>
    <cellStyle name="Accent5" xfId="2035"/>
    <cellStyle name="Accent5 2" xfId="2036"/>
    <cellStyle name="Accent6" xfId="2037"/>
    <cellStyle name="Accent6 2" xfId="2038"/>
    <cellStyle name="Ăčďĺđńńűëęŕ" xfId="2039"/>
    <cellStyle name="Action" xfId="2040"/>
    <cellStyle name="AFE" xfId="2041"/>
    <cellStyle name="AFE 2" xfId="2042"/>
    <cellStyle name="Áĺççŕůčňíűé" xfId="2043"/>
    <cellStyle name="Äĺíĺćíűé [0]_(ňŕá 3č)" xfId="2044"/>
    <cellStyle name="Äĺíĺćíűé_(ňŕá 3č)" xfId="2045"/>
    <cellStyle name="Bad" xfId="2046"/>
    <cellStyle name="Bad 2" xfId="2047"/>
    <cellStyle name="Balance" xfId="2048"/>
    <cellStyle name="Balance 2" xfId="2049"/>
    <cellStyle name="BalanceBold" xfId="2050"/>
    <cellStyle name="Blue" xfId="2051"/>
    <cellStyle name="Body_$Dollars" xfId="2052"/>
    <cellStyle name="Calculation" xfId="2053"/>
    <cellStyle name="Calculation 2" xfId="2054"/>
    <cellStyle name="Cells 2" xfId="2055"/>
    <cellStyle name="Check Cell" xfId="2056"/>
    <cellStyle name="Check Cell 2" xfId="2057"/>
    <cellStyle name="Chek" xfId="2058"/>
    <cellStyle name="Chek 2" xfId="2059"/>
    <cellStyle name="Comma [0]_Adjusted FS 1299" xfId="2060"/>
    <cellStyle name="Comma 0" xfId="2061"/>
    <cellStyle name="Comma 0 2" xfId="2062"/>
    <cellStyle name="Comma 0*" xfId="2063"/>
    <cellStyle name="Comma 0* 2" xfId="2064"/>
    <cellStyle name="Comma 2" xfId="2065"/>
    <cellStyle name="Comma 2 2" xfId="2066"/>
    <cellStyle name="Comma 3*" xfId="2067"/>
    <cellStyle name="Comma 3* 2" xfId="2068"/>
    <cellStyle name="Comma_Adjusted FS 1299" xfId="2069"/>
    <cellStyle name="Comma0" xfId="2070"/>
    <cellStyle name="Çŕůčňíűé" xfId="2071"/>
    <cellStyle name="Currency [0]" xfId="16"/>
    <cellStyle name="Currency [0] 2" xfId="2072"/>
    <cellStyle name="Currency [0] 2 10" xfId="2073"/>
    <cellStyle name="Currency [0] 2 11" xfId="2074"/>
    <cellStyle name="Currency [0] 2 2" xfId="2075"/>
    <cellStyle name="Currency [0] 2 2 2" xfId="2076"/>
    <cellStyle name="Currency [0] 2 2 3" xfId="2077"/>
    <cellStyle name="Currency [0] 2 2 4" xfId="2078"/>
    <cellStyle name="Currency [0] 2 3" xfId="2079"/>
    <cellStyle name="Currency [0] 2 3 2" xfId="2080"/>
    <cellStyle name="Currency [0] 2 3 3" xfId="2081"/>
    <cellStyle name="Currency [0] 2 3 4" xfId="2082"/>
    <cellStyle name="Currency [0] 2 4" xfId="2083"/>
    <cellStyle name="Currency [0] 2 4 2" xfId="2084"/>
    <cellStyle name="Currency [0] 2 4 3" xfId="2085"/>
    <cellStyle name="Currency [0] 2 4 4" xfId="2086"/>
    <cellStyle name="Currency [0] 2 5" xfId="2087"/>
    <cellStyle name="Currency [0] 2 5 2" xfId="2088"/>
    <cellStyle name="Currency [0] 2 5 3" xfId="2089"/>
    <cellStyle name="Currency [0] 2 5 4" xfId="2090"/>
    <cellStyle name="Currency [0] 2 6" xfId="2091"/>
    <cellStyle name="Currency [0] 2 6 2" xfId="2092"/>
    <cellStyle name="Currency [0] 2 6 3" xfId="2093"/>
    <cellStyle name="Currency [0] 2 6 4" xfId="2094"/>
    <cellStyle name="Currency [0] 2 7" xfId="2095"/>
    <cellStyle name="Currency [0] 2 7 2" xfId="2096"/>
    <cellStyle name="Currency [0] 2 7 3" xfId="2097"/>
    <cellStyle name="Currency [0] 2 7 4" xfId="2098"/>
    <cellStyle name="Currency [0] 2 8" xfId="2099"/>
    <cellStyle name="Currency [0] 2 8 2" xfId="2100"/>
    <cellStyle name="Currency [0] 2 8 3" xfId="2101"/>
    <cellStyle name="Currency [0] 2 8 4" xfId="2102"/>
    <cellStyle name="Currency [0] 2 9" xfId="2103"/>
    <cellStyle name="Currency [0] 3" xfId="2104"/>
    <cellStyle name="Currency [0] 3 10" xfId="2105"/>
    <cellStyle name="Currency [0] 3 11" xfId="2106"/>
    <cellStyle name="Currency [0] 3 2" xfId="2107"/>
    <cellStyle name="Currency [0] 3 2 2" xfId="2108"/>
    <cellStyle name="Currency [0] 3 2 3" xfId="2109"/>
    <cellStyle name="Currency [0] 3 2 4" xfId="2110"/>
    <cellStyle name="Currency [0] 3 3" xfId="2111"/>
    <cellStyle name="Currency [0] 3 3 2" xfId="2112"/>
    <cellStyle name="Currency [0] 3 3 3" xfId="2113"/>
    <cellStyle name="Currency [0] 3 3 4" xfId="2114"/>
    <cellStyle name="Currency [0] 3 4" xfId="2115"/>
    <cellStyle name="Currency [0] 3 4 2" xfId="2116"/>
    <cellStyle name="Currency [0] 3 4 3" xfId="2117"/>
    <cellStyle name="Currency [0] 3 4 4" xfId="2118"/>
    <cellStyle name="Currency [0] 3 5" xfId="2119"/>
    <cellStyle name="Currency [0] 3 5 2" xfId="2120"/>
    <cellStyle name="Currency [0] 3 5 3" xfId="2121"/>
    <cellStyle name="Currency [0] 3 5 4" xfId="2122"/>
    <cellStyle name="Currency [0] 3 6" xfId="2123"/>
    <cellStyle name="Currency [0] 3 6 2" xfId="2124"/>
    <cellStyle name="Currency [0] 3 6 3" xfId="2125"/>
    <cellStyle name="Currency [0] 3 6 4" xfId="2126"/>
    <cellStyle name="Currency [0] 3 7" xfId="2127"/>
    <cellStyle name="Currency [0] 3 7 2" xfId="2128"/>
    <cellStyle name="Currency [0] 3 7 3" xfId="2129"/>
    <cellStyle name="Currency [0] 3 7 4" xfId="2130"/>
    <cellStyle name="Currency [0] 3 8" xfId="2131"/>
    <cellStyle name="Currency [0] 3 8 2" xfId="2132"/>
    <cellStyle name="Currency [0] 3 8 3" xfId="2133"/>
    <cellStyle name="Currency [0] 3 8 4" xfId="2134"/>
    <cellStyle name="Currency [0] 3 9" xfId="2135"/>
    <cellStyle name="Currency [0] 4" xfId="2136"/>
    <cellStyle name="Currency [0] 4 10" xfId="2137"/>
    <cellStyle name="Currency [0] 4 11" xfId="2138"/>
    <cellStyle name="Currency [0] 4 2" xfId="2139"/>
    <cellStyle name="Currency [0] 4 2 2" xfId="2140"/>
    <cellStyle name="Currency [0] 4 2 3" xfId="2141"/>
    <cellStyle name="Currency [0] 4 2 4" xfId="2142"/>
    <cellStyle name="Currency [0] 4 3" xfId="2143"/>
    <cellStyle name="Currency [0] 4 3 2" xfId="2144"/>
    <cellStyle name="Currency [0] 4 3 3" xfId="2145"/>
    <cellStyle name="Currency [0] 4 3 4" xfId="2146"/>
    <cellStyle name="Currency [0] 4 4" xfId="2147"/>
    <cellStyle name="Currency [0] 4 4 2" xfId="2148"/>
    <cellStyle name="Currency [0] 4 4 3" xfId="2149"/>
    <cellStyle name="Currency [0] 4 4 4" xfId="2150"/>
    <cellStyle name="Currency [0] 4 5" xfId="2151"/>
    <cellStyle name="Currency [0] 4 5 2" xfId="2152"/>
    <cellStyle name="Currency [0] 4 5 3" xfId="2153"/>
    <cellStyle name="Currency [0] 4 5 4" xfId="2154"/>
    <cellStyle name="Currency [0] 4 6" xfId="2155"/>
    <cellStyle name="Currency [0] 4 6 2" xfId="2156"/>
    <cellStyle name="Currency [0] 4 6 3" xfId="2157"/>
    <cellStyle name="Currency [0] 4 6 4" xfId="2158"/>
    <cellStyle name="Currency [0] 4 7" xfId="2159"/>
    <cellStyle name="Currency [0] 4 7 2" xfId="2160"/>
    <cellStyle name="Currency [0] 4 7 3" xfId="2161"/>
    <cellStyle name="Currency [0] 4 7 4" xfId="2162"/>
    <cellStyle name="Currency [0] 4 8" xfId="2163"/>
    <cellStyle name="Currency [0] 4 8 2" xfId="2164"/>
    <cellStyle name="Currency [0] 4 8 3" xfId="2165"/>
    <cellStyle name="Currency [0] 4 8 4" xfId="2166"/>
    <cellStyle name="Currency [0] 4 9" xfId="2167"/>
    <cellStyle name="Currency [0] 5" xfId="2168"/>
    <cellStyle name="Currency [0] 5 10" xfId="2169"/>
    <cellStyle name="Currency [0] 5 11" xfId="2170"/>
    <cellStyle name="Currency [0] 5 2" xfId="2171"/>
    <cellStyle name="Currency [0] 5 2 2" xfId="2172"/>
    <cellStyle name="Currency [0] 5 2 3" xfId="2173"/>
    <cellStyle name="Currency [0] 5 2 4" xfId="2174"/>
    <cellStyle name="Currency [0] 5 3" xfId="2175"/>
    <cellStyle name="Currency [0] 5 3 2" xfId="2176"/>
    <cellStyle name="Currency [0] 5 3 3" xfId="2177"/>
    <cellStyle name="Currency [0] 5 3 4" xfId="2178"/>
    <cellStyle name="Currency [0] 5 4" xfId="2179"/>
    <cellStyle name="Currency [0] 5 4 2" xfId="2180"/>
    <cellStyle name="Currency [0] 5 4 3" xfId="2181"/>
    <cellStyle name="Currency [0] 5 4 4" xfId="2182"/>
    <cellStyle name="Currency [0] 5 5" xfId="2183"/>
    <cellStyle name="Currency [0] 5 5 2" xfId="2184"/>
    <cellStyle name="Currency [0] 5 5 3" xfId="2185"/>
    <cellStyle name="Currency [0] 5 5 4" xfId="2186"/>
    <cellStyle name="Currency [0] 5 6" xfId="2187"/>
    <cellStyle name="Currency [0] 5 6 2" xfId="2188"/>
    <cellStyle name="Currency [0] 5 6 3" xfId="2189"/>
    <cellStyle name="Currency [0] 5 6 4" xfId="2190"/>
    <cellStyle name="Currency [0] 5 7" xfId="2191"/>
    <cellStyle name="Currency [0] 5 7 2" xfId="2192"/>
    <cellStyle name="Currency [0] 5 7 3" xfId="2193"/>
    <cellStyle name="Currency [0] 5 7 4" xfId="2194"/>
    <cellStyle name="Currency [0] 5 8" xfId="2195"/>
    <cellStyle name="Currency [0] 5 8 2" xfId="2196"/>
    <cellStyle name="Currency [0] 5 8 3" xfId="2197"/>
    <cellStyle name="Currency [0] 5 8 4" xfId="2198"/>
    <cellStyle name="Currency [0] 5 9" xfId="2199"/>
    <cellStyle name="Currency [0] 6" xfId="2200"/>
    <cellStyle name="Currency [0] 6 2" xfId="2201"/>
    <cellStyle name="Currency [0] 6 3" xfId="2202"/>
    <cellStyle name="Currency [0] 6 4" xfId="2203"/>
    <cellStyle name="Currency [0] 7" xfId="2204"/>
    <cellStyle name="Currency [0] 7 2" xfId="2205"/>
    <cellStyle name="Currency [0] 7 3" xfId="2206"/>
    <cellStyle name="Currency [0] 7 4" xfId="2207"/>
    <cellStyle name="Currency [0] 8" xfId="2208"/>
    <cellStyle name="Currency [0] 8 2" xfId="2209"/>
    <cellStyle name="Currency [0] 8 3" xfId="2210"/>
    <cellStyle name="Currency [0] 8 4" xfId="2211"/>
    <cellStyle name="Currency [0]_06_9m" xfId="2212"/>
    <cellStyle name="Currency 0" xfId="2213"/>
    <cellStyle name="Currency 0 2" xfId="2214"/>
    <cellStyle name="Currency 2" xfId="2215"/>
    <cellStyle name="Currency 2 2" xfId="2216"/>
    <cellStyle name="Currency_06_9m" xfId="2217"/>
    <cellStyle name="Currency0" xfId="2218"/>
    <cellStyle name="currency1" xfId="17"/>
    <cellStyle name="Currency2" xfId="18"/>
    <cellStyle name="Currency2 2" xfId="2219"/>
    <cellStyle name="currency3" xfId="19"/>
    <cellStyle name="currency4" xfId="20"/>
    <cellStyle name="Data" xfId="2220"/>
    <cellStyle name="Data 2" xfId="2221"/>
    <cellStyle name="DataBold" xfId="2222"/>
    <cellStyle name="Date" xfId="2223"/>
    <cellStyle name="Date 2" xfId="2224"/>
    <cellStyle name="Date Aligned" xfId="2225"/>
    <cellStyle name="Date Aligned 2" xfId="2226"/>
    <cellStyle name="Dates" xfId="2227"/>
    <cellStyle name="Dezimal [0]_NEGS" xfId="2228"/>
    <cellStyle name="Dezimal_NEGS" xfId="2229"/>
    <cellStyle name="Dotted Line" xfId="2230"/>
    <cellStyle name="Dotted Line 2" xfId="2231"/>
    <cellStyle name="E&amp;Y House" xfId="2232"/>
    <cellStyle name="E&amp;Y House 2" xfId="2233"/>
    <cellStyle name="E-mail" xfId="2234"/>
    <cellStyle name="E-mail 2" xfId="2235"/>
    <cellStyle name="E-mail 2 2" xfId="2236"/>
    <cellStyle name="E-mail_46EP.2011(v2.0)" xfId="2237"/>
    <cellStyle name="Euro" xfId="2238"/>
    <cellStyle name="Euro 2" xfId="2239"/>
    <cellStyle name="Euro 3" xfId="2240"/>
    <cellStyle name="ew" xfId="2241"/>
    <cellStyle name="Explanatory Text" xfId="2242"/>
    <cellStyle name="Explanatory Text 2" xfId="2243"/>
    <cellStyle name="F2" xfId="2244"/>
    <cellStyle name="F3" xfId="2245"/>
    <cellStyle name="F4" xfId="2246"/>
    <cellStyle name="F5" xfId="2247"/>
    <cellStyle name="F6" xfId="2248"/>
    <cellStyle name="F7" xfId="2249"/>
    <cellStyle name="F8" xfId="2250"/>
    <cellStyle name="Fixed" xfId="2251"/>
    <cellStyle name="fo]_x000d__x000a_UserName=Murat Zelef_x000d__x000a_UserCompany=Bumerang_x000d__x000a__x000d__x000a_[File Paths]_x000d__x000a_WorkingDirectory=C:\EQUIS\DLWIN_x000d__x000a_DownLoader=C" xfId="2252"/>
    <cellStyle name="fo]_x000d__x000a_UserName=Murat Zelef_x000d__x000a_UserCompany=Bumerang_x000d__x000a__x000d__x000a_[File Paths]_x000d__x000a_WorkingDirectory=C:\EQUIS\DLWIN_x000d__x000a_DownLoader=C 2" xfId="2253"/>
    <cellStyle name="Followed Hyperlink" xfId="21"/>
    <cellStyle name="Followed Hyperlink 2" xfId="2254"/>
    <cellStyle name="Footnote" xfId="2255"/>
    <cellStyle name="Footnote 2" xfId="2256"/>
    <cellStyle name="Good" xfId="2257"/>
    <cellStyle name="Good 2" xfId="2258"/>
    <cellStyle name="hard no" xfId="2259"/>
    <cellStyle name="Hard Percent" xfId="2260"/>
    <cellStyle name="Hard Percent 2" xfId="2261"/>
    <cellStyle name="hardno" xfId="2262"/>
    <cellStyle name="Header" xfId="2263"/>
    <cellStyle name="Header 2" xfId="2264"/>
    <cellStyle name="Header 3" xfId="22"/>
    <cellStyle name="Heading" xfId="2265"/>
    <cellStyle name="Heading 1" xfId="2266"/>
    <cellStyle name="Heading 1 2" xfId="2267"/>
    <cellStyle name="Heading 1 3" xfId="2268"/>
    <cellStyle name="Heading 2" xfId="2269"/>
    <cellStyle name="Heading 2 2" xfId="2270"/>
    <cellStyle name="Heading 2 3" xfId="2271"/>
    <cellStyle name="Heading 3" xfId="2272"/>
    <cellStyle name="Heading 3 2" xfId="2273"/>
    <cellStyle name="Heading 4" xfId="2274"/>
    <cellStyle name="Heading 4 2" xfId="2275"/>
    <cellStyle name="Heading 5" xfId="2276"/>
    <cellStyle name="Heading_GP.ITOG.4.78(v1.0) - для разделения" xfId="2277"/>
    <cellStyle name="Heading2" xfId="2278"/>
    <cellStyle name="Heading2 2" xfId="2279"/>
    <cellStyle name="Heading2 2 2" xfId="2280"/>
    <cellStyle name="Heading2_46EP.2011(v2.0)" xfId="2281"/>
    <cellStyle name="Hyperlink" xfId="23"/>
    <cellStyle name="Hyperlink 2" xfId="2282"/>
    <cellStyle name="Hyperlink_расчет Ригель на 2009 под экспертное заключение" xfId="2283"/>
    <cellStyle name="Iau?iue1" xfId="2284"/>
    <cellStyle name="Îáű÷íűé__FES" xfId="2285"/>
    <cellStyle name="Îáû÷íûé_cogs" xfId="2286"/>
    <cellStyle name="Îňęđűâŕâřŕ˙ń˙ ăčďĺđńńűëęŕ" xfId="2287"/>
    <cellStyle name="Info" xfId="2288"/>
    <cellStyle name="Input" xfId="2289"/>
    <cellStyle name="Input 2" xfId="2290"/>
    <cellStyle name="InputCurrency" xfId="2291"/>
    <cellStyle name="InputCurrency 2" xfId="2292"/>
    <cellStyle name="InputCurrency2" xfId="2293"/>
    <cellStyle name="InputCurrency2 2" xfId="2294"/>
    <cellStyle name="InputMultiple1" xfId="2295"/>
    <cellStyle name="InputMultiple1 2" xfId="2296"/>
    <cellStyle name="InputPercent1" xfId="2297"/>
    <cellStyle name="InputPercent1 2" xfId="2298"/>
    <cellStyle name="Inputs" xfId="2299"/>
    <cellStyle name="Inputs (const)" xfId="2300"/>
    <cellStyle name="Inputs (const) 2" xfId="2301"/>
    <cellStyle name="Inputs (const) 2 2" xfId="2302"/>
    <cellStyle name="Inputs (const)_46EP.2011(v2.0)" xfId="2303"/>
    <cellStyle name="Inputs 2" xfId="2304"/>
    <cellStyle name="Inputs 2 2" xfId="2305"/>
    <cellStyle name="Inputs 3" xfId="2306"/>
    <cellStyle name="Inputs Co" xfId="2307"/>
    <cellStyle name="Inputs_46EE.2011(v1.0)" xfId="2308"/>
    <cellStyle name="Linked Cell" xfId="2309"/>
    <cellStyle name="Linked Cell 2" xfId="2310"/>
    <cellStyle name="Millares [0]_FINAL-10" xfId="2311"/>
    <cellStyle name="Millares_FINAL-10" xfId="2312"/>
    <cellStyle name="Milliers [0]_RESULTS" xfId="2313"/>
    <cellStyle name="Milliers_RESULTS" xfId="2314"/>
    <cellStyle name="mnb" xfId="2315"/>
    <cellStyle name="Mon?taire [0]_RESULTS" xfId="2316"/>
    <cellStyle name="Mon?taire_RESULTS" xfId="2317"/>
    <cellStyle name="Moneda [0]_FINAL-10" xfId="2318"/>
    <cellStyle name="Moneda_FINAL-10" xfId="2319"/>
    <cellStyle name="Monétaire [0]_RESULTS" xfId="2320"/>
    <cellStyle name="Monétaire_RESULTS" xfId="2321"/>
    <cellStyle name="Multiple" xfId="2322"/>
    <cellStyle name="Multiple 2" xfId="2323"/>
    <cellStyle name="Multiple1" xfId="2324"/>
    <cellStyle name="Multiple1 2" xfId="2325"/>
    <cellStyle name="MultipleBelow" xfId="2326"/>
    <cellStyle name="MultipleBelow 2" xfId="2327"/>
    <cellStyle name="namber" xfId="2328"/>
    <cellStyle name="namber 2" xfId="2329"/>
    <cellStyle name="Names" xfId="2330"/>
    <cellStyle name="Neutral" xfId="2331"/>
    <cellStyle name="Neutral 2" xfId="2332"/>
    <cellStyle name="Norma11l" xfId="2333"/>
    <cellStyle name="Norma11l 2" xfId="2334"/>
    <cellStyle name="normal" xfId="24"/>
    <cellStyle name="Normal - Style1" xfId="2335"/>
    <cellStyle name="Normal - Style1 2" xfId="2336"/>
    <cellStyle name="normal 10" xfId="2337"/>
    <cellStyle name="normal 11" xfId="2338"/>
    <cellStyle name="normal 12" xfId="2339"/>
    <cellStyle name="normal 13" xfId="2340"/>
    <cellStyle name="normal 14" xfId="2341"/>
    <cellStyle name="normal 15" xfId="2342"/>
    <cellStyle name="normal 16" xfId="2343"/>
    <cellStyle name="normal 17" xfId="2344"/>
    <cellStyle name="normal 18" xfId="2345"/>
    <cellStyle name="normal 19" xfId="2346"/>
    <cellStyle name="Normal 2" xfId="2347"/>
    <cellStyle name="Normal 2 2" xfId="2348"/>
    <cellStyle name="Normal 2 2 2" xfId="2349"/>
    <cellStyle name="Normal 2 3" xfId="2350"/>
    <cellStyle name="Normal 2 3 2" xfId="2351"/>
    <cellStyle name="Normal 2 4" xfId="2352"/>
    <cellStyle name="Normal 2 5" xfId="2353"/>
    <cellStyle name="Normal 2_2013_Тариф_Заневка_заявлено" xfId="2354"/>
    <cellStyle name="normal 20" xfId="2355"/>
    <cellStyle name="normal 21" xfId="2356"/>
    <cellStyle name="normal 22" xfId="2357"/>
    <cellStyle name="normal 23" xfId="2358"/>
    <cellStyle name="normal 24" xfId="2359"/>
    <cellStyle name="normal 25" xfId="2360"/>
    <cellStyle name="normal 26" xfId="2361"/>
    <cellStyle name="normal 27" xfId="2362"/>
    <cellStyle name="normal 3" xfId="2363"/>
    <cellStyle name="normal 4" xfId="2364"/>
    <cellStyle name="normal 5" xfId="2365"/>
    <cellStyle name="normal 6" xfId="2366"/>
    <cellStyle name="normal 7" xfId="2367"/>
    <cellStyle name="normal 8" xfId="2368"/>
    <cellStyle name="normal 9" xfId="2369"/>
    <cellStyle name="Normal." xfId="2370"/>
    <cellStyle name="Normal. 2" xfId="2371"/>
    <cellStyle name="Normal_06_9m" xfId="2372"/>
    <cellStyle name="Normal1" xfId="25"/>
    <cellStyle name="Normal1 2" xfId="2373"/>
    <cellStyle name="Normal1 3" xfId="2374"/>
    <cellStyle name="Normal2" xfId="26"/>
    <cellStyle name="Normal2 2" xfId="2375"/>
    <cellStyle name="NormalGB" xfId="2376"/>
    <cellStyle name="NormalGB 2" xfId="2377"/>
    <cellStyle name="Normalny_24. 02. 97." xfId="2378"/>
    <cellStyle name="normбlnм_laroux" xfId="2379"/>
    <cellStyle name="normбlnн_laroux" xfId="2380"/>
    <cellStyle name="Note" xfId="2381"/>
    <cellStyle name="Note 2" xfId="2382"/>
    <cellStyle name="number" xfId="2383"/>
    <cellStyle name="number 2" xfId="2384"/>
    <cellStyle name="Ôčíŕíńîâűé [0]_(ňŕá 3č)" xfId="2385"/>
    <cellStyle name="Ociriniaue [0]_5-C" xfId="2386"/>
    <cellStyle name="Ôčíŕíńîâűé_(ňŕá 3č)" xfId="2387"/>
    <cellStyle name="Ociriniaue_5-C" xfId="2388"/>
    <cellStyle name="Option" xfId="2389"/>
    <cellStyle name="Option 2" xfId="2390"/>
    <cellStyle name="Òûñÿ÷è [0]_cogs" xfId="2391"/>
    <cellStyle name="Òûñÿ÷è_cogs" xfId="2392"/>
    <cellStyle name="Output" xfId="2393"/>
    <cellStyle name="Output 2" xfId="2394"/>
    <cellStyle name="Page Number" xfId="2395"/>
    <cellStyle name="pb_page_heading_LS" xfId="2396"/>
    <cellStyle name="Percent_FA register working" xfId="2397"/>
    <cellStyle name="Percent1" xfId="27"/>
    <cellStyle name="Percent1 2" xfId="2398"/>
    <cellStyle name="Piug" xfId="2399"/>
    <cellStyle name="Plug" xfId="2400"/>
    <cellStyle name="Price_Body" xfId="2401"/>
    <cellStyle name="prochrek" xfId="2402"/>
    <cellStyle name="Protected" xfId="2403"/>
    <cellStyle name="QTitle" xfId="2404"/>
    <cellStyle name="range" xfId="2405"/>
    <cellStyle name="range 2" xfId="2406"/>
    <cellStyle name="range 3" xfId="2407"/>
    <cellStyle name="range 4" xfId="2408"/>
    <cellStyle name="range 5" xfId="2409"/>
    <cellStyle name="range 6" xfId="2410"/>
    <cellStyle name="Salomon Logo" xfId="2411"/>
    <cellStyle name="Salomon Logo 2" xfId="2412"/>
    <cellStyle name="SAPBEXaggData" xfId="2413"/>
    <cellStyle name="SAPBEXaggDataEmph" xfId="2414"/>
    <cellStyle name="SAPBEXaggItem" xfId="2415"/>
    <cellStyle name="SAPBEXaggItemX" xfId="2416"/>
    <cellStyle name="SAPBEXchaText" xfId="2417"/>
    <cellStyle name="SAPBEXexcBad7" xfId="2418"/>
    <cellStyle name="SAPBEXexcBad8" xfId="2419"/>
    <cellStyle name="SAPBEXexcBad9" xfId="2420"/>
    <cellStyle name="SAPBEXexcCritical4" xfId="2421"/>
    <cellStyle name="SAPBEXexcCritical5" xfId="2422"/>
    <cellStyle name="SAPBEXexcCritical6" xfId="2423"/>
    <cellStyle name="SAPBEXexcGood1" xfId="2424"/>
    <cellStyle name="SAPBEXexcGood2" xfId="2425"/>
    <cellStyle name="SAPBEXexcGood3" xfId="2426"/>
    <cellStyle name="SAPBEXfilterDrill" xfId="2427"/>
    <cellStyle name="SAPBEXfilterItem" xfId="2428"/>
    <cellStyle name="SAPBEXfilterText" xfId="2429"/>
    <cellStyle name="SAPBEXformats" xfId="2430"/>
    <cellStyle name="SAPBEXheaderItem" xfId="2431"/>
    <cellStyle name="SAPBEXheaderText" xfId="2432"/>
    <cellStyle name="SAPBEXHLevel0" xfId="2433"/>
    <cellStyle name="SAPBEXHLevel0X" xfId="2434"/>
    <cellStyle name="SAPBEXHLevel1" xfId="2435"/>
    <cellStyle name="SAPBEXHLevel1X" xfId="2436"/>
    <cellStyle name="SAPBEXHLevel2" xfId="2437"/>
    <cellStyle name="SAPBEXHLevel2X" xfId="2438"/>
    <cellStyle name="SAPBEXHLevel3" xfId="2439"/>
    <cellStyle name="SAPBEXHLevel3X" xfId="2440"/>
    <cellStyle name="SAPBEXinputData" xfId="2441"/>
    <cellStyle name="SAPBEXinputData 2" xfId="2442"/>
    <cellStyle name="SAPBEXinputData 3" xfId="2443"/>
    <cellStyle name="SAPBEXinputData 4" xfId="2444"/>
    <cellStyle name="SAPBEXinputData 5" xfId="2445"/>
    <cellStyle name="SAPBEXinputData_Топливо (кот)" xfId="2446"/>
    <cellStyle name="SAPBEXresData" xfId="2447"/>
    <cellStyle name="SAPBEXresDataEmph" xfId="2448"/>
    <cellStyle name="SAPBEXresItem" xfId="2449"/>
    <cellStyle name="SAPBEXresItemX" xfId="2450"/>
    <cellStyle name="SAPBEXstdData" xfId="2451"/>
    <cellStyle name="SAPBEXstdDataEmph" xfId="2452"/>
    <cellStyle name="SAPBEXstdItem" xfId="2453"/>
    <cellStyle name="SAPBEXstdItemX" xfId="2454"/>
    <cellStyle name="SAPBEXtitle" xfId="2455"/>
    <cellStyle name="SAPBEXundefined" xfId="2456"/>
    <cellStyle name="Show_Sell" xfId="2457"/>
    <cellStyle name="st1" xfId="2458"/>
    <cellStyle name="st1 2" xfId="2459"/>
    <cellStyle name="Standard_NEGS" xfId="2460"/>
    <cellStyle name="Style 1" xfId="2461"/>
    <cellStyle name="Subtotal" xfId="2462"/>
    <cellStyle name="Table Head" xfId="2463"/>
    <cellStyle name="Table Head 2" xfId="2464"/>
    <cellStyle name="Table Head Aligned" xfId="2465"/>
    <cellStyle name="Table Head Aligned 2" xfId="2466"/>
    <cellStyle name="Table Head Blue" xfId="2467"/>
    <cellStyle name="Table Head Blue 2" xfId="2468"/>
    <cellStyle name="Table Head Green" xfId="2469"/>
    <cellStyle name="Table Head Green 2" xfId="2470"/>
    <cellStyle name="Table Head_Val_Sum_Graph" xfId="2471"/>
    <cellStyle name="Table Heading" xfId="2472"/>
    <cellStyle name="Table Heading 2" xfId="2473"/>
    <cellStyle name="Table Heading 2 2" xfId="2474"/>
    <cellStyle name="Table Heading 3" xfId="2475"/>
    <cellStyle name="Table Heading_46EP.2011(v2.0)" xfId="2476"/>
    <cellStyle name="Table Text" xfId="2477"/>
    <cellStyle name="Table Text 2" xfId="2478"/>
    <cellStyle name="Table Title" xfId="2479"/>
    <cellStyle name="Table Title 2" xfId="2480"/>
    <cellStyle name="Table Units" xfId="2481"/>
    <cellStyle name="Table Units 2" xfId="2482"/>
    <cellStyle name="Table_Header" xfId="2483"/>
    <cellStyle name="Text" xfId="2484"/>
    <cellStyle name="Text 1" xfId="2485"/>
    <cellStyle name="Text 1 2" xfId="2486"/>
    <cellStyle name="Text 2" xfId="2487"/>
    <cellStyle name="Text Head" xfId="2488"/>
    <cellStyle name="Text Head 1" xfId="2489"/>
    <cellStyle name="Text Head 1 2" xfId="2490"/>
    <cellStyle name="Text Head 2" xfId="2491"/>
    <cellStyle name="Text Head_Б4-УТВЕРЖДЕНО" xfId="2492"/>
    <cellStyle name="Text_Б4-УТВЕРЖДЕНО" xfId="2493"/>
    <cellStyle name="Title" xfId="2494"/>
    <cellStyle name="Title 2" xfId="2495"/>
    <cellStyle name="Title 2 2" xfId="2496"/>
    <cellStyle name="Title 4" xfId="28"/>
    <cellStyle name="Total" xfId="2497"/>
    <cellStyle name="Total 2" xfId="2498"/>
    <cellStyle name="Total 3" xfId="2499"/>
    <cellStyle name="Total_FM" xfId="2500"/>
    <cellStyle name="TotalCurrency" xfId="2501"/>
    <cellStyle name="TotalCurrency 2" xfId="2502"/>
    <cellStyle name="Underline_Single" xfId="2503"/>
    <cellStyle name="Unit" xfId="2504"/>
    <cellStyle name="Unit 2" xfId="2505"/>
    <cellStyle name="Validation" xfId="2506"/>
    <cellStyle name="Warning Text" xfId="2507"/>
    <cellStyle name="Warning Text 2" xfId="2508"/>
    <cellStyle name="year" xfId="2509"/>
    <cellStyle name="year 2" xfId="2510"/>
    <cellStyle name="YelNumbersCurr" xfId="2511"/>
    <cellStyle name="YelNumbersCurr 2" xfId="2512"/>
    <cellStyle name="Акцент1" xfId="72" builtinId="29" hidden="1"/>
    <cellStyle name="Акцент1 10" xfId="2513"/>
    <cellStyle name="Акцент1 11" xfId="2514"/>
    <cellStyle name="Акцент1 12" xfId="2515"/>
    <cellStyle name="Акцент1 13" xfId="2516"/>
    <cellStyle name="Акцент1 14" xfId="2517"/>
    <cellStyle name="Акцент1 15" xfId="2518"/>
    <cellStyle name="Акцент1 2" xfId="2519"/>
    <cellStyle name="Акцент1 2 10" xfId="2520"/>
    <cellStyle name="Акцент1 2 11" xfId="2521"/>
    <cellStyle name="Акцент1 2 12" xfId="2522"/>
    <cellStyle name="Акцент1 2 13" xfId="2523"/>
    <cellStyle name="Акцент1 2 2" xfId="2524"/>
    <cellStyle name="Акцент1 2 3" xfId="2525"/>
    <cellStyle name="Акцент1 2 4" xfId="2526"/>
    <cellStyle name="Акцент1 2 5" xfId="2527"/>
    <cellStyle name="Акцент1 2 6" xfId="2528"/>
    <cellStyle name="Акцент1 2 7" xfId="2529"/>
    <cellStyle name="Акцент1 2 8" xfId="2530"/>
    <cellStyle name="Акцент1 2 9" xfId="2531"/>
    <cellStyle name="Акцент1 3" xfId="2532"/>
    <cellStyle name="Акцент1 3 2" xfId="2533"/>
    <cellStyle name="Акцент1 4" xfId="2534"/>
    <cellStyle name="Акцент1 4 2" xfId="2535"/>
    <cellStyle name="Акцент1 5" xfId="2536"/>
    <cellStyle name="Акцент1 5 2" xfId="2537"/>
    <cellStyle name="Акцент1 6" xfId="2538"/>
    <cellStyle name="Акцент1 6 2" xfId="2539"/>
    <cellStyle name="Акцент1 7" xfId="2540"/>
    <cellStyle name="Акцент1 7 2" xfId="2541"/>
    <cellStyle name="Акцент1 8" xfId="2542"/>
    <cellStyle name="Акцент1 8 2" xfId="2543"/>
    <cellStyle name="Акцент1 9" xfId="2544"/>
    <cellStyle name="Акцент1 9 2" xfId="2545"/>
    <cellStyle name="Акцент2" xfId="76" builtinId="33" hidden="1"/>
    <cellStyle name="Акцент2 10" xfId="2546"/>
    <cellStyle name="Акцент2 11" xfId="2547"/>
    <cellStyle name="Акцент2 12" xfId="2548"/>
    <cellStyle name="Акцент2 13" xfId="2549"/>
    <cellStyle name="Акцент2 14" xfId="2550"/>
    <cellStyle name="Акцент2 15" xfId="2551"/>
    <cellStyle name="Акцент2 2" xfId="2552"/>
    <cellStyle name="Акцент2 2 10" xfId="2553"/>
    <cellStyle name="Акцент2 2 11" xfId="2554"/>
    <cellStyle name="Акцент2 2 12" xfId="2555"/>
    <cellStyle name="Акцент2 2 13" xfId="2556"/>
    <cellStyle name="Акцент2 2 2" xfId="2557"/>
    <cellStyle name="Акцент2 2 3" xfId="2558"/>
    <cellStyle name="Акцент2 2 4" xfId="2559"/>
    <cellStyle name="Акцент2 2 5" xfId="2560"/>
    <cellStyle name="Акцент2 2 6" xfId="2561"/>
    <cellStyle name="Акцент2 2 7" xfId="2562"/>
    <cellStyle name="Акцент2 2 8" xfId="2563"/>
    <cellStyle name="Акцент2 2 9" xfId="2564"/>
    <cellStyle name="Акцент2 3" xfId="2565"/>
    <cellStyle name="Акцент2 3 2" xfId="2566"/>
    <cellStyle name="Акцент2 4" xfId="2567"/>
    <cellStyle name="Акцент2 4 2" xfId="2568"/>
    <cellStyle name="Акцент2 5" xfId="2569"/>
    <cellStyle name="Акцент2 5 2" xfId="2570"/>
    <cellStyle name="Акцент2 6" xfId="2571"/>
    <cellStyle name="Акцент2 6 2" xfId="2572"/>
    <cellStyle name="Акцент2 7" xfId="2573"/>
    <cellStyle name="Акцент2 7 2" xfId="2574"/>
    <cellStyle name="Акцент2 8" xfId="2575"/>
    <cellStyle name="Акцент2 8 2" xfId="2576"/>
    <cellStyle name="Акцент2 9" xfId="2577"/>
    <cellStyle name="Акцент2 9 2" xfId="2578"/>
    <cellStyle name="Акцент3" xfId="80" builtinId="37" hidden="1"/>
    <cellStyle name="Акцент3 10" xfId="2579"/>
    <cellStyle name="Акцент3 11" xfId="2580"/>
    <cellStyle name="Акцент3 12" xfId="2581"/>
    <cellStyle name="Акцент3 13" xfId="2582"/>
    <cellStyle name="Акцент3 14" xfId="2583"/>
    <cellStyle name="Акцент3 15" xfId="2584"/>
    <cellStyle name="Акцент3 2" xfId="2585"/>
    <cellStyle name="Акцент3 2 10" xfId="2586"/>
    <cellStyle name="Акцент3 2 11" xfId="2587"/>
    <cellStyle name="Акцент3 2 12" xfId="2588"/>
    <cellStyle name="Акцент3 2 13" xfId="2589"/>
    <cellStyle name="Акцент3 2 2" xfId="2590"/>
    <cellStyle name="Акцент3 2 3" xfId="2591"/>
    <cellStyle name="Акцент3 2 4" xfId="2592"/>
    <cellStyle name="Акцент3 2 5" xfId="2593"/>
    <cellStyle name="Акцент3 2 6" xfId="2594"/>
    <cellStyle name="Акцент3 2 7" xfId="2595"/>
    <cellStyle name="Акцент3 2 8" xfId="2596"/>
    <cellStyle name="Акцент3 2 9" xfId="2597"/>
    <cellStyle name="Акцент3 3" xfId="2598"/>
    <cellStyle name="Акцент3 3 2" xfId="2599"/>
    <cellStyle name="Акцент3 4" xfId="2600"/>
    <cellStyle name="Акцент3 4 2" xfId="2601"/>
    <cellStyle name="Акцент3 5" xfId="2602"/>
    <cellStyle name="Акцент3 5 2" xfId="2603"/>
    <cellStyle name="Акцент3 6" xfId="2604"/>
    <cellStyle name="Акцент3 6 2" xfId="2605"/>
    <cellStyle name="Акцент3 7" xfId="2606"/>
    <cellStyle name="Акцент3 7 2" xfId="2607"/>
    <cellStyle name="Акцент3 8" xfId="2608"/>
    <cellStyle name="Акцент3 8 2" xfId="2609"/>
    <cellStyle name="Акцент3 9" xfId="2610"/>
    <cellStyle name="Акцент3 9 2" xfId="2611"/>
    <cellStyle name="Акцент4" xfId="84" builtinId="41" hidden="1"/>
    <cellStyle name="Акцент4 10" xfId="2612"/>
    <cellStyle name="Акцент4 11" xfId="2613"/>
    <cellStyle name="Акцент4 12" xfId="2614"/>
    <cellStyle name="Акцент4 13" xfId="2615"/>
    <cellStyle name="Акцент4 14" xfId="2616"/>
    <cellStyle name="Акцент4 15" xfId="2617"/>
    <cellStyle name="Акцент4 2" xfId="2618"/>
    <cellStyle name="Акцент4 2 10" xfId="2619"/>
    <cellStyle name="Акцент4 2 11" xfId="2620"/>
    <cellStyle name="Акцент4 2 12" xfId="2621"/>
    <cellStyle name="Акцент4 2 13" xfId="2622"/>
    <cellStyle name="Акцент4 2 2" xfId="2623"/>
    <cellStyle name="Акцент4 2 3" xfId="2624"/>
    <cellStyle name="Акцент4 2 4" xfId="2625"/>
    <cellStyle name="Акцент4 2 5" xfId="2626"/>
    <cellStyle name="Акцент4 2 6" xfId="2627"/>
    <cellStyle name="Акцент4 2 7" xfId="2628"/>
    <cellStyle name="Акцент4 2 8" xfId="2629"/>
    <cellStyle name="Акцент4 2 9" xfId="2630"/>
    <cellStyle name="Акцент4 3" xfId="2631"/>
    <cellStyle name="Акцент4 3 2" xfId="2632"/>
    <cellStyle name="Акцент4 4" xfId="2633"/>
    <cellStyle name="Акцент4 4 2" xfId="2634"/>
    <cellStyle name="Акцент4 5" xfId="2635"/>
    <cellStyle name="Акцент4 5 2" xfId="2636"/>
    <cellStyle name="Акцент4 6" xfId="2637"/>
    <cellStyle name="Акцент4 6 2" xfId="2638"/>
    <cellStyle name="Акцент4 7" xfId="2639"/>
    <cellStyle name="Акцент4 7 2" xfId="2640"/>
    <cellStyle name="Акцент4 8" xfId="2641"/>
    <cellStyle name="Акцент4 8 2" xfId="2642"/>
    <cellStyle name="Акцент4 9" xfId="2643"/>
    <cellStyle name="Акцент4 9 2" xfId="2644"/>
    <cellStyle name="Акцент5" xfId="88" builtinId="45" hidden="1"/>
    <cellStyle name="Акцент5 10" xfId="2645"/>
    <cellStyle name="Акцент5 11" xfId="2646"/>
    <cellStyle name="Акцент5 12" xfId="2647"/>
    <cellStyle name="Акцент5 13" xfId="2648"/>
    <cellStyle name="Акцент5 14" xfId="2649"/>
    <cellStyle name="Акцент5 15" xfId="2650"/>
    <cellStyle name="Акцент5 2" xfId="2651"/>
    <cellStyle name="Акцент5 2 10" xfId="2652"/>
    <cellStyle name="Акцент5 2 11" xfId="2653"/>
    <cellStyle name="Акцент5 2 12" xfId="2654"/>
    <cellStyle name="Акцент5 2 13" xfId="2655"/>
    <cellStyle name="Акцент5 2 2" xfId="2656"/>
    <cellStyle name="Акцент5 2 3" xfId="2657"/>
    <cellStyle name="Акцент5 2 4" xfId="2658"/>
    <cellStyle name="Акцент5 2 5" xfId="2659"/>
    <cellStyle name="Акцент5 2 6" xfId="2660"/>
    <cellStyle name="Акцент5 2 7" xfId="2661"/>
    <cellStyle name="Акцент5 2 8" xfId="2662"/>
    <cellStyle name="Акцент5 2 9" xfId="2663"/>
    <cellStyle name="Акцент5 3" xfId="2664"/>
    <cellStyle name="Акцент5 3 2" xfId="2665"/>
    <cellStyle name="Акцент5 4" xfId="2666"/>
    <cellStyle name="Акцент5 4 2" xfId="2667"/>
    <cellStyle name="Акцент5 5" xfId="2668"/>
    <cellStyle name="Акцент5 5 2" xfId="2669"/>
    <cellStyle name="Акцент5 6" xfId="2670"/>
    <cellStyle name="Акцент5 6 2" xfId="2671"/>
    <cellStyle name="Акцент5 7" xfId="2672"/>
    <cellStyle name="Акцент5 7 2" xfId="2673"/>
    <cellStyle name="Акцент5 8" xfId="2674"/>
    <cellStyle name="Акцент5 8 2" xfId="2675"/>
    <cellStyle name="Акцент5 9" xfId="2676"/>
    <cellStyle name="Акцент5 9 2" xfId="2677"/>
    <cellStyle name="Акцент6" xfId="92" builtinId="49" hidden="1"/>
    <cellStyle name="Акцент6 10" xfId="2678"/>
    <cellStyle name="Акцент6 11" xfId="2679"/>
    <cellStyle name="Акцент6 12" xfId="2680"/>
    <cellStyle name="Акцент6 13" xfId="2681"/>
    <cellStyle name="Акцент6 14" xfId="2682"/>
    <cellStyle name="Акцент6 15" xfId="2683"/>
    <cellStyle name="Акцент6 2" xfId="2684"/>
    <cellStyle name="Акцент6 2 10" xfId="2685"/>
    <cellStyle name="Акцент6 2 11" xfId="2686"/>
    <cellStyle name="Акцент6 2 12" xfId="2687"/>
    <cellStyle name="Акцент6 2 13" xfId="2688"/>
    <cellStyle name="Акцент6 2 2" xfId="2689"/>
    <cellStyle name="Акцент6 2 3" xfId="2690"/>
    <cellStyle name="Акцент6 2 4" xfId="2691"/>
    <cellStyle name="Акцент6 2 5" xfId="2692"/>
    <cellStyle name="Акцент6 2 6" xfId="2693"/>
    <cellStyle name="Акцент6 2 7" xfId="2694"/>
    <cellStyle name="Акцент6 2 8" xfId="2695"/>
    <cellStyle name="Акцент6 2 9" xfId="2696"/>
    <cellStyle name="Акцент6 3" xfId="2697"/>
    <cellStyle name="Акцент6 3 2" xfId="2698"/>
    <cellStyle name="Акцент6 4" xfId="2699"/>
    <cellStyle name="Акцент6 4 2" xfId="2700"/>
    <cellStyle name="Акцент6 5" xfId="2701"/>
    <cellStyle name="Акцент6 5 2" xfId="2702"/>
    <cellStyle name="Акцент6 6" xfId="2703"/>
    <cellStyle name="Акцент6 6 2" xfId="2704"/>
    <cellStyle name="Акцент6 7" xfId="2705"/>
    <cellStyle name="Акцент6 7 2" xfId="2706"/>
    <cellStyle name="Акцент6 8" xfId="2707"/>
    <cellStyle name="Акцент6 8 2" xfId="2708"/>
    <cellStyle name="Акцент6 9" xfId="2709"/>
    <cellStyle name="Акцент6 9 2" xfId="2710"/>
    <cellStyle name="Беззащитный" xfId="2711"/>
    <cellStyle name="Ввод" xfId="2712"/>
    <cellStyle name="Ввод " xfId="29" builtinId="20" customBuiltin="1"/>
    <cellStyle name="Ввод  10" xfId="2713"/>
    <cellStyle name="Ввод  11" xfId="2714"/>
    <cellStyle name="Ввод  12" xfId="2715"/>
    <cellStyle name="Ввод  13" xfId="2716"/>
    <cellStyle name="Ввод  14" xfId="2717"/>
    <cellStyle name="Ввод  15" xfId="2718"/>
    <cellStyle name="Ввод  2" xfId="2719"/>
    <cellStyle name="Ввод  2 10" xfId="2720"/>
    <cellStyle name="Ввод  2 11" xfId="2721"/>
    <cellStyle name="Ввод  2 12" xfId="2722"/>
    <cellStyle name="Ввод  2 13" xfId="2723"/>
    <cellStyle name="Ввод  2 2" xfId="2724"/>
    <cellStyle name="Ввод  2 3" xfId="2725"/>
    <cellStyle name="Ввод  2 4" xfId="2726"/>
    <cellStyle name="Ввод  2 5" xfId="2727"/>
    <cellStyle name="Ввод  2 6" xfId="2728"/>
    <cellStyle name="Ввод  2 7" xfId="2729"/>
    <cellStyle name="Ввод  2 8" xfId="2730"/>
    <cellStyle name="Ввод  2 9" xfId="2731"/>
    <cellStyle name="Ввод  2_46EE.2011(v1.0)" xfId="2732"/>
    <cellStyle name="Ввод  3" xfId="2733"/>
    <cellStyle name="Ввод  3 2" xfId="2734"/>
    <cellStyle name="Ввод  3_46EE.2011(v1.0)" xfId="2735"/>
    <cellStyle name="Ввод  4" xfId="2736"/>
    <cellStyle name="Ввод  4 2" xfId="2737"/>
    <cellStyle name="Ввод  4_46EE.2011(v1.0)" xfId="2738"/>
    <cellStyle name="Ввод  5" xfId="2739"/>
    <cellStyle name="Ввод  5 2" xfId="2740"/>
    <cellStyle name="Ввод  5_46EE.2011(v1.0)" xfId="2741"/>
    <cellStyle name="Ввод  6" xfId="2742"/>
    <cellStyle name="Ввод  6 2" xfId="2743"/>
    <cellStyle name="Ввод  6_46EE.2011(v1.0)" xfId="2744"/>
    <cellStyle name="Ввод  7" xfId="2745"/>
    <cellStyle name="Ввод  7 2" xfId="2746"/>
    <cellStyle name="Ввод  7_46EE.2011(v1.0)" xfId="2747"/>
    <cellStyle name="Ввод  8" xfId="2748"/>
    <cellStyle name="Ввод  8 2" xfId="2749"/>
    <cellStyle name="Ввод  8_46EE.2011(v1.0)" xfId="2750"/>
    <cellStyle name="Ввод  9" xfId="2751"/>
    <cellStyle name="Ввод  9 2" xfId="2752"/>
    <cellStyle name="Ввод  9_46EE.2011(v1.0)" xfId="2753"/>
    <cellStyle name="Верт. заголовок" xfId="2754"/>
    <cellStyle name="Вес_продукта" xfId="2755"/>
    <cellStyle name="Вывод" xfId="64" builtinId="21" hidden="1"/>
    <cellStyle name="Вывод 10" xfId="2756"/>
    <cellStyle name="Вывод 11" xfId="2757"/>
    <cellStyle name="Вывод 12" xfId="2758"/>
    <cellStyle name="Вывод 13" xfId="2759"/>
    <cellStyle name="Вывод 14" xfId="2760"/>
    <cellStyle name="Вывод 15" xfId="2761"/>
    <cellStyle name="Вывод 2" xfId="2762"/>
    <cellStyle name="Вывод 2 10" xfId="2763"/>
    <cellStyle name="Вывод 2 11" xfId="2764"/>
    <cellStyle name="Вывод 2 12" xfId="2765"/>
    <cellStyle name="Вывод 2 13" xfId="2766"/>
    <cellStyle name="Вывод 2 2" xfId="2767"/>
    <cellStyle name="Вывод 2 3" xfId="2768"/>
    <cellStyle name="Вывод 2 4" xfId="2769"/>
    <cellStyle name="Вывод 2 5" xfId="2770"/>
    <cellStyle name="Вывод 2 6" xfId="2771"/>
    <cellStyle name="Вывод 2 7" xfId="2772"/>
    <cellStyle name="Вывод 2 8" xfId="2773"/>
    <cellStyle name="Вывод 2 9" xfId="2774"/>
    <cellStyle name="Вывод 2_46EE.2011(v1.0)" xfId="2775"/>
    <cellStyle name="Вывод 3" xfId="2776"/>
    <cellStyle name="Вывод 3 2" xfId="2777"/>
    <cellStyle name="Вывод 3_46EE.2011(v1.0)" xfId="2778"/>
    <cellStyle name="Вывод 4" xfId="2779"/>
    <cellStyle name="Вывод 4 2" xfId="2780"/>
    <cellStyle name="Вывод 4_46EE.2011(v1.0)" xfId="2781"/>
    <cellStyle name="Вывод 5" xfId="2782"/>
    <cellStyle name="Вывод 5 2" xfId="2783"/>
    <cellStyle name="Вывод 5_46EE.2011(v1.0)" xfId="2784"/>
    <cellStyle name="Вывод 6" xfId="2785"/>
    <cellStyle name="Вывод 6 2" xfId="2786"/>
    <cellStyle name="Вывод 6_46EE.2011(v1.0)" xfId="2787"/>
    <cellStyle name="Вывод 7" xfId="2788"/>
    <cellStyle name="Вывод 7 2" xfId="2789"/>
    <cellStyle name="Вывод 7_46EE.2011(v1.0)" xfId="2790"/>
    <cellStyle name="Вывод 8" xfId="2791"/>
    <cellStyle name="Вывод 8 2" xfId="2792"/>
    <cellStyle name="Вывод 8_46EE.2011(v1.0)" xfId="2793"/>
    <cellStyle name="Вывод 9" xfId="2794"/>
    <cellStyle name="Вывод 9 2" xfId="2795"/>
    <cellStyle name="Вывод 9_46EE.2011(v1.0)" xfId="2796"/>
    <cellStyle name="Вычисление" xfId="65" builtinId="22" hidden="1"/>
    <cellStyle name="Вычисление 10" xfId="2797"/>
    <cellStyle name="Вычисление 11" xfId="2798"/>
    <cellStyle name="Вычисление 12" xfId="2799"/>
    <cellStyle name="Вычисление 13" xfId="2800"/>
    <cellStyle name="Вычисление 14" xfId="2801"/>
    <cellStyle name="Вычисление 15" xfId="2802"/>
    <cellStyle name="Вычисление 2" xfId="2803"/>
    <cellStyle name="Вычисление 2 10" xfId="2804"/>
    <cellStyle name="Вычисление 2 11" xfId="2805"/>
    <cellStyle name="Вычисление 2 12" xfId="2806"/>
    <cellStyle name="Вычисление 2 13" xfId="2807"/>
    <cellStyle name="Вычисление 2 2" xfId="2808"/>
    <cellStyle name="Вычисление 2 3" xfId="2809"/>
    <cellStyle name="Вычисление 2 4" xfId="2810"/>
    <cellStyle name="Вычисление 2 5" xfId="2811"/>
    <cellStyle name="Вычисление 2 6" xfId="2812"/>
    <cellStyle name="Вычисление 2 7" xfId="2813"/>
    <cellStyle name="Вычисление 2 8" xfId="2814"/>
    <cellStyle name="Вычисление 2 9" xfId="2815"/>
    <cellStyle name="Вычисление 2_46EE.2011(v1.0)" xfId="2816"/>
    <cellStyle name="Вычисление 3" xfId="2817"/>
    <cellStyle name="Вычисление 3 2" xfId="2818"/>
    <cellStyle name="Вычисление 3_46EE.2011(v1.0)" xfId="2819"/>
    <cellStyle name="Вычисление 4" xfId="2820"/>
    <cellStyle name="Вычисление 4 2" xfId="2821"/>
    <cellStyle name="Вычисление 4_46EE.2011(v1.0)" xfId="2822"/>
    <cellStyle name="Вычисление 5" xfId="2823"/>
    <cellStyle name="Вычисление 5 2" xfId="2824"/>
    <cellStyle name="Вычисление 5_46EE.2011(v1.0)" xfId="2825"/>
    <cellStyle name="Вычисление 6" xfId="2826"/>
    <cellStyle name="Вычисление 6 2" xfId="2827"/>
    <cellStyle name="Вычисление 6_46EE.2011(v1.0)" xfId="2828"/>
    <cellStyle name="Вычисление 7" xfId="2829"/>
    <cellStyle name="Вычисление 7 2" xfId="2830"/>
    <cellStyle name="Вычисление 7_46EE.2011(v1.0)" xfId="2831"/>
    <cellStyle name="Вычисление 8" xfId="2832"/>
    <cellStyle name="Вычисление 8 2" xfId="2833"/>
    <cellStyle name="Вычисление 8_46EE.2011(v1.0)" xfId="2834"/>
    <cellStyle name="Вычисление 9" xfId="2835"/>
    <cellStyle name="Вычисление 9 2" xfId="2836"/>
    <cellStyle name="Вычисление 9_46EE.2011(v1.0)" xfId="2837"/>
    <cellStyle name="Гиперссылка" xfId="30" builtinId="8" customBuiltin="1"/>
    <cellStyle name="Гиперссылка 2" xfId="2838"/>
    <cellStyle name="Гиперссылка 2 2" xfId="31"/>
    <cellStyle name="Гиперссылка 2 2 2" xfId="2839"/>
    <cellStyle name="Гиперссылка 2 3" xfId="2840"/>
    <cellStyle name="Гиперссылка 2 4" xfId="2841"/>
    <cellStyle name="Гиперссылка 3" xfId="2842"/>
    <cellStyle name="Гиперссылка 3 2" xfId="2843"/>
    <cellStyle name="Гиперссылка 3 3" xfId="2844"/>
    <cellStyle name="Гиперссылка 4" xfId="2845"/>
    <cellStyle name="Гиперссылка 4 2" xfId="2846"/>
    <cellStyle name="Гиперссылка 4 2 2" xfId="2847"/>
    <cellStyle name="Гиперссылка 4 3" xfId="2848"/>
    <cellStyle name="Гиперссылка 5" xfId="2849"/>
    <cellStyle name="Гиперссылка 6" xfId="2850"/>
    <cellStyle name="Гиперссылка 7" xfId="2851"/>
    <cellStyle name="горизонтальный" xfId="2852"/>
    <cellStyle name="Группа" xfId="2853"/>
    <cellStyle name="Группа 0" xfId="2854"/>
    <cellStyle name="Группа 1" xfId="2855"/>
    <cellStyle name="Группа 2" xfId="2856"/>
    <cellStyle name="Группа 3" xfId="2857"/>
    <cellStyle name="Группа 4" xfId="2858"/>
    <cellStyle name="Группа 5" xfId="2859"/>
    <cellStyle name="Группа 6" xfId="2860"/>
    <cellStyle name="Группа 7" xfId="2861"/>
    <cellStyle name="Группа 8" xfId="2862"/>
    <cellStyle name="Группа_4DNS.UPDATE.EXAMPLE" xfId="2863"/>
    <cellStyle name="Данные прайса" xfId="2864"/>
    <cellStyle name="ДАТА" xfId="2865"/>
    <cellStyle name="ДАТА 10" xfId="2866"/>
    <cellStyle name="ДАТА 2" xfId="2867"/>
    <cellStyle name="ДАТА 3" xfId="2868"/>
    <cellStyle name="ДАТА 4" xfId="2869"/>
    <cellStyle name="ДАТА 5" xfId="2870"/>
    <cellStyle name="ДАТА 6" xfId="2871"/>
    <cellStyle name="ДАТА 7" xfId="2872"/>
    <cellStyle name="ДАТА 8" xfId="2873"/>
    <cellStyle name="ДАТА 9" xfId="2874"/>
    <cellStyle name="ДАТА_1" xfId="2875"/>
    <cellStyle name="Денежный" xfId="98" builtinId="4" hidden="1"/>
    <cellStyle name="Денежный [0]" xfId="99" builtinId="7" hidden="1"/>
    <cellStyle name="Денежный 2" xfId="2876"/>
    <cellStyle name="Денежный 2 2" xfId="2877"/>
    <cellStyle name="Денежный 2 2 2" xfId="2878"/>
    <cellStyle name="Денежный 2 3" xfId="2879"/>
    <cellStyle name="Денежный 2 4" xfId="2880"/>
    <cellStyle name="Денежный 2_INDEX.STATION.2012(v1.0)_" xfId="2881"/>
    <cellStyle name="Денежный 3" xfId="2882"/>
    <cellStyle name="Денежный 4" xfId="2883"/>
    <cellStyle name="Заголовок" xfId="32"/>
    <cellStyle name="Заголовок 1" xfId="57" builtinId="16" hidden="1"/>
    <cellStyle name="Заголовок 1 1" xfId="2884"/>
    <cellStyle name="Заголовок 1 10" xfId="2885"/>
    <cellStyle name="Заголовок 1 11" xfId="2886"/>
    <cellStyle name="Заголовок 1 12" xfId="2887"/>
    <cellStyle name="Заголовок 1 13" xfId="2888"/>
    <cellStyle name="Заголовок 1 14" xfId="2889"/>
    <cellStyle name="Заголовок 1 15" xfId="2890"/>
    <cellStyle name="Заголовок 1 2" xfId="2891"/>
    <cellStyle name="Заголовок 1 2 10" xfId="2892"/>
    <cellStyle name="Заголовок 1 2 11" xfId="2893"/>
    <cellStyle name="Заголовок 1 2 12" xfId="2894"/>
    <cellStyle name="Заголовок 1 2 13" xfId="2895"/>
    <cellStyle name="Заголовок 1 2 2" xfId="2896"/>
    <cellStyle name="Заголовок 1 2 3" xfId="2897"/>
    <cellStyle name="Заголовок 1 2 4" xfId="2898"/>
    <cellStyle name="Заголовок 1 2 5" xfId="2899"/>
    <cellStyle name="Заголовок 1 2 6" xfId="2900"/>
    <cellStyle name="Заголовок 1 2 7" xfId="2901"/>
    <cellStyle name="Заголовок 1 2 8" xfId="2902"/>
    <cellStyle name="Заголовок 1 2 9" xfId="2903"/>
    <cellStyle name="Заголовок 1 2_46EE.2011(v1.0)" xfId="2904"/>
    <cellStyle name="Заголовок 1 3" xfId="2905"/>
    <cellStyle name="Заголовок 1 3 2" xfId="2906"/>
    <cellStyle name="Заголовок 1 3_46EE.2011(v1.0)" xfId="2907"/>
    <cellStyle name="Заголовок 1 4" xfId="2908"/>
    <cellStyle name="Заголовок 1 4 2" xfId="2909"/>
    <cellStyle name="Заголовок 1 4_46EE.2011(v1.0)" xfId="2910"/>
    <cellStyle name="Заголовок 1 5" xfId="2911"/>
    <cellStyle name="Заголовок 1 5 2" xfId="2912"/>
    <cellStyle name="Заголовок 1 5_46EE.2011(v1.0)" xfId="2913"/>
    <cellStyle name="Заголовок 1 6" xfId="2914"/>
    <cellStyle name="Заголовок 1 6 2" xfId="2915"/>
    <cellStyle name="Заголовок 1 6_46EE.2011(v1.0)" xfId="2916"/>
    <cellStyle name="Заголовок 1 7" xfId="2917"/>
    <cellStyle name="Заголовок 1 7 2" xfId="2918"/>
    <cellStyle name="Заголовок 1 7_46EE.2011(v1.0)" xfId="2919"/>
    <cellStyle name="Заголовок 1 8" xfId="2920"/>
    <cellStyle name="Заголовок 1 8 2" xfId="2921"/>
    <cellStyle name="Заголовок 1 8_46EE.2011(v1.0)" xfId="2922"/>
    <cellStyle name="Заголовок 1 9" xfId="2923"/>
    <cellStyle name="Заголовок 1 9 2" xfId="2924"/>
    <cellStyle name="Заголовок 1 9_46EE.2011(v1.0)" xfId="2925"/>
    <cellStyle name="Заголовок 2" xfId="58" builtinId="17" hidden="1"/>
    <cellStyle name="Заголовок 2 10" xfId="2926"/>
    <cellStyle name="Заголовок 2 11" xfId="2927"/>
    <cellStyle name="Заголовок 2 12" xfId="2928"/>
    <cellStyle name="Заголовок 2 13" xfId="2929"/>
    <cellStyle name="Заголовок 2 14" xfId="2930"/>
    <cellStyle name="Заголовок 2 15" xfId="2931"/>
    <cellStyle name="Заголовок 2 2" xfId="2932"/>
    <cellStyle name="Заголовок 2 2 10" xfId="2933"/>
    <cellStyle name="Заголовок 2 2 11" xfId="2934"/>
    <cellStyle name="Заголовок 2 2 12" xfId="2935"/>
    <cellStyle name="Заголовок 2 2 13" xfId="2936"/>
    <cellStyle name="Заголовок 2 2 2" xfId="2937"/>
    <cellStyle name="Заголовок 2 2 3" xfId="2938"/>
    <cellStyle name="Заголовок 2 2 4" xfId="2939"/>
    <cellStyle name="Заголовок 2 2 5" xfId="2940"/>
    <cellStyle name="Заголовок 2 2 6" xfId="2941"/>
    <cellStyle name="Заголовок 2 2 7" xfId="2942"/>
    <cellStyle name="Заголовок 2 2 8" xfId="2943"/>
    <cellStyle name="Заголовок 2 2 9" xfId="2944"/>
    <cellStyle name="Заголовок 2 2_46EE.2011(v1.0)" xfId="2945"/>
    <cellStyle name="Заголовок 2 3" xfId="2946"/>
    <cellStyle name="Заголовок 2 3 2" xfId="2947"/>
    <cellStyle name="Заголовок 2 3_46EE.2011(v1.0)" xfId="2948"/>
    <cellStyle name="Заголовок 2 4" xfId="2949"/>
    <cellStyle name="Заголовок 2 4 2" xfId="2950"/>
    <cellStyle name="Заголовок 2 4_46EE.2011(v1.0)" xfId="2951"/>
    <cellStyle name="Заголовок 2 5" xfId="2952"/>
    <cellStyle name="Заголовок 2 5 2" xfId="2953"/>
    <cellStyle name="Заголовок 2 5_46EE.2011(v1.0)" xfId="2954"/>
    <cellStyle name="Заголовок 2 6" xfId="2955"/>
    <cellStyle name="Заголовок 2 6 2" xfId="2956"/>
    <cellStyle name="Заголовок 2 6_46EE.2011(v1.0)" xfId="2957"/>
    <cellStyle name="Заголовок 2 7" xfId="2958"/>
    <cellStyle name="Заголовок 2 7 2" xfId="2959"/>
    <cellStyle name="Заголовок 2 7_46EE.2011(v1.0)" xfId="2960"/>
    <cellStyle name="Заголовок 2 8" xfId="2961"/>
    <cellStyle name="Заголовок 2 8 2" xfId="2962"/>
    <cellStyle name="Заголовок 2 8_46EE.2011(v1.0)" xfId="2963"/>
    <cellStyle name="Заголовок 2 9" xfId="2964"/>
    <cellStyle name="Заголовок 2 9 2" xfId="2965"/>
    <cellStyle name="Заголовок 2 9_46EE.2011(v1.0)" xfId="2966"/>
    <cellStyle name="Заголовок 3" xfId="59" builtinId="18" hidden="1"/>
    <cellStyle name="Заголовок 3 10" xfId="2967"/>
    <cellStyle name="Заголовок 3 11" xfId="2968"/>
    <cellStyle name="Заголовок 3 12" xfId="2969"/>
    <cellStyle name="Заголовок 3 13" xfId="2970"/>
    <cellStyle name="Заголовок 3 14" xfId="2971"/>
    <cellStyle name="Заголовок 3 15" xfId="2972"/>
    <cellStyle name="Заголовок 3 2" xfId="2973"/>
    <cellStyle name="Заголовок 3 2 10" xfId="2974"/>
    <cellStyle name="Заголовок 3 2 11" xfId="2975"/>
    <cellStyle name="Заголовок 3 2 12" xfId="2976"/>
    <cellStyle name="Заголовок 3 2 13" xfId="2977"/>
    <cellStyle name="Заголовок 3 2 2" xfId="2978"/>
    <cellStyle name="Заголовок 3 2 3" xfId="2979"/>
    <cellStyle name="Заголовок 3 2 4" xfId="2980"/>
    <cellStyle name="Заголовок 3 2 5" xfId="2981"/>
    <cellStyle name="Заголовок 3 2 6" xfId="2982"/>
    <cellStyle name="Заголовок 3 2 7" xfId="2983"/>
    <cellStyle name="Заголовок 3 2 8" xfId="2984"/>
    <cellStyle name="Заголовок 3 2 9" xfId="2985"/>
    <cellStyle name="Заголовок 3 2_46EE.2011(v1.0)" xfId="2986"/>
    <cellStyle name="Заголовок 3 3" xfId="2987"/>
    <cellStyle name="Заголовок 3 3 2" xfId="2988"/>
    <cellStyle name="Заголовок 3 3_46EE.2011(v1.0)" xfId="2989"/>
    <cellStyle name="Заголовок 3 4" xfId="2990"/>
    <cellStyle name="Заголовок 3 4 2" xfId="2991"/>
    <cellStyle name="Заголовок 3 4_46EE.2011(v1.0)" xfId="2992"/>
    <cellStyle name="Заголовок 3 5" xfId="2993"/>
    <cellStyle name="Заголовок 3 5 2" xfId="2994"/>
    <cellStyle name="Заголовок 3 5_46EE.2011(v1.0)" xfId="2995"/>
    <cellStyle name="Заголовок 3 6" xfId="2996"/>
    <cellStyle name="Заголовок 3 6 2" xfId="2997"/>
    <cellStyle name="Заголовок 3 6_46EE.2011(v1.0)" xfId="2998"/>
    <cellStyle name="Заголовок 3 7" xfId="2999"/>
    <cellStyle name="Заголовок 3 7 2" xfId="3000"/>
    <cellStyle name="Заголовок 3 7_46EE.2011(v1.0)" xfId="3001"/>
    <cellStyle name="Заголовок 3 8" xfId="3002"/>
    <cellStyle name="Заголовок 3 8 2" xfId="3003"/>
    <cellStyle name="Заголовок 3 8_46EE.2011(v1.0)" xfId="3004"/>
    <cellStyle name="Заголовок 3 9" xfId="3005"/>
    <cellStyle name="Заголовок 3 9 2" xfId="3006"/>
    <cellStyle name="Заголовок 3 9_46EE.2011(v1.0)" xfId="3007"/>
    <cellStyle name="Заголовок 4" xfId="60" builtinId="19" hidden="1"/>
    <cellStyle name="Заголовок 4 10" xfId="3008"/>
    <cellStyle name="Заголовок 4 11" xfId="3009"/>
    <cellStyle name="Заголовок 4 12" xfId="3010"/>
    <cellStyle name="Заголовок 4 13" xfId="3011"/>
    <cellStyle name="Заголовок 4 14" xfId="3012"/>
    <cellStyle name="Заголовок 4 15" xfId="3013"/>
    <cellStyle name="Заголовок 4 2" xfId="3014"/>
    <cellStyle name="Заголовок 4 2 10" xfId="3015"/>
    <cellStyle name="Заголовок 4 2 11" xfId="3016"/>
    <cellStyle name="Заголовок 4 2 12" xfId="3017"/>
    <cellStyle name="Заголовок 4 2 13" xfId="3018"/>
    <cellStyle name="Заголовок 4 2 2" xfId="3019"/>
    <cellStyle name="Заголовок 4 2 3" xfId="3020"/>
    <cellStyle name="Заголовок 4 2 4" xfId="3021"/>
    <cellStyle name="Заголовок 4 2 5" xfId="3022"/>
    <cellStyle name="Заголовок 4 2 6" xfId="3023"/>
    <cellStyle name="Заголовок 4 2 7" xfId="3024"/>
    <cellStyle name="Заголовок 4 2 8" xfId="3025"/>
    <cellStyle name="Заголовок 4 2 9" xfId="3026"/>
    <cellStyle name="Заголовок 4 3" xfId="3027"/>
    <cellStyle name="Заголовок 4 3 2" xfId="3028"/>
    <cellStyle name="Заголовок 4 4" xfId="3029"/>
    <cellStyle name="Заголовок 4 4 2" xfId="3030"/>
    <cellStyle name="Заголовок 4 5" xfId="3031"/>
    <cellStyle name="Заголовок 4 5 2" xfId="3032"/>
    <cellStyle name="Заголовок 4 6" xfId="3033"/>
    <cellStyle name="Заголовок 4 6 2" xfId="3034"/>
    <cellStyle name="Заголовок 4 7" xfId="3035"/>
    <cellStyle name="Заголовок 4 7 2" xfId="3036"/>
    <cellStyle name="Заголовок 4 8" xfId="3037"/>
    <cellStyle name="Заголовок 4 8 2" xfId="3038"/>
    <cellStyle name="Заголовок 4 9" xfId="3039"/>
    <cellStyle name="Заголовок 4 9 2" xfId="3040"/>
    <cellStyle name="Заголовок 5" xfId="3041"/>
    <cellStyle name="Заголовок 6" xfId="3042"/>
    <cellStyle name="Заголовок1" xfId="3043"/>
    <cellStyle name="ЗАГОЛОВОК2" xfId="3044"/>
    <cellStyle name="ЗаголовокСтолбца" xfId="33"/>
    <cellStyle name="ЗаголовокСтолбца 2" xfId="3045"/>
    <cellStyle name="ЗаголовокСтолбца 3" xfId="3046"/>
    <cellStyle name="ЗаголовокСтолбца 4" xfId="3047"/>
    <cellStyle name="Заметка" xfId="3048"/>
    <cellStyle name="Защитный" xfId="3049"/>
    <cellStyle name="Значение" xfId="34"/>
    <cellStyle name="Зоголовок" xfId="3050"/>
    <cellStyle name="Итог" xfId="71" builtinId="25" hidden="1"/>
    <cellStyle name="Итог 10" xfId="3051"/>
    <cellStyle name="Итог 11" xfId="3052"/>
    <cellStyle name="Итог 12" xfId="3053"/>
    <cellStyle name="Итог 13" xfId="3054"/>
    <cellStyle name="Итог 14" xfId="3055"/>
    <cellStyle name="Итог 15" xfId="3056"/>
    <cellStyle name="Итог 2" xfId="3057"/>
    <cellStyle name="Итог 2 10" xfId="3058"/>
    <cellStyle name="Итог 2 11" xfId="3059"/>
    <cellStyle name="Итог 2 12" xfId="3060"/>
    <cellStyle name="Итог 2 13" xfId="3061"/>
    <cellStyle name="Итог 2 2" xfId="3062"/>
    <cellStyle name="Итог 2 3" xfId="3063"/>
    <cellStyle name="Итог 2 4" xfId="3064"/>
    <cellStyle name="Итог 2 5" xfId="3065"/>
    <cellStyle name="Итог 2 6" xfId="3066"/>
    <cellStyle name="Итог 2 7" xfId="3067"/>
    <cellStyle name="Итог 2 8" xfId="3068"/>
    <cellStyle name="Итог 2 9" xfId="3069"/>
    <cellStyle name="Итог 2_46EE.2011(v1.0)" xfId="3070"/>
    <cellStyle name="Итог 3" xfId="3071"/>
    <cellStyle name="Итог 3 2" xfId="3072"/>
    <cellStyle name="Итог 3_46EE.2011(v1.0)" xfId="3073"/>
    <cellStyle name="Итог 4" xfId="3074"/>
    <cellStyle name="Итог 4 2" xfId="3075"/>
    <cellStyle name="Итог 4_46EE.2011(v1.0)" xfId="3076"/>
    <cellStyle name="Итог 5" xfId="3077"/>
    <cellStyle name="Итог 5 2" xfId="3078"/>
    <cellStyle name="Итог 5_46EE.2011(v1.0)" xfId="3079"/>
    <cellStyle name="Итог 6" xfId="3080"/>
    <cellStyle name="Итог 6 2" xfId="3081"/>
    <cellStyle name="Итог 6_46EE.2011(v1.0)" xfId="3082"/>
    <cellStyle name="Итог 7" xfId="3083"/>
    <cellStyle name="Итог 7 2" xfId="3084"/>
    <cellStyle name="Итог 7_46EE.2011(v1.0)" xfId="3085"/>
    <cellStyle name="Итог 8" xfId="3086"/>
    <cellStyle name="Итог 8 2" xfId="3087"/>
    <cellStyle name="Итог 8_46EE.2011(v1.0)" xfId="3088"/>
    <cellStyle name="Итог 9" xfId="3089"/>
    <cellStyle name="Итог 9 2" xfId="3090"/>
    <cellStyle name="Итог 9_46EE.2011(v1.0)" xfId="3091"/>
    <cellStyle name="Итого" xfId="3092"/>
    <cellStyle name="Итого 2" xfId="3093"/>
    <cellStyle name="ИТОГОВЫЙ" xfId="3094"/>
    <cellStyle name="ИТОГОВЫЙ 2" xfId="3095"/>
    <cellStyle name="ИТОГОВЫЙ 3" xfId="3096"/>
    <cellStyle name="ИТОГОВЫЙ 4" xfId="3097"/>
    <cellStyle name="ИТОГОВЫЙ 5" xfId="3098"/>
    <cellStyle name="ИТОГОВЫЙ 6" xfId="3099"/>
    <cellStyle name="ИТОГОВЫЙ 7" xfId="3100"/>
    <cellStyle name="ИТОГОВЫЙ 8" xfId="3101"/>
    <cellStyle name="ИТОГОВЫЙ 9" xfId="3102"/>
    <cellStyle name="ИТОГОВЫЙ_1" xfId="3103"/>
    <cellStyle name="Контрольная ячейка" xfId="67" builtinId="23" hidden="1"/>
    <cellStyle name="Контрольная ячейка 10" xfId="3104"/>
    <cellStyle name="Контрольная ячейка 11" xfId="3105"/>
    <cellStyle name="Контрольная ячейка 12" xfId="3106"/>
    <cellStyle name="Контрольная ячейка 13" xfId="3107"/>
    <cellStyle name="Контрольная ячейка 14" xfId="3108"/>
    <cellStyle name="Контрольная ячейка 15" xfId="3109"/>
    <cellStyle name="Контрольная ячейка 2" xfId="3110"/>
    <cellStyle name="Контрольная ячейка 2 10" xfId="3111"/>
    <cellStyle name="Контрольная ячейка 2 11" xfId="3112"/>
    <cellStyle name="Контрольная ячейка 2 12" xfId="3113"/>
    <cellStyle name="Контрольная ячейка 2 13" xfId="3114"/>
    <cellStyle name="Контрольная ячейка 2 2" xfId="3115"/>
    <cellStyle name="Контрольная ячейка 2 3" xfId="3116"/>
    <cellStyle name="Контрольная ячейка 2 4" xfId="3117"/>
    <cellStyle name="Контрольная ячейка 2 5" xfId="3118"/>
    <cellStyle name="Контрольная ячейка 2 6" xfId="3119"/>
    <cellStyle name="Контрольная ячейка 2 7" xfId="3120"/>
    <cellStyle name="Контрольная ячейка 2 8" xfId="3121"/>
    <cellStyle name="Контрольная ячейка 2 9" xfId="3122"/>
    <cellStyle name="Контрольная ячейка 2_46EE.2011(v1.0)" xfId="3123"/>
    <cellStyle name="Контрольная ячейка 3" xfId="3124"/>
    <cellStyle name="Контрольная ячейка 3 2" xfId="3125"/>
    <cellStyle name="Контрольная ячейка 3_46EE.2011(v1.0)" xfId="3126"/>
    <cellStyle name="Контрольная ячейка 4" xfId="3127"/>
    <cellStyle name="Контрольная ячейка 4 2" xfId="3128"/>
    <cellStyle name="Контрольная ячейка 4_46EE.2011(v1.0)" xfId="3129"/>
    <cellStyle name="Контрольная ячейка 5" xfId="3130"/>
    <cellStyle name="Контрольная ячейка 5 2" xfId="3131"/>
    <cellStyle name="Контрольная ячейка 5_46EE.2011(v1.0)" xfId="3132"/>
    <cellStyle name="Контрольная ячейка 6" xfId="3133"/>
    <cellStyle name="Контрольная ячейка 6 2" xfId="3134"/>
    <cellStyle name="Контрольная ячейка 6_46EE.2011(v1.0)" xfId="3135"/>
    <cellStyle name="Контрольная ячейка 7" xfId="3136"/>
    <cellStyle name="Контрольная ячейка 7 2" xfId="3137"/>
    <cellStyle name="Контрольная ячейка 7_46EE.2011(v1.0)" xfId="3138"/>
    <cellStyle name="Контрольная ячейка 8" xfId="3139"/>
    <cellStyle name="Контрольная ячейка 8 2" xfId="3140"/>
    <cellStyle name="Контрольная ячейка 8_46EE.2011(v1.0)" xfId="3141"/>
    <cellStyle name="Контрольная ячейка 9" xfId="3142"/>
    <cellStyle name="Контрольная ячейка 9 2" xfId="3143"/>
    <cellStyle name="Контрольная ячейка 9_46EE.2011(v1.0)" xfId="3144"/>
    <cellStyle name="Миша (бланки отчетности)" xfId="3145"/>
    <cellStyle name="Миша (бланки отчетности) 2" xfId="3146"/>
    <cellStyle name="Мои наименования показателей" xfId="3147"/>
    <cellStyle name="Мои наименования показателей 10" xfId="3148"/>
    <cellStyle name="Мои наименования показателей 11" xfId="3149"/>
    <cellStyle name="Мои наименования показателей 12" xfId="3150"/>
    <cellStyle name="Мои наименования показателей 2" xfId="3151"/>
    <cellStyle name="Мои наименования показателей 2 2" xfId="3152"/>
    <cellStyle name="Мои наименования показателей 2 3" xfId="3153"/>
    <cellStyle name="Мои наименования показателей 2 4" xfId="3154"/>
    <cellStyle name="Мои наименования показателей 2 5" xfId="3155"/>
    <cellStyle name="Мои наименования показателей 2 6" xfId="3156"/>
    <cellStyle name="Мои наименования показателей 2 7" xfId="3157"/>
    <cellStyle name="Мои наименования показателей 2 8" xfId="3158"/>
    <cellStyle name="Мои наименования показателей 2 9" xfId="3159"/>
    <cellStyle name="Мои наименования показателей 2_1" xfId="3160"/>
    <cellStyle name="Мои наименования показателей 3" xfId="3161"/>
    <cellStyle name="Мои наименования показателей 3 2" xfId="3162"/>
    <cellStyle name="Мои наименования показателей 3 3" xfId="3163"/>
    <cellStyle name="Мои наименования показателей 3 4" xfId="3164"/>
    <cellStyle name="Мои наименования показателей 3 5" xfId="3165"/>
    <cellStyle name="Мои наименования показателей 3 6" xfId="3166"/>
    <cellStyle name="Мои наименования показателей 3 7" xfId="3167"/>
    <cellStyle name="Мои наименования показателей 3 8" xfId="3168"/>
    <cellStyle name="Мои наименования показателей 3 9" xfId="3169"/>
    <cellStyle name="Мои наименования показателей 3_1" xfId="3170"/>
    <cellStyle name="Мои наименования показателей 4" xfId="3171"/>
    <cellStyle name="Мои наименования показателей 4 2" xfId="3172"/>
    <cellStyle name="Мои наименования показателей 4 3" xfId="3173"/>
    <cellStyle name="Мои наименования показателей 4 4" xfId="3174"/>
    <cellStyle name="Мои наименования показателей 4 5" xfId="3175"/>
    <cellStyle name="Мои наименования показателей 4 6" xfId="3176"/>
    <cellStyle name="Мои наименования показателей 4 7" xfId="3177"/>
    <cellStyle name="Мои наименования показателей 4 8" xfId="3178"/>
    <cellStyle name="Мои наименования показателей 4 9" xfId="3179"/>
    <cellStyle name="Мои наименования показателей 4_1" xfId="3180"/>
    <cellStyle name="Мои наименования показателей 5" xfId="3181"/>
    <cellStyle name="Мои наименования показателей 5 2" xfId="3182"/>
    <cellStyle name="Мои наименования показателей 5 3" xfId="3183"/>
    <cellStyle name="Мои наименования показателей 5 4" xfId="3184"/>
    <cellStyle name="Мои наименования показателей 5 5" xfId="3185"/>
    <cellStyle name="Мои наименования показателей 5 6" xfId="3186"/>
    <cellStyle name="Мои наименования показателей 5 7" xfId="3187"/>
    <cellStyle name="Мои наименования показателей 5 8" xfId="3188"/>
    <cellStyle name="Мои наименования показателей 5 9" xfId="3189"/>
    <cellStyle name="Мои наименования показателей 5_1" xfId="3190"/>
    <cellStyle name="Мои наименования показателей 6" xfId="3191"/>
    <cellStyle name="Мои наименования показателей 6 2" xfId="3192"/>
    <cellStyle name="Мои наименования показателей 6 3" xfId="3193"/>
    <cellStyle name="Мои наименования показателей 6 4" xfId="3194"/>
    <cellStyle name="Мои наименования показателей 6_46EE.2011(v1.0)" xfId="3195"/>
    <cellStyle name="Мои наименования показателей 7" xfId="3196"/>
    <cellStyle name="Мои наименования показателей 7 2" xfId="3197"/>
    <cellStyle name="Мои наименования показателей 7 3" xfId="3198"/>
    <cellStyle name="Мои наименования показателей 7 4" xfId="3199"/>
    <cellStyle name="Мои наименования показателей 7_46EE.2011(v1.0)" xfId="3200"/>
    <cellStyle name="Мои наименования показателей 8" xfId="3201"/>
    <cellStyle name="Мои наименования показателей 8 2" xfId="3202"/>
    <cellStyle name="Мои наименования показателей 8 3" xfId="3203"/>
    <cellStyle name="Мои наименования показателей 8 4" xfId="3204"/>
    <cellStyle name="Мои наименования показателей 8_46EE.2011(v1.0)" xfId="3205"/>
    <cellStyle name="Мои наименования показателей 9" xfId="3206"/>
    <cellStyle name="Мои наименования показателей_46EE.2011" xfId="3207"/>
    <cellStyle name="мой" xfId="3208"/>
    <cellStyle name="Мой заголовок" xfId="3209"/>
    <cellStyle name="Мой заголовок 2" xfId="3210"/>
    <cellStyle name="Мой заголовок листа" xfId="3211"/>
    <cellStyle name="Мой заголовок листа 2" xfId="3212"/>
    <cellStyle name="Мой заголовок листа 3" xfId="3213"/>
    <cellStyle name="Мой заголовок_Новая инструкция1_фст" xfId="3214"/>
    <cellStyle name="МУ заголовок" xfId="3215"/>
    <cellStyle name="назв фил" xfId="3216"/>
    <cellStyle name="Название" xfId="56" builtinId="15" hidden="1"/>
    <cellStyle name="Название 10" xfId="3217"/>
    <cellStyle name="Название 11" xfId="3218"/>
    <cellStyle name="Название 12" xfId="3219"/>
    <cellStyle name="Название 13" xfId="3220"/>
    <cellStyle name="Название 14" xfId="3221"/>
    <cellStyle name="Название 15" xfId="3222"/>
    <cellStyle name="Название 2" xfId="3223"/>
    <cellStyle name="Название 2 10" xfId="3224"/>
    <cellStyle name="Название 2 11" xfId="3225"/>
    <cellStyle name="Название 2 12" xfId="3226"/>
    <cellStyle name="Название 2 13" xfId="3227"/>
    <cellStyle name="Название 2 2" xfId="3228"/>
    <cellStyle name="Название 2 3" xfId="3229"/>
    <cellStyle name="Название 2 4" xfId="3230"/>
    <cellStyle name="Название 2 5" xfId="3231"/>
    <cellStyle name="Название 2 6" xfId="3232"/>
    <cellStyle name="Название 2 7" xfId="3233"/>
    <cellStyle name="Название 2 8" xfId="3234"/>
    <cellStyle name="Название 2 9" xfId="3235"/>
    <cellStyle name="Название 3" xfId="3236"/>
    <cellStyle name="Название 3 2" xfId="3237"/>
    <cellStyle name="Название 4" xfId="3238"/>
    <cellStyle name="Название 4 2" xfId="3239"/>
    <cellStyle name="Название 5" xfId="3240"/>
    <cellStyle name="Название 5 2" xfId="3241"/>
    <cellStyle name="Название 6" xfId="3242"/>
    <cellStyle name="Название 6 2" xfId="3243"/>
    <cellStyle name="Название 7" xfId="3244"/>
    <cellStyle name="Название 7 2" xfId="3245"/>
    <cellStyle name="Название 8" xfId="3246"/>
    <cellStyle name="Название 8 2" xfId="3247"/>
    <cellStyle name="Название 9" xfId="3248"/>
    <cellStyle name="Название 9 2" xfId="3249"/>
    <cellStyle name="Название раздела" xfId="3250"/>
    <cellStyle name="Невидимый" xfId="3251"/>
    <cellStyle name="Нейтральный" xfId="63" builtinId="28" hidden="1"/>
    <cellStyle name="Нейтральный 10" xfId="3252"/>
    <cellStyle name="Нейтральный 11" xfId="3253"/>
    <cellStyle name="Нейтральный 12" xfId="3254"/>
    <cellStyle name="Нейтральный 13" xfId="3255"/>
    <cellStyle name="Нейтральный 14" xfId="3256"/>
    <cellStyle name="Нейтральный 15" xfId="3257"/>
    <cellStyle name="Нейтральный 2" xfId="3258"/>
    <cellStyle name="Нейтральный 2 10" xfId="3259"/>
    <cellStyle name="Нейтральный 2 11" xfId="3260"/>
    <cellStyle name="Нейтральный 2 12" xfId="3261"/>
    <cellStyle name="Нейтральный 2 13" xfId="3262"/>
    <cellStyle name="Нейтральный 2 2" xfId="3263"/>
    <cellStyle name="Нейтральный 2 3" xfId="3264"/>
    <cellStyle name="Нейтральный 2 4" xfId="3265"/>
    <cellStyle name="Нейтральный 2 5" xfId="3266"/>
    <cellStyle name="Нейтральный 2 6" xfId="3267"/>
    <cellStyle name="Нейтральный 2 7" xfId="3268"/>
    <cellStyle name="Нейтральный 2 8" xfId="3269"/>
    <cellStyle name="Нейтральный 2 9" xfId="3270"/>
    <cellStyle name="Нейтральный 3" xfId="3271"/>
    <cellStyle name="Нейтральный 3 2" xfId="3272"/>
    <cellStyle name="Нейтральный 4" xfId="3273"/>
    <cellStyle name="Нейтральный 4 2" xfId="3274"/>
    <cellStyle name="Нейтральный 5" xfId="3275"/>
    <cellStyle name="Нейтральный 5 2" xfId="3276"/>
    <cellStyle name="Нейтральный 6" xfId="3277"/>
    <cellStyle name="Нейтральный 6 2" xfId="3278"/>
    <cellStyle name="Нейтральный 7" xfId="3279"/>
    <cellStyle name="Нейтральный 7 2" xfId="3280"/>
    <cellStyle name="Нейтральный 8" xfId="3281"/>
    <cellStyle name="Нейтральный 8 2" xfId="3282"/>
    <cellStyle name="Нейтральный 9" xfId="3283"/>
    <cellStyle name="Нейтральный 9 2" xfId="3284"/>
    <cellStyle name="Низ1" xfId="3285"/>
    <cellStyle name="Низ2" xfId="3286"/>
    <cellStyle name="Обычный" xfId="0" builtinId="0" customBuiltin="1"/>
    <cellStyle name="Обычный 10" xfId="35"/>
    <cellStyle name="Обычный 10 2" xfId="3287"/>
    <cellStyle name="Обычный 10 2 2" xfId="3288"/>
    <cellStyle name="Обычный 10 2 2 2" xfId="3289"/>
    <cellStyle name="Обычный 10 2 2 2 2" xfId="3290"/>
    <cellStyle name="Обычный 10 2 2 2 2 2" xfId="3291"/>
    <cellStyle name="Обычный 10 2 2 2 3" xfId="3292"/>
    <cellStyle name="Обычный 10 2 2 3" xfId="3293"/>
    <cellStyle name="Обычный 10 2 2 3 2" xfId="3294"/>
    <cellStyle name="Обычный 10 2 2 4" xfId="3295"/>
    <cellStyle name="Обычный 10 2 3" xfId="3296"/>
    <cellStyle name="Обычный 10 2 3 2" xfId="3297"/>
    <cellStyle name="Обычный 10 2 3 2 2" xfId="3298"/>
    <cellStyle name="Обычный 10 2 3 3" xfId="3299"/>
    <cellStyle name="Обычный 10 2 4" xfId="3300"/>
    <cellStyle name="Обычный 10 2 4 2" xfId="3301"/>
    <cellStyle name="Обычный 10 2 5" xfId="3302"/>
    <cellStyle name="Обычный 10 3" xfId="3303"/>
    <cellStyle name="Обычный 10 3 2" xfId="3304"/>
    <cellStyle name="Обычный 10 3 2 2" xfId="3305"/>
    <cellStyle name="Обычный 10 3 2 2 2" xfId="3306"/>
    <cellStyle name="Обычный 10 3 2 3" xfId="3307"/>
    <cellStyle name="Обычный 10 3 3" xfId="3308"/>
    <cellStyle name="Обычный 10 3 3 2" xfId="3309"/>
    <cellStyle name="Обычный 10 3 4" xfId="3310"/>
    <cellStyle name="Обычный 10 4" xfId="3311"/>
    <cellStyle name="Обычный 10 4 2" xfId="3312"/>
    <cellStyle name="Обычный 10 4 2 2" xfId="3313"/>
    <cellStyle name="Обычный 10 4 3" xfId="3314"/>
    <cellStyle name="Обычный 10 5" xfId="3315"/>
    <cellStyle name="Обычный 10 5 2" xfId="3316"/>
    <cellStyle name="Обычный 10 5 2 2" xfId="3317"/>
    <cellStyle name="Обычный 10 5 3" xfId="3318"/>
    <cellStyle name="Обычный 10 6" xfId="3319"/>
    <cellStyle name="Обычный 10 7" xfId="3320"/>
    <cellStyle name="Обычный 10 8" xfId="3321"/>
    <cellStyle name="Обычный 11" xfId="3322"/>
    <cellStyle name="Обычный 11 2" xfId="3323"/>
    <cellStyle name="Обычный 11 3" xfId="3324"/>
    <cellStyle name="Обычный 11 3 2" xfId="3325"/>
    <cellStyle name="Обычный 11 3 2 2" xfId="3326"/>
    <cellStyle name="Обычный 11 3 6" xfId="3327"/>
    <cellStyle name="Обычный 11 4" xfId="3328"/>
    <cellStyle name="Обычный 11 5" xfId="3329"/>
    <cellStyle name="Обычный 11_46EE.2011(v1.2)" xfId="3330"/>
    <cellStyle name="Обычный 12" xfId="3331"/>
    <cellStyle name="Обычный 12 2" xfId="36"/>
    <cellStyle name="Обычный 12 2 2" xfId="3332"/>
    <cellStyle name="Обычный 12 2 2 2" xfId="3333"/>
    <cellStyle name="Обычный 12 2 3" xfId="3334"/>
    <cellStyle name="Обычный 12 2 4" xfId="3335"/>
    <cellStyle name="Обычный 12 2 4 2" xfId="3336"/>
    <cellStyle name="Обычный 12 2 4 2 2" xfId="3337"/>
    <cellStyle name="Обычный 12 2 4 2 2 2" xfId="3338"/>
    <cellStyle name="Обычный 12 2 4 2 2 3" xfId="3339"/>
    <cellStyle name="Обычный 12 3" xfId="3340"/>
    <cellStyle name="Обычный 12 4" xfId="3341"/>
    <cellStyle name="Обычный 12_PROG.ESN.EF.2.52_3" xfId="3342"/>
    <cellStyle name="Обычный 13" xfId="3343"/>
    <cellStyle name="Обычный 13 2" xfId="3344"/>
    <cellStyle name="Обычный 13 2 2" xfId="3345"/>
    <cellStyle name="Обычный 13 2 2 2" xfId="3346"/>
    <cellStyle name="Обычный 13 2 2 2 2" xfId="3347"/>
    <cellStyle name="Обычный 13 2 2 2 2 2" xfId="3348"/>
    <cellStyle name="Обычный 13 2 2 2 3" xfId="3349"/>
    <cellStyle name="Обычный 13 2 2 3" xfId="3350"/>
    <cellStyle name="Обычный 13 2 2 3 2" xfId="3351"/>
    <cellStyle name="Обычный 13 2 2 4" xfId="3352"/>
    <cellStyle name="Обычный 13 2 3" xfId="3353"/>
    <cellStyle name="Обычный 13 2 3 2" xfId="3354"/>
    <cellStyle name="Обычный 13 2 3 2 2" xfId="3355"/>
    <cellStyle name="Обычный 13 2 3 3" xfId="3356"/>
    <cellStyle name="Обычный 13 2 4" xfId="3357"/>
    <cellStyle name="Обычный 13 2 4 2" xfId="3358"/>
    <cellStyle name="Обычный 13 2 5" xfId="3359"/>
    <cellStyle name="Обычный 13 3" xfId="3360"/>
    <cellStyle name="Обычный 13 3 2" xfId="3361"/>
    <cellStyle name="Обычный 13 3 2 2" xfId="3362"/>
    <cellStyle name="Обычный 13 3 2 2 2" xfId="3363"/>
    <cellStyle name="Обычный 13 3 2 2 2 2" xfId="3364"/>
    <cellStyle name="Обычный 13 3 2 2 3" xfId="3365"/>
    <cellStyle name="Обычный 13 3 2 3" xfId="3366"/>
    <cellStyle name="Обычный 13 3 2 3 2" xfId="3367"/>
    <cellStyle name="Обычный 13 3 2 4" xfId="3368"/>
    <cellStyle name="Обычный 13 3 3" xfId="3369"/>
    <cellStyle name="Обычный 13 3 3 2" xfId="3370"/>
    <cellStyle name="Обычный 13 3 3 2 2" xfId="3371"/>
    <cellStyle name="Обычный 13 3 3 3" xfId="3372"/>
    <cellStyle name="Обычный 13 3 4" xfId="3373"/>
    <cellStyle name="Обычный 13 3 4 2" xfId="3374"/>
    <cellStyle name="Обычный 13 3 5" xfId="3375"/>
    <cellStyle name="Обычный 13 4" xfId="3376"/>
    <cellStyle name="Обычный 13 4 2" xfId="3377"/>
    <cellStyle name="Обычный 13 4 2 2" xfId="3378"/>
    <cellStyle name="Обычный 13 4 3" xfId="3379"/>
    <cellStyle name="Обычный 13 5" xfId="3380"/>
    <cellStyle name="Обычный 13 6" xfId="3381"/>
    <cellStyle name="Обычный 14" xfId="37"/>
    <cellStyle name="Обычный 14 2" xfId="3382"/>
    <cellStyle name="Обычный 14 2 2" xfId="3383"/>
    <cellStyle name="Обычный 14 2 2 2" xfId="3384"/>
    <cellStyle name="Обычный 14 2 2 2 2" xfId="3385"/>
    <cellStyle name="Обычный 14 2 2 3" xfId="3386"/>
    <cellStyle name="Обычный 14 2 3" xfId="3387"/>
    <cellStyle name="Обычный 14 2 3 2" xfId="3388"/>
    <cellStyle name="Обычный 14 2 4" xfId="3389"/>
    <cellStyle name="Обычный 14 3" xfId="3390"/>
    <cellStyle name="Обычный 14 3 2" xfId="3391"/>
    <cellStyle name="Обычный 14 3 2 2" xfId="3392"/>
    <cellStyle name="Обычный 14 3 3" xfId="3393"/>
    <cellStyle name="Обычный 14 4" xfId="3394"/>
    <cellStyle name="Обычный 14 4 2" xfId="3395"/>
    <cellStyle name="Обычный 14 5" xfId="3396"/>
    <cellStyle name="Обычный 14 6" xfId="101"/>
    <cellStyle name="Обычный 15" xfId="38"/>
    <cellStyle name="Обычный 15 2" xfId="3397"/>
    <cellStyle name="Обычный 15 2 2" xfId="3398"/>
    <cellStyle name="Обычный 15 2 2 2" xfId="3399"/>
    <cellStyle name="Обычный 15 2 3" xfId="3400"/>
    <cellStyle name="Обычный 15 3" xfId="3401"/>
    <cellStyle name="Обычный 15 3 2" xfId="3402"/>
    <cellStyle name="Обычный 15 3 2 2" xfId="3403"/>
    <cellStyle name="Обычный 15 3 3" xfId="3404"/>
    <cellStyle name="Обычный 15 4" xfId="3405"/>
    <cellStyle name="Обычный 15 4 2" xfId="3406"/>
    <cellStyle name="Обычный 15 5" xfId="3407"/>
    <cellStyle name="Обычный 16" xfId="3408"/>
    <cellStyle name="Обычный 16 2" xfId="3409"/>
    <cellStyle name="Обычный 16 2 2" xfId="3410"/>
    <cellStyle name="Обычный 16 2 2 2" xfId="3411"/>
    <cellStyle name="Обычный 16 2 3" xfId="3412"/>
    <cellStyle name="Обычный 16 3" xfId="3413"/>
    <cellStyle name="Обычный 16 3 2" xfId="3414"/>
    <cellStyle name="Обычный 16 4" xfId="3415"/>
    <cellStyle name="Обычный 17" xfId="3416"/>
    <cellStyle name="Обычный 17 2" xfId="3417"/>
    <cellStyle name="Обычный 17 2 2" xfId="3418"/>
    <cellStyle name="Обычный 17 2 2 2" xfId="3419"/>
    <cellStyle name="Обычный 17 2 3" xfId="3420"/>
    <cellStyle name="Обычный 17 3" xfId="3421"/>
    <cellStyle name="Обычный 17 3 2" xfId="3422"/>
    <cellStyle name="Обычный 17 3 2 2" xfId="3423"/>
    <cellStyle name="Обычный 17 3 3" xfId="3424"/>
    <cellStyle name="Обычный 17 4" xfId="3425"/>
    <cellStyle name="Обычный 17 4 2" xfId="3426"/>
    <cellStyle name="Обычный 17 5" xfId="3427"/>
    <cellStyle name="Обычный 18" xfId="3428"/>
    <cellStyle name="Обычный 18 2" xfId="3429"/>
    <cellStyle name="Обычный 18 2 2" xfId="3430"/>
    <cellStyle name="Обычный 18 2 2 2" xfId="3431"/>
    <cellStyle name="Обычный 18 2 3" xfId="3432"/>
    <cellStyle name="Обычный 18 3" xfId="3433"/>
    <cellStyle name="Обычный 18 4" xfId="3434"/>
    <cellStyle name="Обычный 19" xfId="3435"/>
    <cellStyle name="Обычный 19 2" xfId="3436"/>
    <cellStyle name="Обычный 19 2 2" xfId="3437"/>
    <cellStyle name="Обычный 19 2 2 2" xfId="3438"/>
    <cellStyle name="Обычный 19 2 3" xfId="3439"/>
    <cellStyle name="Обычный 19 3" xfId="3440"/>
    <cellStyle name="Обычный 19 4" xfId="3441"/>
    <cellStyle name="Обычный 2" xfId="39"/>
    <cellStyle name="Обычный 2 10" xfId="3442"/>
    <cellStyle name="Обычный 2 10 2" xfId="3443"/>
    <cellStyle name="Обычный 2 11" xfId="3444"/>
    <cellStyle name="Обычный 2 11 2" xfId="3445"/>
    <cellStyle name="Обычный 2 12" xfId="3446"/>
    <cellStyle name="Обычный 2 12 2" xfId="3447"/>
    <cellStyle name="Обычный 2 13" xfId="3448"/>
    <cellStyle name="Обычный 2 13 2" xfId="3449"/>
    <cellStyle name="Обычный 2 13 2 2" xfId="3450"/>
    <cellStyle name="Обычный 2 13 2 2 2" xfId="3451"/>
    <cellStyle name="Обычный 2 13 2 3" xfId="3452"/>
    <cellStyle name="Обычный 2 13 3" xfId="3453"/>
    <cellStyle name="Обычный 2 13 3 2" xfId="3454"/>
    <cellStyle name="Обычный 2 14" xfId="3455"/>
    <cellStyle name="Обычный 2 15" xfId="3456"/>
    <cellStyle name="Обычный 2 15 2" xfId="3457"/>
    <cellStyle name="Обычный 2 2" xfId="40"/>
    <cellStyle name="Обычный 2 2 10" xfId="3458"/>
    <cellStyle name="Обычный 2 2 11" xfId="3459"/>
    <cellStyle name="Обычный 2 2 12" xfId="3460"/>
    <cellStyle name="Обычный 2 2 13" xfId="3461"/>
    <cellStyle name="Обычный 2 2 14" xfId="3462"/>
    <cellStyle name="Обычный 2 2 2" xfId="102"/>
    <cellStyle name="Обычный 2 2 2 2" xfId="3463"/>
    <cellStyle name="Обычный 2 2 2 2 2" xfId="3464"/>
    <cellStyle name="Обычный 2 2 2 3" xfId="3465"/>
    <cellStyle name="Обычный 2 2 2 4" xfId="3466"/>
    <cellStyle name="Обычный 2 2 2 5" xfId="3467"/>
    <cellStyle name="Обычный 2 2 2 6" xfId="3468"/>
    <cellStyle name="Обычный 2 2 3" xfId="3469"/>
    <cellStyle name="Обычный 2 2 3 2" xfId="3470"/>
    <cellStyle name="Обычный 2 2 3 3" xfId="3471"/>
    <cellStyle name="Обычный 2 2 4" xfId="3472"/>
    <cellStyle name="Обычный 2 2 4 2" xfId="3473"/>
    <cellStyle name="Обычный 2 2 4 3" xfId="3474"/>
    <cellStyle name="Обычный 2 2 5" xfId="3475"/>
    <cellStyle name="Обычный 2 2 6" xfId="3476"/>
    <cellStyle name="Обычный 2 2 7" xfId="3477"/>
    <cellStyle name="Обычный 2 2 8" xfId="3478"/>
    <cellStyle name="Обычный 2 2 9" xfId="3479"/>
    <cellStyle name="Обычный 2 2_46EE.2011(v1.0)" xfId="3480"/>
    <cellStyle name="Обычный 2 3" xfId="3481"/>
    <cellStyle name="Обычный 2 3 2" xfId="3482"/>
    <cellStyle name="Обычный 2 3 2 2" xfId="3483"/>
    <cellStyle name="Обычный 2 3 3" xfId="3484"/>
    <cellStyle name="Обычный 2 3 3 2" xfId="3485"/>
    <cellStyle name="Обычный 2 3 4" xfId="3486"/>
    <cellStyle name="Обычный 2 3 5" xfId="3487"/>
    <cellStyle name="Обычный 2 3 6" xfId="3488"/>
    <cellStyle name="Обычный 2 3_46EE.2011(v1.0)" xfId="3489"/>
    <cellStyle name="Обычный 2 4" xfId="3490"/>
    <cellStyle name="Обычный 2 4 2" xfId="3491"/>
    <cellStyle name="Обычный 2 4 2 2" xfId="3492"/>
    <cellStyle name="Обычный 2 4 3" xfId="3493"/>
    <cellStyle name="Обычный 2 4 3 2" xfId="3494"/>
    <cellStyle name="Обычный 2 4 4" xfId="3495"/>
    <cellStyle name="Обычный 2 4 5" xfId="3496"/>
    <cellStyle name="Обычный 2 4_46EE.2011(v1.0)" xfId="3497"/>
    <cellStyle name="Обычный 2 5" xfId="3498"/>
    <cellStyle name="Обычный 2 5 2" xfId="3499"/>
    <cellStyle name="Обычный 2 5 2 2" xfId="3500"/>
    <cellStyle name="Обычный 2 5 3" xfId="3501"/>
    <cellStyle name="Обычный 2 5 3 2" xfId="3502"/>
    <cellStyle name="Обычный 2 5 4" xfId="3503"/>
    <cellStyle name="Обычный 2 5_46EE.2011(v1.0)" xfId="3504"/>
    <cellStyle name="Обычный 2 6" xfId="3505"/>
    <cellStyle name="Обычный 2 6 2" xfId="3506"/>
    <cellStyle name="Обычный 2 6 3" xfId="3507"/>
    <cellStyle name="Обычный 2 6 4" xfId="3508"/>
    <cellStyle name="Обычный 2 6_46EE.2011(v1.0)" xfId="3509"/>
    <cellStyle name="Обычный 2 7" xfId="3510"/>
    <cellStyle name="Обычный 2 7 2" xfId="3511"/>
    <cellStyle name="Обычный 2 8" xfId="3512"/>
    <cellStyle name="Обычный 2 8 2" xfId="3513"/>
    <cellStyle name="Обычный 2 8 3" xfId="3514"/>
    <cellStyle name="Обычный 2 8 4" xfId="3515"/>
    <cellStyle name="Обычный 2 9" xfId="3516"/>
    <cellStyle name="Обычный 2 9 2" xfId="3517"/>
    <cellStyle name="Обычный 2_!калькуляция_Компонент 2012 (+вест)" xfId="3518"/>
    <cellStyle name="Обычный 20" xfId="3519"/>
    <cellStyle name="Обычный 20 2" xfId="3520"/>
    <cellStyle name="Обычный 20 2 2" xfId="3521"/>
    <cellStyle name="Обычный 20 2 2 2" xfId="3522"/>
    <cellStyle name="Обычный 20 2 3" xfId="3523"/>
    <cellStyle name="Обычный 20 3" xfId="3524"/>
    <cellStyle name="Обычный 20 4" xfId="3525"/>
    <cellStyle name="Обычный 20 4 2" xfId="3526"/>
    <cellStyle name="Обычный 20 5" xfId="3527"/>
    <cellStyle name="Обычный 20_UPDATE.CALC.WARM.4.47.TO.2.0.4.65" xfId="3528"/>
    <cellStyle name="Обычный 21" xfId="3529"/>
    <cellStyle name="Обычный 21 2" xfId="3530"/>
    <cellStyle name="Обычный 21 3" xfId="3531"/>
    <cellStyle name="Обычный 21_UPDATE.CALC.WARM.4.47.TO.2.0.4.65" xfId="3532"/>
    <cellStyle name="Обычный 22" xfId="3533"/>
    <cellStyle name="Обычный 23" xfId="3534"/>
    <cellStyle name="Обычный 23 2" xfId="3535"/>
    <cellStyle name="Обычный 23 2 2" xfId="3536"/>
    <cellStyle name="Обычный 23 2 2 2" xfId="3537"/>
    <cellStyle name="Обычный 23 2 3" xfId="3538"/>
    <cellStyle name="Обычный 23 2 3 2" xfId="3539"/>
    <cellStyle name="Обычный 23 2 4" xfId="3540"/>
    <cellStyle name="Обычный 23 3" xfId="3541"/>
    <cellStyle name="Обычный 23 3 2" xfId="3542"/>
    <cellStyle name="Обычный 23 4" xfId="3543"/>
    <cellStyle name="Обычный 23 5" xfId="3544"/>
    <cellStyle name="Обычный 24" xfId="3545"/>
    <cellStyle name="Обычный 25" xfId="3546"/>
    <cellStyle name="Обычный 25 2" xfId="3547"/>
    <cellStyle name="Обычный 25 2 2" xfId="3548"/>
    <cellStyle name="Обычный 25 2 2 2" xfId="3549"/>
    <cellStyle name="Обычный 25 2 3" xfId="3550"/>
    <cellStyle name="Обычный 25 3" xfId="3551"/>
    <cellStyle name="Обычный 25 3 2" xfId="3552"/>
    <cellStyle name="Обычный 25 4" xfId="3553"/>
    <cellStyle name="Обычный 26" xfId="3554"/>
    <cellStyle name="Обычный 26 2" xfId="3555"/>
    <cellStyle name="Обычный 26 2 2" xfId="3556"/>
    <cellStyle name="Обычный 26 3" xfId="3557"/>
    <cellStyle name="Обычный 27" xfId="3558"/>
    <cellStyle name="Обычный 27 2" xfId="3559"/>
    <cellStyle name="Обычный 27 2 2" xfId="3560"/>
    <cellStyle name="Обычный 27 3" xfId="3561"/>
    <cellStyle name="Обычный 28" xfId="3562"/>
    <cellStyle name="Обычный 28 2" xfId="3563"/>
    <cellStyle name="Обычный 28 2 2" xfId="3564"/>
    <cellStyle name="Обычный 28 3" xfId="3565"/>
    <cellStyle name="Обычный 29" xfId="3566"/>
    <cellStyle name="Обычный 3" xfId="41"/>
    <cellStyle name="Обычный 3 10" xfId="3567"/>
    <cellStyle name="Обычный 3 11" xfId="3568"/>
    <cellStyle name="Обычный 3 2" xfId="42"/>
    <cellStyle name="Обычный 3 2 2" xfId="3569"/>
    <cellStyle name="Обычный 3 2 3" xfId="3570"/>
    <cellStyle name="Обычный 3 2 4" xfId="3571"/>
    <cellStyle name="Обычный 3 2 4 2" xfId="3572"/>
    <cellStyle name="Обычный 3 2 5" xfId="3573"/>
    <cellStyle name="Обычный 3 2 5 2" xfId="3574"/>
    <cellStyle name="Обычный 3 2 5 2 2" xfId="3575"/>
    <cellStyle name="Обычный 3 2 5 2 2 2" xfId="3576"/>
    <cellStyle name="Обычный 3 2 5 2 3" xfId="3577"/>
    <cellStyle name="Обычный 3 2 5 3" xfId="3578"/>
    <cellStyle name="Обычный 3 2 5 3 2" xfId="3579"/>
    <cellStyle name="Обычный 3 2 5 4" xfId="3580"/>
    <cellStyle name="Обычный 3 2_UPDATE.CALC.WARM.4.47.TO.2.0.4.65" xfId="3581"/>
    <cellStyle name="Обычный 3 3" xfId="43"/>
    <cellStyle name="Обычный 3 3 2" xfId="3582"/>
    <cellStyle name="Обычный 3 3 2 2" xfId="3583"/>
    <cellStyle name="Обычный 3 3 2 2 2" xfId="3584"/>
    <cellStyle name="Обычный 3 3 2 2 2 2" xfId="3585"/>
    <cellStyle name="Обычный 3 3 2 3" xfId="3586"/>
    <cellStyle name="Обычный 3 3 2 4" xfId="3587"/>
    <cellStyle name="Обычный 3 3 2 5" xfId="3588"/>
    <cellStyle name="Обычный 3 3 3" xfId="3589"/>
    <cellStyle name="Обычный 3 4" xfId="3590"/>
    <cellStyle name="Обычный 3 4 2" xfId="3591"/>
    <cellStyle name="Обычный 3 5" xfId="3592"/>
    <cellStyle name="Обычный 3 5 2" xfId="3593"/>
    <cellStyle name="Обычный 3 6" xfId="3594"/>
    <cellStyle name="Обычный 3 6 2" xfId="3595"/>
    <cellStyle name="Обычный 3 7" xfId="3596"/>
    <cellStyle name="Обычный 3 7 2" xfId="3597"/>
    <cellStyle name="Обычный 3 8" xfId="3598"/>
    <cellStyle name="Обычный 3 8 2" xfId="3599"/>
    <cellStyle name="Обычный 3 9" xfId="3600"/>
    <cellStyle name="Обычный 3 9 2" xfId="3601"/>
    <cellStyle name="Обычный 3 9 2 2" xfId="3602"/>
    <cellStyle name="Обычный 3 9 2 2 2" xfId="3603"/>
    <cellStyle name="Обычный 3 9 2 2 2 2" xfId="3604"/>
    <cellStyle name="Обычный 3 9 2 2 2 2 2" xfId="3605"/>
    <cellStyle name="Обычный 3 9 2 2 2 3" xfId="3606"/>
    <cellStyle name="Обычный 3 9 2 2 3" xfId="3607"/>
    <cellStyle name="Обычный 3 9 2 2 3 2" xfId="3608"/>
    <cellStyle name="Обычный 3 9 2 2 4" xfId="3609"/>
    <cellStyle name="Обычный 3 9 2 3" xfId="3610"/>
    <cellStyle name="Обычный 3 9 2 3 2" xfId="3611"/>
    <cellStyle name="Обычный 3 9 2 3 2 2" xfId="3612"/>
    <cellStyle name="Обычный 3 9 2 3 3" xfId="3613"/>
    <cellStyle name="Обычный 3 9 2 4" xfId="3614"/>
    <cellStyle name="Обычный 3 9 2 4 2" xfId="3615"/>
    <cellStyle name="Обычный 3 9 2 5" xfId="3616"/>
    <cellStyle name="Обычный 3_25 и 26сч ПЭО 18_03_2012" xfId="3617"/>
    <cellStyle name="Обычный 30" xfId="3618"/>
    <cellStyle name="Обычный 30 2" xfId="3619"/>
    <cellStyle name="Обычный 30 2 2" xfId="3620"/>
    <cellStyle name="Обычный 30 3" xfId="3621"/>
    <cellStyle name="Обычный 31" xfId="3622"/>
    <cellStyle name="Обычный 31 2" xfId="3623"/>
    <cellStyle name="Обычный 32" xfId="3624"/>
    <cellStyle name="Обычный 32 2" xfId="3625"/>
    <cellStyle name="Обычный 32 2 2" xfId="3626"/>
    <cellStyle name="Обычный 32 3" xfId="3627"/>
    <cellStyle name="Обычный 33" xfId="3628"/>
    <cellStyle name="Обычный 33 2" xfId="3629"/>
    <cellStyle name="Обычный 33 2 2" xfId="3630"/>
    <cellStyle name="Обычный 33 3" xfId="3631"/>
    <cellStyle name="Обычный 34" xfId="3632"/>
    <cellStyle name="Обычный 34 2" xfId="3633"/>
    <cellStyle name="Обычный 35" xfId="3634"/>
    <cellStyle name="Обычный 35 2" xfId="3635"/>
    <cellStyle name="Обычный 35 2 2" xfId="3636"/>
    <cellStyle name="Обычный 35 3" xfId="3637"/>
    <cellStyle name="Обычный 36" xfId="3638"/>
    <cellStyle name="Обычный 36 2" xfId="3639"/>
    <cellStyle name="Обычный 36 2 2" xfId="3640"/>
    <cellStyle name="Обычный 36 3" xfId="3641"/>
    <cellStyle name="Обычный 37" xfId="3642"/>
    <cellStyle name="Обычный 37 2" xfId="3643"/>
    <cellStyle name="Обычный 37 2 2" xfId="3644"/>
    <cellStyle name="Обычный 37 3" xfId="3645"/>
    <cellStyle name="Обычный 37 3 2" xfId="3646"/>
    <cellStyle name="Обычный 37 4" xfId="3647"/>
    <cellStyle name="Обычный 38" xfId="3648"/>
    <cellStyle name="Обычный 38 2" xfId="3649"/>
    <cellStyle name="Обычный 38 2 2" xfId="3650"/>
    <cellStyle name="Обычный 38 3" xfId="3651"/>
    <cellStyle name="Обычный 39" xfId="3652"/>
    <cellStyle name="Обычный 39 2" xfId="3653"/>
    <cellStyle name="Обычный 4" xfId="44"/>
    <cellStyle name="Обычный 4 10" xfId="3654"/>
    <cellStyle name="Обычный 4 11" xfId="3655"/>
    <cellStyle name="Обычный 4 12" xfId="3656"/>
    <cellStyle name="Обычный 4 13" xfId="3657"/>
    <cellStyle name="Обычный 4 14" xfId="3658"/>
    <cellStyle name="Обычный 4 15" xfId="3659"/>
    <cellStyle name="Обычный 4 16" xfId="3660"/>
    <cellStyle name="Обычный 4 2" xfId="3661"/>
    <cellStyle name="Обычный 4 2 2" xfId="3662"/>
    <cellStyle name="Обычный 4 2 3" xfId="3663"/>
    <cellStyle name="Обычный 4 2 4" xfId="3664"/>
    <cellStyle name="Обычный 4 2 5" xfId="3665"/>
    <cellStyle name="Обычный 4 2_46EP.2012(v0.1)" xfId="3666"/>
    <cellStyle name="Обычный 4 3" xfId="3667"/>
    <cellStyle name="Обычный 4 3 2" xfId="3668"/>
    <cellStyle name="Обычный 4 4" xfId="3669"/>
    <cellStyle name="Обычный 4 4 2" xfId="3670"/>
    <cellStyle name="Обычный 4 4 2 2" xfId="3671"/>
    <cellStyle name="Обычный 4 4 2 3" xfId="3672"/>
    <cellStyle name="Обычный 4 4 3" xfId="3673"/>
    <cellStyle name="Обычный 4 4 3 2" xfId="3674"/>
    <cellStyle name="Обычный 4 4 3 2 2" xfId="3675"/>
    <cellStyle name="Обычный 4 4 3 3" xfId="3676"/>
    <cellStyle name="Обычный 4 4 4" xfId="3677"/>
    <cellStyle name="Обычный 4 4 4 2" xfId="3678"/>
    <cellStyle name="Обычный 4 4 5" xfId="3679"/>
    <cellStyle name="Обычный 4 5" xfId="3680"/>
    <cellStyle name="Обычный 4 5 2" xfId="3681"/>
    <cellStyle name="Обычный 4 5 2 2" xfId="3682"/>
    <cellStyle name="Обычный 4 5 2 2 2" xfId="3683"/>
    <cellStyle name="Обычный 4 5 2 3" xfId="3684"/>
    <cellStyle name="Обычный 4 5 3" xfId="3685"/>
    <cellStyle name="Обычный 4 5 3 2" xfId="3686"/>
    <cellStyle name="Обычный 4 5 4" xfId="3687"/>
    <cellStyle name="Обычный 4 6" xfId="3688"/>
    <cellStyle name="Обычный 4 6 2" xfId="3689"/>
    <cellStyle name="Обычный 4 6 2 2" xfId="3690"/>
    <cellStyle name="Обычный 4 6 2 2 2" xfId="3691"/>
    <cellStyle name="Обычный 4 6 2 3" xfId="3692"/>
    <cellStyle name="Обычный 4 6 3" xfId="3693"/>
    <cellStyle name="Обычный 4 6 3 2" xfId="3694"/>
    <cellStyle name="Обычный 4 6 4" xfId="3695"/>
    <cellStyle name="Обычный 4 7" xfId="3696"/>
    <cellStyle name="Обычный 4 8" xfId="3697"/>
    <cellStyle name="Обычный 4 9" xfId="3698"/>
    <cellStyle name="Обычный 4_2013_Тариф_Заневка_заявлено" xfId="3699"/>
    <cellStyle name="Обычный 40" xfId="3700"/>
    <cellStyle name="Обычный 40 2" xfId="3701"/>
    <cellStyle name="Обычный 41" xfId="3702"/>
    <cellStyle name="Обычный 41 2" xfId="3703"/>
    <cellStyle name="Обычный 42" xfId="3704"/>
    <cellStyle name="Обычный 42 2" xfId="3705"/>
    <cellStyle name="Обычный 43" xfId="3706"/>
    <cellStyle name="Обычный 44" xfId="3707"/>
    <cellStyle name="Обычный 5" xfId="103"/>
    <cellStyle name="Обычный 5 2" xfId="3708"/>
    <cellStyle name="Обычный 5 2 2" xfId="3709"/>
    <cellStyle name="Обычный 5 2 3" xfId="3710"/>
    <cellStyle name="Обычный 5 2 4" xfId="3711"/>
    <cellStyle name="Обычный 5 3" xfId="3712"/>
    <cellStyle name="Обычный 5 4" xfId="3713"/>
    <cellStyle name="Обычный 5 5" xfId="3714"/>
    <cellStyle name="Обычный 5 5 2" xfId="3715"/>
    <cellStyle name="Обычный 5 6" xfId="3716"/>
    <cellStyle name="Обычный 5 7" xfId="3717"/>
    <cellStyle name="Обычный 5 7 2" xfId="3718"/>
    <cellStyle name="Обычный 5 8" xfId="3719"/>
    <cellStyle name="Обычный 54" xfId="3720"/>
    <cellStyle name="Обычный 56" xfId="3721"/>
    <cellStyle name="Обычный 6" xfId="3722"/>
    <cellStyle name="Обычный 6 2" xfId="3723"/>
    <cellStyle name="Обычный 6 2 2" xfId="3724"/>
    <cellStyle name="Обычный 6 2 2 2" xfId="3725"/>
    <cellStyle name="Обычный 6 2 2 2 2" xfId="3726"/>
    <cellStyle name="Обычный 6 2 2 2 2 2" xfId="3727"/>
    <cellStyle name="Обычный 6 2 2 2 2 2 2" xfId="3728"/>
    <cellStyle name="Обычный 6 2 2 2 2 3" xfId="3729"/>
    <cellStyle name="Обычный 6 2 2 2 3" xfId="3730"/>
    <cellStyle name="Обычный 6 2 2 2 3 2" xfId="3731"/>
    <cellStyle name="Обычный 6 2 2 2 4" xfId="3732"/>
    <cellStyle name="Обычный 6 2 2 3" xfId="3733"/>
    <cellStyle name="Обычный 6 2 2 3 2" xfId="3734"/>
    <cellStyle name="Обычный 6 2 2 3 2 2" xfId="3735"/>
    <cellStyle name="Обычный 6 2 2 3 3" xfId="3736"/>
    <cellStyle name="Обычный 6 2 2 4" xfId="3737"/>
    <cellStyle name="Обычный 6 2 2 4 2" xfId="3738"/>
    <cellStyle name="Обычный 6 2 2 5" xfId="3739"/>
    <cellStyle name="Обычный 6 2 3" xfId="3740"/>
    <cellStyle name="Обычный 6 2 3 2" xfId="3741"/>
    <cellStyle name="Обычный 6 2 3 2 2" xfId="3742"/>
    <cellStyle name="Обычный 6 2 3 2 2 2" xfId="3743"/>
    <cellStyle name="Обычный 6 2 3 2 3" xfId="3744"/>
    <cellStyle name="Обычный 6 2 3 3" xfId="3745"/>
    <cellStyle name="Обычный 6 2 3 3 2" xfId="3746"/>
    <cellStyle name="Обычный 6 2 3 4" xfId="3747"/>
    <cellStyle name="Обычный 6 2 4" xfId="3748"/>
    <cellStyle name="Обычный 6 2 4 2" xfId="3749"/>
    <cellStyle name="Обычный 6 2 4 2 2" xfId="3750"/>
    <cellStyle name="Обычный 6 2 4 3" xfId="3751"/>
    <cellStyle name="Обычный 6 2 5" xfId="3752"/>
    <cellStyle name="Обычный 6 2 6" xfId="3753"/>
    <cellStyle name="Обычный 6 3" xfId="3754"/>
    <cellStyle name="Обычный 6 3 2" xfId="3755"/>
    <cellStyle name="Обычный 6 3 2 2" xfId="3756"/>
    <cellStyle name="Обычный 6 3 2 2 2" xfId="3757"/>
    <cellStyle name="Обычный 6 3 2 2 2 2" xfId="3758"/>
    <cellStyle name="Обычный 6 3 2 2 3" xfId="3759"/>
    <cellStyle name="Обычный 6 3 2 3" xfId="3760"/>
    <cellStyle name="Обычный 6 3 2 3 2" xfId="3761"/>
    <cellStyle name="Обычный 6 3 2 4" xfId="3762"/>
    <cellStyle name="Обычный 6 3 3" xfId="3763"/>
    <cellStyle name="Обычный 6 3 3 2" xfId="3764"/>
    <cellStyle name="Обычный 6 3 3 2 2" xfId="3765"/>
    <cellStyle name="Обычный 6 3 3 3" xfId="3766"/>
    <cellStyle name="Обычный 6 3 4" xfId="3767"/>
    <cellStyle name="Обычный 6 3 4 2" xfId="3768"/>
    <cellStyle name="Обычный 6 3 5" xfId="3769"/>
    <cellStyle name="Обычный 6 4" xfId="3770"/>
    <cellStyle name="Обычный 6 4 2" xfId="3771"/>
    <cellStyle name="Обычный 6 4 2 2" xfId="3772"/>
    <cellStyle name="Обычный 6 4 2 2 2" xfId="3773"/>
    <cellStyle name="Обычный 6 4 2 3" xfId="3774"/>
    <cellStyle name="Обычный 6 4 3" xfId="3775"/>
    <cellStyle name="Обычный 6 4 3 2" xfId="3776"/>
    <cellStyle name="Обычный 6 4 3 2 2" xfId="3777"/>
    <cellStyle name="Обычный 6 4 3 3" xfId="3778"/>
    <cellStyle name="Обычный 6 4 4" xfId="3779"/>
    <cellStyle name="Обычный 6 4 4 2" xfId="3780"/>
    <cellStyle name="Обычный 6 4 5" xfId="3781"/>
    <cellStyle name="Обычный 6 5" xfId="3782"/>
    <cellStyle name="Обычный 6 5 2" xfId="3783"/>
    <cellStyle name="Обычный 6 5 2 2" xfId="3784"/>
    <cellStyle name="Обычный 6 5 3" xfId="3785"/>
    <cellStyle name="Обычный 6 6" xfId="3786"/>
    <cellStyle name="Обычный 6 6 2" xfId="3787"/>
    <cellStyle name="Обычный 6 7" xfId="3788"/>
    <cellStyle name="Обычный 6 8" xfId="3789"/>
    <cellStyle name="Обычный 7" xfId="3790"/>
    <cellStyle name="Обычный 7 2" xfId="3791"/>
    <cellStyle name="Обычный 7 2 2" xfId="3792"/>
    <cellStyle name="Обычный 7 2 2 2" xfId="3793"/>
    <cellStyle name="Обычный 7 2 2 2 2" xfId="3794"/>
    <cellStyle name="Обычный 7 2 2 2 2 2" xfId="3795"/>
    <cellStyle name="Обычный 7 2 2 2 3" xfId="3796"/>
    <cellStyle name="Обычный 7 2 2 3" xfId="3797"/>
    <cellStyle name="Обычный 7 2 2 3 2" xfId="3798"/>
    <cellStyle name="Обычный 7 2 2 4" xfId="3799"/>
    <cellStyle name="Обычный 7 2 3" xfId="3800"/>
    <cellStyle name="Обычный 7 2 3 2" xfId="3801"/>
    <cellStyle name="Обычный 7 2 3 2 2" xfId="3802"/>
    <cellStyle name="Обычный 7 2 3 3" xfId="3803"/>
    <cellStyle name="Обычный 7 2 4" xfId="3804"/>
    <cellStyle name="Обычный 7 2 4 2" xfId="3805"/>
    <cellStyle name="Обычный 7 2 5" xfId="3806"/>
    <cellStyle name="Обычный 7 3" xfId="3807"/>
    <cellStyle name="Обычный 7 3 2" xfId="3808"/>
    <cellStyle name="Обычный 7 3 2 2" xfId="3809"/>
    <cellStyle name="Обычный 7 3 2 2 2" xfId="3810"/>
    <cellStyle name="Обычный 7 3 2 3" xfId="3811"/>
    <cellStyle name="Обычный 7 3 3" xfId="3812"/>
    <cellStyle name="Обычный 7 3 3 2" xfId="3813"/>
    <cellStyle name="Обычный 7 3 4" xfId="3814"/>
    <cellStyle name="Обычный 7 4" xfId="3815"/>
    <cellStyle name="Обычный 7 4 2" xfId="3816"/>
    <cellStyle name="Обычный 7 4 2 2" xfId="3817"/>
    <cellStyle name="Обычный 7 4 3" xfId="3818"/>
    <cellStyle name="Обычный 7 5" xfId="3819"/>
    <cellStyle name="Обычный 7 6" xfId="3820"/>
    <cellStyle name="Обычный 7 7" xfId="3821"/>
    <cellStyle name="Обычный 8" xfId="3822"/>
    <cellStyle name="Обычный 8 2" xfId="3823"/>
    <cellStyle name="Обычный 8 2 2" xfId="3824"/>
    <cellStyle name="Обычный 8 2 2 2" xfId="3825"/>
    <cellStyle name="Обычный 8 2 2 2 2" xfId="3826"/>
    <cellStyle name="Обычный 8 2 2 2 2 2" xfId="3827"/>
    <cellStyle name="Обычный 8 2 2 2 3" xfId="3828"/>
    <cellStyle name="Обычный 8 2 2 3" xfId="3829"/>
    <cellStyle name="Обычный 8 2 2 3 2" xfId="3830"/>
    <cellStyle name="Обычный 8 2 2 4" xfId="3831"/>
    <cellStyle name="Обычный 8 2 3" xfId="3832"/>
    <cellStyle name="Обычный 8 2 3 2" xfId="3833"/>
    <cellStyle name="Обычный 8 2 3 2 2" xfId="3834"/>
    <cellStyle name="Обычный 8 2 3 3" xfId="3835"/>
    <cellStyle name="Обычный 8 2 4" xfId="3836"/>
    <cellStyle name="Обычный 8 2 4 2" xfId="3837"/>
    <cellStyle name="Обычный 8 2 5" xfId="3838"/>
    <cellStyle name="Обычный 8 3" xfId="3839"/>
    <cellStyle name="Обычный 8 3 2" xfId="3840"/>
    <cellStyle name="Обычный 8 3 2 2" xfId="3841"/>
    <cellStyle name="Обычный 8 3 2 2 2" xfId="3842"/>
    <cellStyle name="Обычный 8 3 2 3" xfId="3843"/>
    <cellStyle name="Обычный 8 3 3" xfId="3844"/>
    <cellStyle name="Обычный 8 3 3 2" xfId="3845"/>
    <cellStyle name="Обычный 8 3 4" xfId="3846"/>
    <cellStyle name="Обычный 8 4" xfId="3847"/>
    <cellStyle name="Обычный 8 4 2" xfId="3848"/>
    <cellStyle name="Обычный 8 4 2 2" xfId="3849"/>
    <cellStyle name="Обычный 8 4 3" xfId="3850"/>
    <cellStyle name="Обычный 8 5" xfId="3851"/>
    <cellStyle name="Обычный 8 6" xfId="3852"/>
    <cellStyle name="Обычный 8 7" xfId="3853"/>
    <cellStyle name="Обычный 9" xfId="3854"/>
    <cellStyle name="Обычный 9 2" xfId="3855"/>
    <cellStyle name="Обычный 9 2 2" xfId="3856"/>
    <cellStyle name="Обычный 9 2 2 2" xfId="3857"/>
    <cellStyle name="Обычный 9 2 2 2 2" xfId="3858"/>
    <cellStyle name="Обычный 9 2 2 2 2 2" xfId="3859"/>
    <cellStyle name="Обычный 9 2 2 2 3" xfId="3860"/>
    <cellStyle name="Обычный 9 2 2 3" xfId="3861"/>
    <cellStyle name="Обычный 9 2 2 3 2" xfId="3862"/>
    <cellStyle name="Обычный 9 2 2 4" xfId="3863"/>
    <cellStyle name="Обычный 9 2 3" xfId="3864"/>
    <cellStyle name="Обычный 9 2 3 2" xfId="3865"/>
    <cellStyle name="Обычный 9 2 3 2 2" xfId="3866"/>
    <cellStyle name="Обычный 9 2 3 3" xfId="3867"/>
    <cellStyle name="Обычный 9 2 4" xfId="3868"/>
    <cellStyle name="Обычный 9 2 4 2" xfId="3869"/>
    <cellStyle name="Обычный 9 2 5" xfId="3870"/>
    <cellStyle name="Обычный 9 3" xfId="3871"/>
    <cellStyle name="Обычный 9 3 2" xfId="3872"/>
    <cellStyle name="Обычный 9 3 2 2" xfId="3873"/>
    <cellStyle name="Обычный 9 3 2 2 2" xfId="3874"/>
    <cellStyle name="Обычный 9 3 2 3" xfId="3875"/>
    <cellStyle name="Обычный 9 3 3" xfId="3876"/>
    <cellStyle name="Обычный 9 3 3 2" xfId="3877"/>
    <cellStyle name="Обычный 9 3 4" xfId="3878"/>
    <cellStyle name="Обычный 9 4" xfId="3879"/>
    <cellStyle name="Обычный 9 4 2" xfId="3880"/>
    <cellStyle name="Обычный 9 4 2 2" xfId="3881"/>
    <cellStyle name="Обычный 9 4 3" xfId="3882"/>
    <cellStyle name="Обычный 9 5" xfId="3883"/>
    <cellStyle name="Обычный 9 6" xfId="3884"/>
    <cellStyle name="Обычный 9 7" xfId="3885"/>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Обычный1" xfId="3886"/>
    <cellStyle name="Ошибка" xfId="3887"/>
    <cellStyle name="Плохой" xfId="62" builtinId="27" hidden="1"/>
    <cellStyle name="Плохой 10" xfId="3888"/>
    <cellStyle name="Плохой 11" xfId="3889"/>
    <cellStyle name="Плохой 12" xfId="3890"/>
    <cellStyle name="Плохой 13" xfId="3891"/>
    <cellStyle name="Плохой 14" xfId="3892"/>
    <cellStyle name="Плохой 15" xfId="3893"/>
    <cellStyle name="Плохой 2" xfId="3894"/>
    <cellStyle name="Плохой 2 10" xfId="3895"/>
    <cellStyle name="Плохой 2 11" xfId="3896"/>
    <cellStyle name="Плохой 2 12" xfId="3897"/>
    <cellStyle name="Плохой 2 13" xfId="3898"/>
    <cellStyle name="Плохой 2 2" xfId="3899"/>
    <cellStyle name="Плохой 2 3" xfId="3900"/>
    <cellStyle name="Плохой 2 4" xfId="3901"/>
    <cellStyle name="Плохой 2 5" xfId="3902"/>
    <cellStyle name="Плохой 2 6" xfId="3903"/>
    <cellStyle name="Плохой 2 7" xfId="3904"/>
    <cellStyle name="Плохой 2 8" xfId="3905"/>
    <cellStyle name="Плохой 2 9" xfId="3906"/>
    <cellStyle name="Плохой 3" xfId="3907"/>
    <cellStyle name="Плохой 3 2" xfId="3908"/>
    <cellStyle name="Плохой 4" xfId="3909"/>
    <cellStyle name="Плохой 4 2" xfId="3910"/>
    <cellStyle name="Плохой 5" xfId="3911"/>
    <cellStyle name="Плохой 5 2" xfId="3912"/>
    <cellStyle name="Плохой 6" xfId="3913"/>
    <cellStyle name="Плохой 6 2" xfId="3914"/>
    <cellStyle name="Плохой 7" xfId="3915"/>
    <cellStyle name="Плохой 7 2" xfId="3916"/>
    <cellStyle name="Плохой 8" xfId="3917"/>
    <cellStyle name="Плохой 8 2" xfId="3918"/>
    <cellStyle name="Плохой 9" xfId="3919"/>
    <cellStyle name="Плохой 9 2" xfId="3920"/>
    <cellStyle name="По центру с переносом" xfId="3921"/>
    <cellStyle name="По центру с переносом 2" xfId="3922"/>
    <cellStyle name="По центру с переносом 3" xfId="3923"/>
    <cellStyle name="По центру с переносом 4" xfId="3924"/>
    <cellStyle name="По центру с переносом 5" xfId="3925"/>
    <cellStyle name="По ширине с переносом" xfId="3926"/>
    <cellStyle name="По ширине с переносом 2" xfId="3927"/>
    <cellStyle name="По ширине с переносом 3" xfId="3928"/>
    <cellStyle name="По ширине с переносом 4" xfId="3929"/>
    <cellStyle name="По ширине с переносом 5" xfId="3930"/>
    <cellStyle name="Подгруппа" xfId="3931"/>
    <cellStyle name="Поле ввода" xfId="3932"/>
    <cellStyle name="Пояснение" xfId="70" builtinId="53" hidden="1"/>
    <cellStyle name="Пояснение 10" xfId="3933"/>
    <cellStyle name="Пояснение 11" xfId="3934"/>
    <cellStyle name="Пояснение 12" xfId="3935"/>
    <cellStyle name="Пояснение 13" xfId="3936"/>
    <cellStyle name="Пояснение 14" xfId="3937"/>
    <cellStyle name="Пояснение 15" xfId="3938"/>
    <cellStyle name="Пояснение 2" xfId="3939"/>
    <cellStyle name="Пояснение 2 10" xfId="3940"/>
    <cellStyle name="Пояснение 2 11" xfId="3941"/>
    <cellStyle name="Пояснение 2 12" xfId="3942"/>
    <cellStyle name="Пояснение 2 13" xfId="3943"/>
    <cellStyle name="Пояснение 2 2" xfId="3944"/>
    <cellStyle name="Пояснение 2 3" xfId="3945"/>
    <cellStyle name="Пояснение 2 4" xfId="3946"/>
    <cellStyle name="Пояснение 2 5" xfId="3947"/>
    <cellStyle name="Пояснение 2 6" xfId="3948"/>
    <cellStyle name="Пояснение 2 7" xfId="3949"/>
    <cellStyle name="Пояснение 2 8" xfId="3950"/>
    <cellStyle name="Пояснение 2 9" xfId="3951"/>
    <cellStyle name="Пояснение 3" xfId="3952"/>
    <cellStyle name="Пояснение 3 2" xfId="3953"/>
    <cellStyle name="Пояснение 4" xfId="3954"/>
    <cellStyle name="Пояснение 4 2" xfId="3955"/>
    <cellStyle name="Пояснение 5" xfId="3956"/>
    <cellStyle name="Пояснение 5 2" xfId="3957"/>
    <cellStyle name="Пояснение 6" xfId="3958"/>
    <cellStyle name="Пояснение 6 2" xfId="3959"/>
    <cellStyle name="Пояснение 7" xfId="3960"/>
    <cellStyle name="Пояснение 7 2" xfId="3961"/>
    <cellStyle name="Пояснение 8" xfId="3962"/>
    <cellStyle name="Пояснение 8 2" xfId="3963"/>
    <cellStyle name="Пояснение 9" xfId="3964"/>
    <cellStyle name="Пояснение 9 2" xfId="3965"/>
    <cellStyle name="Примечание" xfId="69" builtinId="10" hidden="1"/>
    <cellStyle name="Примечание 10" xfId="3966"/>
    <cellStyle name="Примечание 10 2" xfId="3967"/>
    <cellStyle name="Примечание 10 2 2" xfId="3968"/>
    <cellStyle name="Примечание 10 3" xfId="3969"/>
    <cellStyle name="Примечание 10 3 2" xfId="3970"/>
    <cellStyle name="Примечание 10 4" xfId="3971"/>
    <cellStyle name="Примечание 10 5" xfId="3972"/>
    <cellStyle name="Примечание 10_46EE.2011(v1.0)" xfId="3973"/>
    <cellStyle name="Примечание 11" xfId="3974"/>
    <cellStyle name="Примечание 11 2" xfId="3975"/>
    <cellStyle name="Примечание 11 2 2" xfId="3976"/>
    <cellStyle name="Примечание 11 3" xfId="3977"/>
    <cellStyle name="Примечание 11 3 2" xfId="3978"/>
    <cellStyle name="Примечание 11 4" xfId="3979"/>
    <cellStyle name="Примечание 11 5" xfId="3980"/>
    <cellStyle name="Примечание 11_46EE.2011(v1.0)" xfId="3981"/>
    <cellStyle name="Примечание 12" xfId="3982"/>
    <cellStyle name="Примечание 12 2" xfId="3983"/>
    <cellStyle name="Примечание 12 2 2" xfId="3984"/>
    <cellStyle name="Примечание 12 3" xfId="3985"/>
    <cellStyle name="Примечание 12 3 2" xfId="3986"/>
    <cellStyle name="Примечание 12 4" xfId="3987"/>
    <cellStyle name="Примечание 12 5" xfId="3988"/>
    <cellStyle name="Примечание 12_46EE.2011(v1.0)" xfId="3989"/>
    <cellStyle name="Примечание 13" xfId="3990"/>
    <cellStyle name="Примечание 14" xfId="3991"/>
    <cellStyle name="Примечание 15" xfId="3992"/>
    <cellStyle name="Примечание 16" xfId="3993"/>
    <cellStyle name="Примечание 17" xfId="3994"/>
    <cellStyle name="Примечание 18" xfId="3995"/>
    <cellStyle name="Примечание 19" xfId="3996"/>
    <cellStyle name="Примечание 2" xfId="3997"/>
    <cellStyle name="Примечание 2 10" xfId="3998"/>
    <cellStyle name="Примечание 2 11" xfId="3999"/>
    <cellStyle name="Примечание 2 12" xfId="4000"/>
    <cellStyle name="Примечание 2 13" xfId="4001"/>
    <cellStyle name="Примечание 2 14" xfId="4002"/>
    <cellStyle name="Примечание 2 2" xfId="4003"/>
    <cellStyle name="Примечание 2 2 2" xfId="4004"/>
    <cellStyle name="Примечание 2 3" xfId="4005"/>
    <cellStyle name="Примечание 2 3 2" xfId="4006"/>
    <cellStyle name="Примечание 2 4" xfId="4007"/>
    <cellStyle name="Примечание 2 5" xfId="4008"/>
    <cellStyle name="Примечание 2 6" xfId="4009"/>
    <cellStyle name="Примечание 2 7" xfId="4010"/>
    <cellStyle name="Примечание 2 8" xfId="4011"/>
    <cellStyle name="Примечание 2 9" xfId="4012"/>
    <cellStyle name="Примечание 2_46EE.2011(v1.0)" xfId="4013"/>
    <cellStyle name="Примечание 20" xfId="4014"/>
    <cellStyle name="Примечание 21" xfId="4015"/>
    <cellStyle name="Примечание 22" xfId="4016"/>
    <cellStyle name="Примечание 23" xfId="4017"/>
    <cellStyle name="Примечание 24" xfId="4018"/>
    <cellStyle name="Примечание 25" xfId="4019"/>
    <cellStyle name="Примечание 26" xfId="4020"/>
    <cellStyle name="Примечание 27" xfId="4021"/>
    <cellStyle name="Примечание 28" xfId="4022"/>
    <cellStyle name="Примечание 29" xfId="4023"/>
    <cellStyle name="Примечание 3" xfId="4024"/>
    <cellStyle name="Примечание 3 10" xfId="4025"/>
    <cellStyle name="Примечание 3 2" xfId="4026"/>
    <cellStyle name="Примечание 3 3" xfId="4027"/>
    <cellStyle name="Примечание 3 4" xfId="4028"/>
    <cellStyle name="Примечание 3 5" xfId="4029"/>
    <cellStyle name="Примечание 3 6" xfId="4030"/>
    <cellStyle name="Примечание 3 7" xfId="4031"/>
    <cellStyle name="Примечание 3 8" xfId="4032"/>
    <cellStyle name="Примечание 3 9" xfId="4033"/>
    <cellStyle name="Примечание 3_46EE.2011(v1.0)" xfId="4034"/>
    <cellStyle name="Примечание 30" xfId="4035"/>
    <cellStyle name="Примечание 31" xfId="4036"/>
    <cellStyle name="Примечание 32" xfId="4037"/>
    <cellStyle name="Примечание 33" xfId="4038"/>
    <cellStyle name="Примечание 34" xfId="4039"/>
    <cellStyle name="Примечание 35" xfId="4040"/>
    <cellStyle name="Примечание 36" xfId="4041"/>
    <cellStyle name="Примечание 37" xfId="4042"/>
    <cellStyle name="Примечание 38" xfId="4043"/>
    <cellStyle name="Примечание 4" xfId="4044"/>
    <cellStyle name="Примечание 4 2" xfId="4045"/>
    <cellStyle name="Примечание 4 3" xfId="4046"/>
    <cellStyle name="Примечание 4 4" xfId="4047"/>
    <cellStyle name="Примечание 4 5" xfId="4048"/>
    <cellStyle name="Примечание 4 6" xfId="4049"/>
    <cellStyle name="Примечание 4 7" xfId="4050"/>
    <cellStyle name="Примечание 4 8" xfId="4051"/>
    <cellStyle name="Примечание 4 9" xfId="4052"/>
    <cellStyle name="Примечание 4_46EE.2011(v1.0)" xfId="4053"/>
    <cellStyle name="Примечание 5" xfId="4054"/>
    <cellStyle name="Примечание 5 2" xfId="4055"/>
    <cellStyle name="Примечание 5 3" xfId="4056"/>
    <cellStyle name="Примечание 5 4" xfId="4057"/>
    <cellStyle name="Примечание 5 5" xfId="4058"/>
    <cellStyle name="Примечание 5 6" xfId="4059"/>
    <cellStyle name="Примечание 5 7" xfId="4060"/>
    <cellStyle name="Примечание 5 8" xfId="4061"/>
    <cellStyle name="Примечание 5 9" xfId="4062"/>
    <cellStyle name="Примечание 5_46EE.2011(v1.0)" xfId="4063"/>
    <cellStyle name="Примечание 6" xfId="4064"/>
    <cellStyle name="Примечание 6 2" xfId="4065"/>
    <cellStyle name="Примечание 6_46EE.2011(v1.0)" xfId="4066"/>
    <cellStyle name="Примечание 7" xfId="4067"/>
    <cellStyle name="Примечание 7 2" xfId="4068"/>
    <cellStyle name="Примечание 7_46EE.2011(v1.0)" xfId="4069"/>
    <cellStyle name="Примечание 8" xfId="4070"/>
    <cellStyle name="Примечание 8 2" xfId="4071"/>
    <cellStyle name="Примечание 8_46EE.2011(v1.0)" xfId="4072"/>
    <cellStyle name="Примечание 9" xfId="4073"/>
    <cellStyle name="Примечание 9 2" xfId="4074"/>
    <cellStyle name="Примечание 9_46EE.2011(v1.0)" xfId="4075"/>
    <cellStyle name="Продукт" xfId="4076"/>
    <cellStyle name="Процентный" xfId="100" builtinId="5" hidden="1"/>
    <cellStyle name="Процентный 10" xfId="4077"/>
    <cellStyle name="Процентный 10 2" xfId="4078"/>
    <cellStyle name="Процентный 11" xfId="4079"/>
    <cellStyle name="Процентный 12" xfId="4080"/>
    <cellStyle name="Процентный 13" xfId="4081"/>
    <cellStyle name="Процентный 2" xfId="4082"/>
    <cellStyle name="Процентный 2 10" xfId="4083"/>
    <cellStyle name="Процентный 2 11" xfId="4084"/>
    <cellStyle name="Процентный 2 12" xfId="4085"/>
    <cellStyle name="Процентный 2 13" xfId="4086"/>
    <cellStyle name="Процентный 2 14" xfId="4087"/>
    <cellStyle name="Процентный 2 15" xfId="4088"/>
    <cellStyle name="Процентный 2 2" xfId="4089"/>
    <cellStyle name="Процентный 2 2 2" xfId="4090"/>
    <cellStyle name="Процентный 2 2 2 2" xfId="4091"/>
    <cellStyle name="Процентный 2 2 3" xfId="4092"/>
    <cellStyle name="Процентный 2 2 4" xfId="4093"/>
    <cellStyle name="Процентный 2 3" xfId="4094"/>
    <cellStyle name="Процентный 2 3 2" xfId="4095"/>
    <cellStyle name="Процентный 2 3 3" xfId="4096"/>
    <cellStyle name="Процентный 2 3 4" xfId="4097"/>
    <cellStyle name="Процентный 2 3 5" xfId="4098"/>
    <cellStyle name="Процентный 2 4" xfId="4099"/>
    <cellStyle name="Процентный 2 5" xfId="4100"/>
    <cellStyle name="Процентный 2 5 2" xfId="4101"/>
    <cellStyle name="Процентный 2 6" xfId="4102"/>
    <cellStyle name="Процентный 2 7" xfId="4103"/>
    <cellStyle name="Процентный 2 8" xfId="4104"/>
    <cellStyle name="Процентный 2 9" xfId="4105"/>
    <cellStyle name="Процентный 3" xfId="4106"/>
    <cellStyle name="Процентный 3 2" xfId="4107"/>
    <cellStyle name="Процентный 3 2 2" xfId="4108"/>
    <cellStyle name="Процентный 3 3" xfId="4109"/>
    <cellStyle name="Процентный 3 3 2" xfId="4110"/>
    <cellStyle name="Процентный 3 4" xfId="4111"/>
    <cellStyle name="Процентный 3 5" xfId="4112"/>
    <cellStyle name="Процентный 4" xfId="4113"/>
    <cellStyle name="Процентный 4 2" xfId="4114"/>
    <cellStyle name="Процентный 4 2 2" xfId="4115"/>
    <cellStyle name="Процентный 4 3" xfId="4116"/>
    <cellStyle name="Процентный 4 3 2" xfId="4117"/>
    <cellStyle name="Процентный 4 4" xfId="4118"/>
    <cellStyle name="Процентный 4 4 2" xfId="4119"/>
    <cellStyle name="Процентный 4 4 2 2" xfId="4120"/>
    <cellStyle name="Процентный 4 4 2 2 2" xfId="4121"/>
    <cellStyle name="Процентный 4 4 2 2 2 2" xfId="4122"/>
    <cellStyle name="Процентный 4 4 2 2 3" xfId="4123"/>
    <cellStyle name="Процентный 4 4 2 3" xfId="4124"/>
    <cellStyle name="Процентный 4 4 2 3 2" xfId="4125"/>
    <cellStyle name="Процентный 4 4 2 4" xfId="4126"/>
    <cellStyle name="Процентный 4 4 3" xfId="4127"/>
    <cellStyle name="Процентный 4 4 3 2" xfId="4128"/>
    <cellStyle name="Процентный 4 4 3 2 2" xfId="4129"/>
    <cellStyle name="Процентный 4 4 3 3" xfId="4130"/>
    <cellStyle name="Процентный 4 4 4" xfId="4131"/>
    <cellStyle name="Процентный 4 4 4 2" xfId="4132"/>
    <cellStyle name="Процентный 4 4 5" xfId="4133"/>
    <cellStyle name="Процентный 4 5" xfId="4134"/>
    <cellStyle name="Процентный 4 5 2" xfId="4135"/>
    <cellStyle name="Процентный 4 5 2 2" xfId="4136"/>
    <cellStyle name="Процентный 4 5 2 2 2" xfId="4137"/>
    <cellStyle name="Процентный 4 5 2 3" xfId="4138"/>
    <cellStyle name="Процентный 4 5 3" xfId="4139"/>
    <cellStyle name="Процентный 4 5 3 2" xfId="4140"/>
    <cellStyle name="Процентный 4 5 4" xfId="4141"/>
    <cellStyle name="Процентный 4 6" xfId="4142"/>
    <cellStyle name="Процентный 4 6 2" xfId="4143"/>
    <cellStyle name="Процентный 4 6 2 2" xfId="4144"/>
    <cellStyle name="Процентный 4 6 2 2 2" xfId="4145"/>
    <cellStyle name="Процентный 4 6 2 3" xfId="4146"/>
    <cellStyle name="Процентный 4 6 3" xfId="4147"/>
    <cellStyle name="Процентный 4 6 3 2" xfId="4148"/>
    <cellStyle name="Процентный 4 6 4" xfId="4149"/>
    <cellStyle name="Процентный 4 7" xfId="4150"/>
    <cellStyle name="Процентный 4 7 2" xfId="4151"/>
    <cellStyle name="Процентный 4 7 2 2" xfId="4152"/>
    <cellStyle name="Процентный 4 7 3" xfId="4153"/>
    <cellStyle name="Процентный 4 8" xfId="4154"/>
    <cellStyle name="Процентный 4 8 2" xfId="4155"/>
    <cellStyle name="Процентный 4 9" xfId="4156"/>
    <cellStyle name="Процентный 5" xfId="4157"/>
    <cellStyle name="Процентный 5 2" xfId="4158"/>
    <cellStyle name="Процентный 5 2 2" xfId="4159"/>
    <cellStyle name="Процентный 5 2 2 2" xfId="4160"/>
    <cellStyle name="Процентный 5 2 2 2 2" xfId="4161"/>
    <cellStyle name="Процентный 5 2 2 2 2 2" xfId="4162"/>
    <cellStyle name="Процентный 5 2 2 2 3" xfId="4163"/>
    <cellStyle name="Процентный 5 2 2 3" xfId="4164"/>
    <cellStyle name="Процентный 5 2 2 3 2" xfId="4165"/>
    <cellStyle name="Процентный 5 2 2 4" xfId="4166"/>
    <cellStyle name="Процентный 5 2 3" xfId="4167"/>
    <cellStyle name="Процентный 5 2 3 2" xfId="4168"/>
    <cellStyle name="Процентный 5 2 3 2 2" xfId="4169"/>
    <cellStyle name="Процентный 5 2 3 3" xfId="4170"/>
    <cellStyle name="Процентный 5 2 4" xfId="4171"/>
    <cellStyle name="Процентный 5 2 4 2" xfId="4172"/>
    <cellStyle name="Процентный 5 2 5" xfId="4173"/>
    <cellStyle name="Процентный 5 3" xfId="4174"/>
    <cellStyle name="Процентный 5 3 2" xfId="4175"/>
    <cellStyle name="Процентный 5 3 2 2" xfId="4176"/>
    <cellStyle name="Процентный 5 3 2 2 2" xfId="4177"/>
    <cellStyle name="Процентный 5 3 2 3" xfId="4178"/>
    <cellStyle name="Процентный 5 3 3" xfId="4179"/>
    <cellStyle name="Процентный 5 3 3 2" xfId="4180"/>
    <cellStyle name="Процентный 5 3 4" xfId="4181"/>
    <cellStyle name="Процентный 5 4" xfId="4182"/>
    <cellStyle name="Процентный 5 4 2" xfId="4183"/>
    <cellStyle name="Процентный 5 4 2 2" xfId="4184"/>
    <cellStyle name="Процентный 5 4 3" xfId="4185"/>
    <cellStyle name="Процентный 5 5" xfId="4186"/>
    <cellStyle name="Процентный 5 5 2" xfId="4187"/>
    <cellStyle name="Процентный 5 6" xfId="4188"/>
    <cellStyle name="Процентный 6" xfId="4189"/>
    <cellStyle name="Процентный 6 2" xfId="4190"/>
    <cellStyle name="Процентный 6 2 2" xfId="4191"/>
    <cellStyle name="Процентный 6 2 2 2" xfId="4192"/>
    <cellStyle name="Процентный 6 2 3" xfId="4193"/>
    <cellStyle name="Процентный 6 3" xfId="4194"/>
    <cellStyle name="Процентный 6 3 2" xfId="4195"/>
    <cellStyle name="Процентный 6 4" xfId="4196"/>
    <cellStyle name="Процентный 7" xfId="4197"/>
    <cellStyle name="Процентный 7 2" xfId="4198"/>
    <cellStyle name="Процентный 7 3" xfId="4199"/>
    <cellStyle name="Процентный 8" xfId="4200"/>
    <cellStyle name="Процентный 8 2" xfId="4201"/>
    <cellStyle name="Процентный 8 2 2" xfId="4202"/>
    <cellStyle name="Процентный 8 3" xfId="4203"/>
    <cellStyle name="Процентный 9" xfId="4204"/>
    <cellStyle name="Пункт раздела" xfId="4205"/>
    <cellStyle name="Разница" xfId="4206"/>
    <cellStyle name="Рамки" xfId="4207"/>
    <cellStyle name="Рамки 2" xfId="4208"/>
    <cellStyle name="Сводная таблица" xfId="4209"/>
    <cellStyle name="Связанная ячейка" xfId="66" builtinId="24" hidden="1"/>
    <cellStyle name="Связанная ячейка 10" xfId="4210"/>
    <cellStyle name="Связанная ячейка 11" xfId="4211"/>
    <cellStyle name="Связанная ячейка 12" xfId="4212"/>
    <cellStyle name="Связанная ячейка 13" xfId="4213"/>
    <cellStyle name="Связанная ячейка 14" xfId="4214"/>
    <cellStyle name="Связанная ячейка 15" xfId="4215"/>
    <cellStyle name="Связанная ячейка 2" xfId="4216"/>
    <cellStyle name="Связанная ячейка 2 10" xfId="4217"/>
    <cellStyle name="Связанная ячейка 2 11" xfId="4218"/>
    <cellStyle name="Связанная ячейка 2 12" xfId="4219"/>
    <cellStyle name="Связанная ячейка 2 13" xfId="4220"/>
    <cellStyle name="Связанная ячейка 2 2" xfId="4221"/>
    <cellStyle name="Связанная ячейка 2 3" xfId="4222"/>
    <cellStyle name="Связанная ячейка 2 4" xfId="4223"/>
    <cellStyle name="Связанная ячейка 2 5" xfId="4224"/>
    <cellStyle name="Связанная ячейка 2 6" xfId="4225"/>
    <cellStyle name="Связанная ячейка 2 7" xfId="4226"/>
    <cellStyle name="Связанная ячейка 2 8" xfId="4227"/>
    <cellStyle name="Связанная ячейка 2 9" xfId="4228"/>
    <cellStyle name="Связанная ячейка 2_46EE.2011(v1.0)" xfId="4229"/>
    <cellStyle name="Связанная ячейка 3" xfId="4230"/>
    <cellStyle name="Связанная ячейка 3 2" xfId="4231"/>
    <cellStyle name="Связанная ячейка 3_46EE.2011(v1.0)" xfId="4232"/>
    <cellStyle name="Связанная ячейка 4" xfId="4233"/>
    <cellStyle name="Связанная ячейка 4 2" xfId="4234"/>
    <cellStyle name="Связанная ячейка 4_46EE.2011(v1.0)" xfId="4235"/>
    <cellStyle name="Связанная ячейка 5" xfId="4236"/>
    <cellStyle name="Связанная ячейка 5 2" xfId="4237"/>
    <cellStyle name="Связанная ячейка 5_46EE.2011(v1.0)" xfId="4238"/>
    <cellStyle name="Связанная ячейка 6" xfId="4239"/>
    <cellStyle name="Связанная ячейка 6 2" xfId="4240"/>
    <cellStyle name="Связанная ячейка 6_46EE.2011(v1.0)" xfId="4241"/>
    <cellStyle name="Связанная ячейка 7" xfId="4242"/>
    <cellStyle name="Связанная ячейка 7 2" xfId="4243"/>
    <cellStyle name="Связанная ячейка 7_46EE.2011(v1.0)" xfId="4244"/>
    <cellStyle name="Связанная ячейка 8" xfId="4245"/>
    <cellStyle name="Связанная ячейка 8 2" xfId="4246"/>
    <cellStyle name="Связанная ячейка 8_46EE.2011(v1.0)" xfId="4247"/>
    <cellStyle name="Связанная ячейка 9" xfId="4248"/>
    <cellStyle name="Связанная ячейка 9 2" xfId="4249"/>
    <cellStyle name="Связанная ячейка 9_46EE.2011(v1.0)" xfId="4250"/>
    <cellStyle name="Стиль 1" xfId="4251"/>
    <cellStyle name="Стиль 1 10" xfId="4252"/>
    <cellStyle name="Стиль 1 2" xfId="4253"/>
    <cellStyle name="Стиль 1 2 2" xfId="4254"/>
    <cellStyle name="Стиль 1 2 2 2" xfId="4255"/>
    <cellStyle name="Стиль 1 2 2 2 2" xfId="4256"/>
    <cellStyle name="Стиль 1 2 2 3" xfId="4257"/>
    <cellStyle name="Стиль 1 2 3" xfId="4258"/>
    <cellStyle name="Стиль 1 2_46EP.2011(v2.0)" xfId="4259"/>
    <cellStyle name="Стиль 1 3" xfId="4260"/>
    <cellStyle name="Стиль 1 3 2" xfId="4261"/>
    <cellStyle name="Стиль 1 4" xfId="4262"/>
    <cellStyle name="Стиль 1 5" xfId="4263"/>
    <cellStyle name="Стиль 1 6" xfId="4264"/>
    <cellStyle name="Стиль 1 7" xfId="4265"/>
    <cellStyle name="Стиль 1 8" xfId="4266"/>
    <cellStyle name="Стиль 1 9" xfId="4267"/>
    <cellStyle name="Стиль 1_25 и 26сч ПЭО 18_03_2012" xfId="4268"/>
    <cellStyle name="Стиль 2" xfId="4269"/>
    <cellStyle name="Стиль 2 2" xfId="4270"/>
    <cellStyle name="Стиль 3" xfId="4271"/>
    <cellStyle name="Стиль 4" xfId="4272"/>
    <cellStyle name="Стиль 5" xfId="4273"/>
    <cellStyle name="Субсчет" xfId="4274"/>
    <cellStyle name="Счет" xfId="4275"/>
    <cellStyle name="ТЕКСТ" xfId="4276"/>
    <cellStyle name="ТЕКСТ 10" xfId="4277"/>
    <cellStyle name="ТЕКСТ 2" xfId="4278"/>
    <cellStyle name="ТЕКСТ 3" xfId="4279"/>
    <cellStyle name="ТЕКСТ 4" xfId="4280"/>
    <cellStyle name="ТЕКСТ 5" xfId="4281"/>
    <cellStyle name="ТЕКСТ 6" xfId="4282"/>
    <cellStyle name="ТЕКСТ 7" xfId="4283"/>
    <cellStyle name="ТЕКСТ 8" xfId="4284"/>
    <cellStyle name="ТЕКСТ 9" xfId="4285"/>
    <cellStyle name="Текст предупреждения" xfId="68" builtinId="11" hidden="1"/>
    <cellStyle name="Текст предупреждения 10" xfId="4286"/>
    <cellStyle name="Текст предупреждения 11" xfId="4287"/>
    <cellStyle name="Текст предупреждения 12" xfId="4288"/>
    <cellStyle name="Текст предупреждения 13" xfId="4289"/>
    <cellStyle name="Текст предупреждения 14" xfId="4290"/>
    <cellStyle name="Текст предупреждения 15" xfId="4291"/>
    <cellStyle name="Текст предупреждения 2" xfId="4292"/>
    <cellStyle name="Текст предупреждения 2 10" xfId="4293"/>
    <cellStyle name="Текст предупреждения 2 11" xfId="4294"/>
    <cellStyle name="Текст предупреждения 2 12" xfId="4295"/>
    <cellStyle name="Текст предупреждения 2 13" xfId="4296"/>
    <cellStyle name="Текст предупреждения 2 2" xfId="4297"/>
    <cellStyle name="Текст предупреждения 2 3" xfId="4298"/>
    <cellStyle name="Текст предупреждения 2 4" xfId="4299"/>
    <cellStyle name="Текст предупреждения 2 5" xfId="4300"/>
    <cellStyle name="Текст предупреждения 2 6" xfId="4301"/>
    <cellStyle name="Текст предупреждения 2 7" xfId="4302"/>
    <cellStyle name="Текст предупреждения 2 8" xfId="4303"/>
    <cellStyle name="Текст предупреждения 2 9" xfId="4304"/>
    <cellStyle name="Текст предупреждения 3" xfId="4305"/>
    <cellStyle name="Текст предупреждения 3 2" xfId="4306"/>
    <cellStyle name="Текст предупреждения 4" xfId="4307"/>
    <cellStyle name="Текст предупреждения 4 2" xfId="4308"/>
    <cellStyle name="Текст предупреждения 5" xfId="4309"/>
    <cellStyle name="Текст предупреждения 5 2" xfId="4310"/>
    <cellStyle name="Текст предупреждения 6" xfId="4311"/>
    <cellStyle name="Текст предупреждения 6 2" xfId="4312"/>
    <cellStyle name="Текст предупреждения 7" xfId="4313"/>
    <cellStyle name="Текст предупреждения 7 2" xfId="4314"/>
    <cellStyle name="Текст предупреждения 8" xfId="4315"/>
    <cellStyle name="Текст предупреждения 8 2" xfId="4316"/>
    <cellStyle name="Текст предупреждения 9" xfId="4317"/>
    <cellStyle name="Текст предупреждения 9 2" xfId="4318"/>
    <cellStyle name="Текстовый" xfId="4319"/>
    <cellStyle name="Текстовый 10" xfId="4320"/>
    <cellStyle name="Текстовый 11" xfId="4321"/>
    <cellStyle name="Текстовый 12" xfId="4322"/>
    <cellStyle name="Текстовый 13" xfId="4323"/>
    <cellStyle name="Текстовый 14" xfId="4324"/>
    <cellStyle name="Текстовый 15" xfId="4325"/>
    <cellStyle name="Текстовый 16" xfId="4326"/>
    <cellStyle name="Текстовый 2" xfId="4327"/>
    <cellStyle name="Текстовый 3" xfId="4328"/>
    <cellStyle name="Текстовый 4" xfId="4329"/>
    <cellStyle name="Текстовый 5" xfId="4330"/>
    <cellStyle name="Текстовый 6" xfId="4331"/>
    <cellStyle name="Текстовый 7" xfId="4332"/>
    <cellStyle name="Текстовый 8" xfId="4333"/>
    <cellStyle name="Текстовый 9" xfId="4334"/>
    <cellStyle name="Текстовый_1" xfId="4335"/>
    <cellStyle name="Тысячи [0]_22гк" xfId="4336"/>
    <cellStyle name="Тысячи_14APnakl" xfId="4337"/>
    <cellStyle name="ФИКСИРОВАННЫЙ" xfId="4338"/>
    <cellStyle name="ФИКСИРОВАННЫЙ 2" xfId="4339"/>
    <cellStyle name="ФИКСИРОВАННЫЙ 3" xfId="4340"/>
    <cellStyle name="ФИКСИРОВАННЫЙ 4" xfId="4341"/>
    <cellStyle name="ФИКСИРОВАННЫЙ 5" xfId="4342"/>
    <cellStyle name="ФИКСИРОВАННЫЙ 6" xfId="4343"/>
    <cellStyle name="ФИКСИРОВАННЫЙ 7" xfId="4344"/>
    <cellStyle name="ФИКСИРОВАННЫЙ 8" xfId="4345"/>
    <cellStyle name="ФИКСИРОВАННЫЙ 9" xfId="4346"/>
    <cellStyle name="ФИКСИРОВАННЫЙ_1" xfId="4347"/>
    <cellStyle name="Финансовый" xfId="96" builtinId="3" hidden="1"/>
    <cellStyle name="Финансовый [0]" xfId="97" builtinId="6" hidden="1"/>
    <cellStyle name="Финансовый [0] 2" xfId="4348"/>
    <cellStyle name="Финансовый [0] 2 2" xfId="4349"/>
    <cellStyle name="Финансовый [0] 3" xfId="4350"/>
    <cellStyle name="Финансовый 10" xfId="4351"/>
    <cellStyle name="Финансовый 11" xfId="4352"/>
    <cellStyle name="Финансовый 2" xfId="4353"/>
    <cellStyle name="Финансовый 2 10" xfId="4354"/>
    <cellStyle name="Финансовый 2 11" xfId="4355"/>
    <cellStyle name="Финансовый 2 12" xfId="4356"/>
    <cellStyle name="Финансовый 2 13" xfId="4357"/>
    <cellStyle name="Финансовый 2 14" xfId="4358"/>
    <cellStyle name="Финансовый 2 2" xfId="4359"/>
    <cellStyle name="Финансовый 2 2 2" xfId="4360"/>
    <cellStyle name="Финансовый 2 2 3" xfId="4361"/>
    <cellStyle name="Финансовый 2 2 4" xfId="4362"/>
    <cellStyle name="Финансовый 2 2_INDEX.STATION.2012(v1.0)_" xfId="4363"/>
    <cellStyle name="Финансовый 2 3" xfId="4364"/>
    <cellStyle name="Финансовый 2 4" xfId="4365"/>
    <cellStyle name="Финансовый 2 4 2" xfId="4366"/>
    <cellStyle name="Финансовый 2 5" xfId="4367"/>
    <cellStyle name="Финансовый 2 6" xfId="4368"/>
    <cellStyle name="Финансовый 2 7" xfId="4369"/>
    <cellStyle name="Финансовый 2 8" xfId="4370"/>
    <cellStyle name="Финансовый 2 9" xfId="4371"/>
    <cellStyle name="Финансовый 2_46EE.2011(v1.0)" xfId="4372"/>
    <cellStyle name="Финансовый 3" xfId="4373"/>
    <cellStyle name="Финансовый 3 2" xfId="4374"/>
    <cellStyle name="Финансовый 3 2 2" xfId="4375"/>
    <cellStyle name="Финансовый 3 2_TEHSHEET" xfId="4376"/>
    <cellStyle name="Финансовый 3 3" xfId="4377"/>
    <cellStyle name="Финансовый 3 3 2" xfId="4378"/>
    <cellStyle name="Финансовый 3 4" xfId="4379"/>
    <cellStyle name="Финансовый 3 4 2" xfId="4380"/>
    <cellStyle name="Финансовый 3 5" xfId="4381"/>
    <cellStyle name="Финансовый 3 6" xfId="4382"/>
    <cellStyle name="Финансовый 3 7" xfId="4383"/>
    <cellStyle name="Финансовый 3_ARMRAZR" xfId="4384"/>
    <cellStyle name="Финансовый 4" xfId="4385"/>
    <cellStyle name="Финансовый 4 2" xfId="4386"/>
    <cellStyle name="Финансовый 4 2 2" xfId="4387"/>
    <cellStyle name="Финансовый 4 3" xfId="4388"/>
    <cellStyle name="Финансовый 4_TEHSHEET" xfId="4389"/>
    <cellStyle name="Финансовый 5" xfId="4390"/>
    <cellStyle name="Финансовый 5 2" xfId="4391"/>
    <cellStyle name="Финансовый 6" xfId="4392"/>
    <cellStyle name="Финансовый 6 2" xfId="4393"/>
    <cellStyle name="Финансовый 7" xfId="4394"/>
    <cellStyle name="Финансовый 7 2" xfId="4395"/>
    <cellStyle name="Финансовый 7 2 2" xfId="4396"/>
    <cellStyle name="Финансовый 7 2 2 2" xfId="4397"/>
    <cellStyle name="Финансовый 7 2 3" xfId="4398"/>
    <cellStyle name="Финансовый 7 3" xfId="4399"/>
    <cellStyle name="Финансовый 7 3 2" xfId="4400"/>
    <cellStyle name="Финансовый 7 4" xfId="4401"/>
    <cellStyle name="Финансовый 8" xfId="4402"/>
    <cellStyle name="Финансовый 8 2" xfId="4403"/>
    <cellStyle name="Финансовый 8 2 2" xfId="4404"/>
    <cellStyle name="Финансовый 8 2 2 2" xfId="4405"/>
    <cellStyle name="Финансовый 8 2 3" xfId="4406"/>
    <cellStyle name="Финансовый 8 3" xfId="4407"/>
    <cellStyle name="Финансовый 8 3 2" xfId="4408"/>
    <cellStyle name="Финансовый 9" xfId="4409"/>
    <cellStyle name="Финансовый0[0]_FU_bal" xfId="4410"/>
    <cellStyle name="Формула" xfId="4411"/>
    <cellStyle name="Формула 2" xfId="4412"/>
    <cellStyle name="Формула 2 2" xfId="4413"/>
    <cellStyle name="Формула 3" xfId="4414"/>
    <cellStyle name="Формула_A РТ 2009 Рязаньэнерго" xfId="4415"/>
    <cellStyle name="ФормулаВБ" xfId="4416"/>
    <cellStyle name="ФормулаВБ 2" xfId="4417"/>
    <cellStyle name="ФормулаНаКонтроль" xfId="4418"/>
    <cellStyle name="ФормулаНаКонтроль 2" xfId="4419"/>
    <cellStyle name="ФормулаНаКонтроль_GRES.2007.5" xfId="4420"/>
    <cellStyle name="Хороший" xfId="61" builtinId="26" hidden="1"/>
    <cellStyle name="Хороший 10" xfId="4421"/>
    <cellStyle name="Хороший 11" xfId="4422"/>
    <cellStyle name="Хороший 12" xfId="4423"/>
    <cellStyle name="Хороший 13" xfId="4424"/>
    <cellStyle name="Хороший 14" xfId="4425"/>
    <cellStyle name="Хороший 15" xfId="4426"/>
    <cellStyle name="Хороший 2" xfId="4427"/>
    <cellStyle name="Хороший 2 10" xfId="4428"/>
    <cellStyle name="Хороший 2 11" xfId="4429"/>
    <cellStyle name="Хороший 2 12" xfId="4430"/>
    <cellStyle name="Хороший 2 13" xfId="4431"/>
    <cellStyle name="Хороший 2 2" xfId="4432"/>
    <cellStyle name="Хороший 2 3" xfId="4433"/>
    <cellStyle name="Хороший 2 4" xfId="4434"/>
    <cellStyle name="Хороший 2 5" xfId="4435"/>
    <cellStyle name="Хороший 2 6" xfId="4436"/>
    <cellStyle name="Хороший 2 7" xfId="4437"/>
    <cellStyle name="Хороший 2 8" xfId="4438"/>
    <cellStyle name="Хороший 2 9" xfId="4439"/>
    <cellStyle name="Хороший 3" xfId="4440"/>
    <cellStyle name="Хороший 3 2" xfId="4441"/>
    <cellStyle name="Хороший 4" xfId="4442"/>
    <cellStyle name="Хороший 4 2" xfId="4443"/>
    <cellStyle name="Хороший 5" xfId="4444"/>
    <cellStyle name="Хороший 5 2" xfId="4445"/>
    <cellStyle name="Хороший 6" xfId="4446"/>
    <cellStyle name="Хороший 6 2" xfId="4447"/>
    <cellStyle name="Хороший 7" xfId="4448"/>
    <cellStyle name="Хороший 7 2" xfId="4449"/>
    <cellStyle name="Хороший 8" xfId="4450"/>
    <cellStyle name="Хороший 8 2" xfId="4451"/>
    <cellStyle name="Хороший 9" xfId="4452"/>
    <cellStyle name="Хороший 9 2" xfId="4453"/>
    <cellStyle name="Цена_продукта" xfId="4454"/>
    <cellStyle name="Цифры по центру с десятыми" xfId="4455"/>
    <cellStyle name="Цифры по центру с десятыми 2" xfId="4456"/>
    <cellStyle name="Цифры по центру с десятыми 3" xfId="4457"/>
    <cellStyle name="Цифры по центру с десятыми 4" xfId="4458"/>
    <cellStyle name="Цифры по центру с десятыми 5" xfId="4459"/>
    <cellStyle name="число" xfId="4460"/>
    <cellStyle name="число 2" xfId="4461"/>
    <cellStyle name="Џђћ–…ќ’ќ›‰" xfId="4462"/>
    <cellStyle name="Џђћ–…ќ’ќ›‰ 2" xfId="4463"/>
    <cellStyle name="Џђћ–…ќ’ќ›‰ 3" xfId="4464"/>
    <cellStyle name="Шапка" xfId="4465"/>
    <cellStyle name="Шапка таблицы" xfId="4466"/>
    <cellStyle name="Шапка таблицы 2" xfId="4467"/>
    <cellStyle name="Шапка_4DNS.UPDATE.EXAMPLE" xfId="4468"/>
    <cellStyle name="ШАУ" xfId="4469"/>
    <cellStyle name="標準_PL-CF sheet" xfId="4470"/>
    <cellStyle name="㼿" xfId="4471"/>
    <cellStyle name="㼿?" xfId="4472"/>
    <cellStyle name="㼿㼿" xfId="4473"/>
    <cellStyle name="㼿㼿 2" xfId="4474"/>
    <cellStyle name="㼿㼿?" xfId="4475"/>
    <cellStyle name="㼿㼿? 2" xfId="4476"/>
    <cellStyle name="㼿㼿? 3" xfId="4477"/>
    <cellStyle name="㼿㼿㼿" xfId="4478"/>
    <cellStyle name="㼿㼿㼿 2" xfId="4479"/>
    <cellStyle name="㼿㼿㼿?" xfId="4480"/>
    <cellStyle name="㼿㼿㼿? 2" xfId="4481"/>
    <cellStyle name="㼿㼿㼿? 3" xfId="4482"/>
    <cellStyle name="㼿㼿㼿㼿" xfId="4483"/>
    <cellStyle name="㼿㼿㼿㼿?" xfId="4484"/>
    <cellStyle name="㼿㼿㼿㼿㼿" xfId="4485"/>
    <cellStyle name="䁺_x0001_" xfId="4486"/>
    <cellStyle name="䁺_x0001_ 2" xfId="4487"/>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4.xml"/><Relationship Id="rId89" Type="http://schemas.openxmlformats.org/officeDocument/2006/relationships/externalLink" Target="externalLinks/externalLink9.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2.xml"/><Relationship Id="rId90" Type="http://schemas.openxmlformats.org/officeDocument/2006/relationships/externalLink" Target="externalLinks/externalLink10.xml"/><Relationship Id="rId95" Type="http://schemas.openxmlformats.org/officeDocument/2006/relationships/externalLink" Target="externalLinks/externalLink1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5.xml"/><Relationship Id="rId93" Type="http://schemas.openxmlformats.org/officeDocument/2006/relationships/externalLink" Target="externalLinks/externalLink13.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88" Type="http://schemas.openxmlformats.org/officeDocument/2006/relationships/externalLink" Target="externalLinks/externalLink8.xml"/><Relationship Id="rId91" Type="http://schemas.openxmlformats.org/officeDocument/2006/relationships/externalLink" Target="externalLinks/externalLink1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externalLink" Target="externalLinks/externalLink6.xml"/><Relationship Id="rId94" Type="http://schemas.openxmlformats.org/officeDocument/2006/relationships/externalLink" Target="externalLinks/externalLink1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41</xdr:col>
      <xdr:colOff>38100</xdr:colOff>
      <xdr:row>30</xdr:row>
      <xdr:rowOff>0</xdr:rowOff>
    </xdr:from>
    <xdr:to>
      <xdr:col>41</xdr:col>
      <xdr:colOff>228600</xdr:colOff>
      <xdr:row>30</xdr:row>
      <xdr:rowOff>190500</xdr:rowOff>
    </xdr:to>
    <xdr:grpSp>
      <xdr:nvGrpSpPr>
        <xdr:cNvPr id="4" name="shCalendar" hidden="1"/>
        <xdr:cNvGrpSpPr>
          <a:grpSpLocks/>
        </xdr:cNvGrpSpPr>
      </xdr:nvGrpSpPr>
      <xdr:grpSpPr bwMode="auto">
        <a:xfrm>
          <a:off x="25365075" y="58674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38100</xdr:colOff>
      <xdr:row>23</xdr:row>
      <xdr:rowOff>0</xdr:rowOff>
    </xdr:from>
    <xdr:to>
      <xdr:col>42</xdr:col>
      <xdr:colOff>228600</xdr:colOff>
      <xdr:row>23</xdr:row>
      <xdr:rowOff>190500</xdr:rowOff>
    </xdr:to>
    <xdr:grpSp>
      <xdr:nvGrpSpPr>
        <xdr:cNvPr id="4" name="shCalendar" hidden="1"/>
        <xdr:cNvGrpSpPr>
          <a:grpSpLocks/>
        </xdr:cNvGrpSpPr>
      </xdr:nvGrpSpPr>
      <xdr:grpSpPr bwMode="auto">
        <a:xfrm>
          <a:off x="19888200" y="31051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29337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62</xdr:col>
      <xdr:colOff>38100</xdr:colOff>
      <xdr:row>23</xdr:row>
      <xdr:rowOff>0</xdr:rowOff>
    </xdr:from>
    <xdr:to>
      <xdr:col>62</xdr:col>
      <xdr:colOff>228600</xdr:colOff>
      <xdr:row>23</xdr:row>
      <xdr:rowOff>190500</xdr:rowOff>
    </xdr:to>
    <xdr:grpSp>
      <xdr:nvGrpSpPr>
        <xdr:cNvPr id="4" name="shCalendar" hidden="1"/>
        <xdr:cNvGrpSpPr>
          <a:grpSpLocks/>
        </xdr:cNvGrpSpPr>
      </xdr:nvGrpSpPr>
      <xdr:grpSpPr bwMode="auto">
        <a:xfrm>
          <a:off x="26212800" y="32575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62</xdr:col>
      <xdr:colOff>0</xdr:colOff>
      <xdr:row>23</xdr:row>
      <xdr:rowOff>0</xdr:rowOff>
    </xdr:from>
    <xdr:ext cx="190500" cy="190500"/>
    <xdr:grpSp>
      <xdr:nvGrpSpPr>
        <xdr:cNvPr id="7" name="shCalendar" hidden="1"/>
        <xdr:cNvGrpSpPr>
          <a:grpSpLocks/>
        </xdr:cNvGrpSpPr>
      </xdr:nvGrpSpPr>
      <xdr:grpSpPr bwMode="auto">
        <a:xfrm>
          <a:off x="26174700" y="325755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62</xdr:col>
      <xdr:colOff>0</xdr:colOff>
      <xdr:row>23</xdr:row>
      <xdr:rowOff>0</xdr:rowOff>
    </xdr:from>
    <xdr:ext cx="190500" cy="190500"/>
    <xdr:grpSp>
      <xdr:nvGrpSpPr>
        <xdr:cNvPr id="12" name="shCalendar" hidden="1"/>
        <xdr:cNvGrpSpPr>
          <a:grpSpLocks/>
        </xdr:cNvGrpSpPr>
      </xdr:nvGrpSpPr>
      <xdr:grpSpPr bwMode="auto">
        <a:xfrm>
          <a:off x="26174700" y="325755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44</xdr:row>
      <xdr:rowOff>0</xdr:rowOff>
    </xdr:from>
    <xdr:ext cx="190500" cy="190500"/>
    <xdr:grpSp>
      <xdr:nvGrpSpPr>
        <xdr:cNvPr id="7" name="shCalendar" hidden="1"/>
        <xdr:cNvGrpSpPr>
          <a:grpSpLocks/>
        </xdr:cNvGrpSpPr>
      </xdr:nvGrpSpPr>
      <xdr:grpSpPr bwMode="auto">
        <a:xfrm>
          <a:off x="8096250" y="1017270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2201525" y="148590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44</xdr:row>
      <xdr:rowOff>2</xdr:rowOff>
    </xdr:from>
    <xdr:to>
      <xdr:col>4</xdr:col>
      <xdr:colOff>3343276</xdr:colOff>
      <xdr:row>45</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bvsrv04\publicpes\&#1087;&#1083;&#1072;&#1085;&#1099;\&#1089;&#1086;&#1074;&#1077;&#1090;%202007\&#1064;&#1072;&#1073;&#1083;&#1086;&#1085;%20&#1057;&#1044;1%20%20&#1088;&#1072;&#1073;&#1086;&#1095;&#1072;&#1103;%20200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gfs01\docs262\Documents%20and%20Settings\Kosareva_SG\Local%20Settings\Temporary%20Internet%20Files\OLK1\WINDOWS\TEMP\&#1050;&#1072;&#1083;&#1100;&#1082;&#1091;&#1083;&#1103;&#1094;&#1080;&#1103;%202002%20&#1055;&#1083;&#1072;&#108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Obfs01\publicpes\&#1052;&#1086;&#1080;%20&#1076;&#1086;&#1082;&#1091;&#1084;&#1077;&#1085;&#1090;&#1099;\&#1074;&#1086;&#1076;&#1086;&#1082;&#1072;&#1085;&#1072;&#1083;\&#1074;&#1086;&#1076;&#1086;&#1082;&#1072;&#1085;&#1072;&#1083;%201\&#1040;&#1083;&#1077;&#1085;&#1072;\&#1074;&#1089;&#1103;&#1082;&#1086;%20&#1088;&#1072;&#1079;&#1085;&#1086;%20&#1087;&#1086;%20&#1088;&#1072;&#1073;&#1086;&#1090;&#1077;\&#1072;&#1091;&#1090;&#1086;&#1088;&#1089;&#1080;&#1085;&#1075;\&#1057;&#1082;&#1072;&#1085;&#1080;&#1080;\WINDOWS\TEMP\&#1050;&#1072;&#1083;&#1100;&#1082;&#1091;&#1083;&#1103;&#1094;&#1080;&#1103;%202002%20&#1055;&#1083;&#1072;&#108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uba\&#1052;&#1086;&#1080;%20&#1076;&#1086;&#1082;&#1091;&#1084;&#1077;&#1085;&#1090;&#1099;\WINDOWS\TEMP\&#1050;&#1072;&#1083;&#1100;&#1082;&#1091;&#1083;&#1103;&#1094;&#1080;&#1103;%202002%20&#1055;&#1083;&#1072;&#108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vkfree\&#1089;&#1083;&#1091;&#1078;&#1073;&#1072;&#1092;&#1080;&#1085;&#1101;&#1082;&#1086;&#1085;\WINNT\Temp\bat\WINDOWS\TEMP\&#1050;&#1072;&#1083;&#1100;&#1082;&#1091;&#1083;&#1103;&#1094;&#1080;&#1103;%202002%20&#1055;&#1083;&#1072;&#108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WINNT\Temp\bat\WINDOWS\TEMP\&#1050;&#1072;&#1083;&#1100;&#1082;&#1091;&#1083;&#1103;&#1094;&#1080;&#1103;%202002%20&#1055;&#1083;&#1072;&#108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6;&#1072;&#1089;&#1095;&#1077;&#1090;%20&#1058;&#1040;&#1056;&#1048;&#1060;&#1040;%20&#1085;&#1072;%202020-2023%20&#1075;_&#1057;&#1055;&#107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dnrntw40d018\e\Vmylyuki2\MOE\Mat_z.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1055;&#1083;&#1072;&#1085;%20&#1085;&#1072;%202008-2010(13.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101;&#1082;&#1086;&#1085;&#1086;&#1084;&#1080;&#1095;&#1077;&#1089;&#1082;&#1086;&#1077;%20&#1091;&#1087;&#1088;&#1072;&#1074;&#1083;&#1077;&#1085;&#1080;&#1077;/&#1058;&#1072;&#1088;&#1080;&#1092;/&#1058;&#1072;&#1088;&#1080;&#1092;%202016/&#1055;&#1069;&#1054;/&#1056;&#1072;&#1089;&#1095;&#1077;&#1090;%20&#1090;&#1072;&#1088;&#1080;&#1092;&#1072;%202016%20&#1055;&#1069;&#1054;/&#1060;&#1086;&#1088;&#1084;&#1099;%205.1%20&#1080;%205.3/&#1060;&#1086;&#1088;&#1084;&#1099;%205.1%20-%205.3%20&#1082;%20&#1090;&#1072;&#1088;&#1080;&#1092;&#1091;%202016%20-%20&#1057;&#1055;&#1073;.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WINDOWS\TEMP\&#1050;&#1072;&#1083;&#1100;&#1082;&#1091;&#1083;&#1103;&#1094;&#1080;&#1103;%202002%20&#1055;&#1083;&#1072;&#108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str_server370\Ecologi\&#1050;&#1072;&#1083;&#1100;&#1082;&#1091;&#1083;&#1103;&#1094;&#1080;&#1103;%20&#1085;&#1086;&#1074;&#1072;&#1103;\&#1054;&#1052;&#105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Главная для ТП"/>
      <sheetName val="1.15 (д.б.)"/>
      <sheetName val="TEHSHEET"/>
      <sheetName val="Перегруппировка"/>
      <sheetName val="план 2000"/>
      <sheetName val="ПрЭС"/>
      <sheetName val="Заголовок"/>
      <sheetName val="ФОТ по месяцам"/>
      <sheetName val="Смета ДУ и ПД"/>
      <sheetName val="Главная"/>
      <sheetName val="EKDEB90"/>
      <sheetName val="Смета_"/>
      <sheetName val="БДР"/>
      <sheetName val="прочие доходы"/>
      <sheetName val="ТЭП ТНС утв."/>
      <sheetName val="КПЭ"/>
      <sheetName val="ОНА,ОНО"/>
      <sheetName val="на_1_тут"/>
      <sheetName val="ВАРИАНТ_3_РАБОЧИЙ"/>
      <sheetName val="план_2000"/>
      <sheetName val="Главная_для_ТП"/>
      <sheetName val="1_15_(д_б_)"/>
      <sheetName val="T0"/>
      <sheetName val="Т6"/>
      <sheetName val="1. свод филиалы"/>
      <sheetName val="1. ИА"/>
      <sheetName val="1. свод ЛЭ"/>
      <sheetName val="Смета2 проект. раб."/>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Перечень"/>
      <sheetName val="Автозаполнение"/>
      <sheetName val="П.8."/>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В январь"/>
      <sheetName val="затраты"/>
      <sheetName val="фин рез"/>
      <sheetName val="тэп-всего"/>
      <sheetName val="электроэнергия"/>
      <sheetName val="анализ ээ"/>
      <sheetName val="реаг. вод"/>
      <sheetName val="анализ (хр)в"/>
      <sheetName val="реаг. кан "/>
      <sheetName val="анализ(хр)к"/>
      <sheetName val="анализ(хр)юзос"/>
      <sheetName val="топл"/>
      <sheetName val="анализ топлива ЛВ"/>
      <sheetName val="мат"/>
      <sheetName val="топл. ГСМ"/>
      <sheetName val="прочие "/>
      <sheetName val="доходы"/>
      <sheetName val="дебитор"/>
      <sheetName val="кредит"/>
      <sheetName val="неосновн"/>
      <sheetName val="ТЭП"/>
      <sheetName val="Лист1"/>
      <sheetName val="кре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17"/>
      <sheetName val="Прочие_отч_В"/>
      <sheetName val="Прочие_отч_К"/>
      <sheetName val="Прочие"/>
      <sheetName val="Пр_зат_1кв "/>
      <sheetName val="Затраты"/>
      <sheetName val="Др_затраты"/>
      <sheetName val="Электра"/>
      <sheetName val="Электра_пр_г"/>
      <sheetName val="Топливо_В"/>
      <sheetName val="Топливо_К"/>
      <sheetName val="Топливо_пр_гВ "/>
      <sheetName val="Топливо_пр_гК"/>
      <sheetName val="Реагенты_эк_В"/>
      <sheetName val="Реаг_пр_годВ"/>
      <sheetName val="Реагенты_эк_К"/>
      <sheetName val="Реаг_пр_годК"/>
      <sheetName val="Охрана"/>
      <sheetName val="Охрана_пр_год"/>
      <sheetName val="Прочие_пр_год_В "/>
      <sheetName val="Прочие_пр_год_К"/>
      <sheetName val="Материалы_В"/>
      <sheetName val="Материалы_К"/>
      <sheetName val="Собств_нужды "/>
      <sheetName val="Тарифы"/>
      <sheetName val="Пр_ст_вод"/>
      <sheetName val="Пр_ст_вод_пр_г"/>
      <sheetName val="Сводная2 старая"/>
      <sheetName val="Сводная 2 год"/>
      <sheetName val="Диаграммы"/>
      <sheetName val="Диаграммы год"/>
      <sheetName val="Диаграммы год (2)"/>
      <sheetName val="Диаграммы месяц"/>
      <sheetName val="Сводная 3 старая"/>
      <sheetName val="Сводная 3 год"/>
      <sheetName val="Под_воды"/>
      <sheetName val="Под_воды_пр_г"/>
      <sheetName val="Ф_анализа"/>
      <sheetName val="Ф_анализа_п_г"/>
      <sheetName val="ХР-1Вод"/>
      <sheetName val="Анализ_кубов"/>
      <sheetName val="Форма_отч_лист1"/>
      <sheetName val="Форма_отч_лист1_пр_г"/>
      <sheetName val="Форма_отч_лист2"/>
      <sheetName val="Форма_отч_лист2_пр_г"/>
      <sheetName val="Форма_отч_лист3"/>
      <sheetName val="Форма_отч_лист3_пр_г"/>
      <sheetName val="Форма_отч_лист4"/>
      <sheetName val="Форма_отч_лист4_пр_г"/>
      <sheetName val="Форма_отч_лист5"/>
      <sheetName val="Форма_отч_лист5_пр_г"/>
      <sheetName val="Модуль1"/>
      <sheetName val="Модуль2"/>
      <sheetName val="Модуль3"/>
      <sheetName val="Модуль4"/>
      <sheetName val="Модуль5"/>
      <sheetName val="Модуль6"/>
      <sheetName val="Модуль7"/>
      <sheetName val="Калькуляция 2002 План"/>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17"/>
      <sheetName val="Прочие_отч_В"/>
      <sheetName val="Прочие_отч_К"/>
      <sheetName val="Прочие"/>
      <sheetName val="Пр_зат_1кв "/>
      <sheetName val="Затраты"/>
      <sheetName val="Др_затраты"/>
      <sheetName val="Электра"/>
      <sheetName val="Электра_пр_г"/>
      <sheetName val="Топливо_В"/>
      <sheetName val="Топливо_К"/>
      <sheetName val="Топливо_пр_гВ "/>
      <sheetName val="Топливо_пр_гК"/>
      <sheetName val="Реагенты_эк_В"/>
      <sheetName val="Реаг_пр_годВ"/>
      <sheetName val="Реагенты_эк_К"/>
      <sheetName val="Реаг_пр_годК"/>
      <sheetName val="Охрана"/>
      <sheetName val="Охрана_пр_год"/>
      <sheetName val="Прочие_пр_год_В "/>
      <sheetName val="Прочие_пр_год_К"/>
      <sheetName val="Материалы_В"/>
      <sheetName val="Материалы_К"/>
      <sheetName val="Собств_нужды "/>
      <sheetName val="Тарифы"/>
      <sheetName val="Пр_ст_вод"/>
      <sheetName val="Пр_ст_вод_пр_г"/>
      <sheetName val="Сводная2 старая"/>
      <sheetName val="Сводная 2 год"/>
      <sheetName val="Диаграммы"/>
      <sheetName val="Диаграммы год"/>
      <sheetName val="Диаграммы год (2)"/>
      <sheetName val="Диаграммы месяц"/>
      <sheetName val="Сводная 3 старая"/>
      <sheetName val="Сводная 3 год"/>
      <sheetName val="Под_воды"/>
      <sheetName val="Под_воды_пр_г"/>
      <sheetName val="Ф_анализа"/>
      <sheetName val="Ф_анализа_п_г"/>
      <sheetName val="ХР-1Вод"/>
      <sheetName val="Анализ_кубов"/>
      <sheetName val="Форма_отч_лист1"/>
      <sheetName val="Форма_отч_лист1_пр_г"/>
      <sheetName val="Форма_отч_лист2"/>
      <sheetName val="Форма_отч_лист2_пр_г"/>
      <sheetName val="Форма_отч_лист3"/>
      <sheetName val="Форма_отч_лист3_пр_г"/>
      <sheetName val="Форма_отч_лист4"/>
      <sheetName val="Форма_отч_лист4_пр_г"/>
      <sheetName val="Форма_отч_лист5"/>
      <sheetName val="Форма_отч_лист5_пр_г"/>
      <sheetName val="Модуль1"/>
      <sheetName val="Модуль2"/>
      <sheetName val="Модуль3"/>
      <sheetName val="Модуль4"/>
      <sheetName val="Модуль5"/>
      <sheetName val="Модуль6"/>
      <sheetName val="Модуль7"/>
      <sheetName val="Калькуляция 2002 План"/>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17"/>
      <sheetName val="Прочие_отч_В"/>
      <sheetName val="Прочие_отч_К"/>
      <sheetName val="Прочие"/>
      <sheetName val="Пр_зат_1кв "/>
      <sheetName val="Затраты"/>
      <sheetName val="Др_затраты"/>
      <sheetName val="Электра"/>
      <sheetName val="Электра_пр_г"/>
      <sheetName val="Топливо_В"/>
      <sheetName val="Топливо_К"/>
      <sheetName val="Топливо_пр_гВ "/>
      <sheetName val="Топливо_пр_гК"/>
      <sheetName val="Реагенты_эк_В"/>
      <sheetName val="Реаг_пр_годВ"/>
      <sheetName val="Реагенты_эк_К"/>
      <sheetName val="Реаг_пр_годК"/>
      <sheetName val="Охрана"/>
      <sheetName val="Охрана_пр_год"/>
      <sheetName val="Прочие_пр_год_В "/>
      <sheetName val="Прочие_пр_год_К"/>
      <sheetName val="Материалы_В"/>
      <sheetName val="Материалы_К"/>
      <sheetName val="Собств_нужды "/>
      <sheetName val="Тарифы"/>
      <sheetName val="Пр_ст_вод"/>
      <sheetName val="Пр_ст_вод_пр_г"/>
      <sheetName val="Сводная2 старая"/>
      <sheetName val="Сводная 2 год"/>
      <sheetName val="Диаграммы"/>
      <sheetName val="Диаграммы год"/>
      <sheetName val="Диаграммы год (2)"/>
      <sheetName val="Диаграммы месяц"/>
      <sheetName val="Сводная 3 старая"/>
      <sheetName val="Сводная 3 год"/>
      <sheetName val="Под_воды"/>
      <sheetName val="Под_воды_пр_г"/>
      <sheetName val="Ф_анализа"/>
      <sheetName val="Ф_анализа_п_г"/>
      <sheetName val="ХР-1Вод"/>
      <sheetName val="Анализ_кубов"/>
      <sheetName val="Форма_отч_лист1"/>
      <sheetName val="Форма_отч_лист1_пр_г"/>
      <sheetName val="Форма_отч_лист2"/>
      <sheetName val="Форма_отч_лист2_пр_г"/>
      <sheetName val="Форма_отч_лист3"/>
      <sheetName val="Форма_отч_лист3_пр_г"/>
      <sheetName val="Форма_отч_лист4"/>
      <sheetName val="Форма_отч_лист4_пр_г"/>
      <sheetName val="Форма_отч_лист5"/>
      <sheetName val="Форма_отч_лист5_пр_г"/>
      <sheetName val="Модуль1"/>
      <sheetName val="Модуль2"/>
      <sheetName val="Модуль3"/>
      <sheetName val="Модуль4"/>
      <sheetName val="Модуль5"/>
      <sheetName val="Модуль6"/>
      <sheetName val="Модуль7"/>
      <sheetName val="Калькуляция 2002 План"/>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17"/>
      <sheetName val="Прочие_отч_В"/>
      <sheetName val="Прочие_отч_К"/>
      <sheetName val="Прочие"/>
      <sheetName val="Пр_зат_1кв "/>
      <sheetName val="Затраты"/>
      <sheetName val="Др_затраты"/>
      <sheetName val="Электра"/>
      <sheetName val="Электра_пр_г"/>
      <sheetName val="Топливо_В"/>
      <sheetName val="Топливо_К"/>
      <sheetName val="Топливо_пр_гВ "/>
      <sheetName val="Топливо_пр_гК"/>
      <sheetName val="Реагенты_эк_В"/>
      <sheetName val="Реаг_пр_годВ"/>
      <sheetName val="Реагенты_эк_К"/>
      <sheetName val="Реаг_пр_годК"/>
      <sheetName val="Охрана"/>
      <sheetName val="Охрана_пр_год"/>
      <sheetName val="Прочие_пр_год_В "/>
      <sheetName val="Прочие_пр_год_К"/>
      <sheetName val="Материалы_В"/>
      <sheetName val="Материалы_К"/>
      <sheetName val="Собств_нужды "/>
      <sheetName val="Тарифы"/>
      <sheetName val="Пр_ст_вод"/>
      <sheetName val="Пр_ст_вод_пр_г"/>
      <sheetName val="Сводная2 старая"/>
      <sheetName val="Сводная 2 год"/>
      <sheetName val="Диаграммы"/>
      <sheetName val="Диаграммы год"/>
      <sheetName val="Диаграммы год (2)"/>
      <sheetName val="Диаграммы месяц"/>
      <sheetName val="Сводная 3 старая"/>
      <sheetName val="Сводная 3 год"/>
      <sheetName val="Под_воды"/>
      <sheetName val="Под_воды_пр_г"/>
      <sheetName val="Ф_анализа"/>
      <sheetName val="Ф_анализа_п_г"/>
      <sheetName val="ХР-1Вод"/>
      <sheetName val="Анализ_кубов"/>
      <sheetName val="Форма_отч_лист1"/>
      <sheetName val="Форма_отч_лист1_пр_г"/>
      <sheetName val="Форма_отч_лист2"/>
      <sheetName val="Форма_отч_лист2_пр_г"/>
      <sheetName val="Форма_отч_лист3"/>
      <sheetName val="Форма_отч_лист3_пр_г"/>
      <sheetName val="Форма_отч_лист4"/>
      <sheetName val="Форма_отч_лист4_пр_г"/>
      <sheetName val="Форма_отч_лист5"/>
      <sheetName val="Форма_отч_лист5_пр_г"/>
      <sheetName val="Модуль1"/>
      <sheetName val="Модуль2"/>
      <sheetName val="Модуль3"/>
      <sheetName val="Модуль4"/>
      <sheetName val="Модуль5"/>
      <sheetName val="Модуль6"/>
      <sheetName val="Модуль7"/>
      <sheetName val="Калькуляция 2002 План"/>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17"/>
      <sheetName val="Прочие_отч_В"/>
      <sheetName val="Прочие_отч_К"/>
      <sheetName val="Прочие"/>
      <sheetName val="Пр_зат_1кв "/>
      <sheetName val="Затраты"/>
      <sheetName val="Др_затраты"/>
      <sheetName val="Электра"/>
      <sheetName val="Электра_пр_г"/>
      <sheetName val="Топливо_В"/>
      <sheetName val="Топливо_К"/>
      <sheetName val="Топливо_пр_гВ "/>
      <sheetName val="Топливо_пр_гК"/>
      <sheetName val="Реагенты_эк_В"/>
      <sheetName val="Реаг_пр_годВ"/>
      <sheetName val="Реагенты_эк_К"/>
      <sheetName val="Реаг_пр_годК"/>
      <sheetName val="Охрана"/>
      <sheetName val="Охрана_пр_год"/>
      <sheetName val="Прочие_пр_год_В "/>
      <sheetName val="Прочие_пр_год_К"/>
      <sheetName val="Материалы_В"/>
      <sheetName val="Материалы_К"/>
      <sheetName val="Собств_нужды "/>
      <sheetName val="Тарифы"/>
      <sheetName val="Пр_ст_вод"/>
      <sheetName val="Пр_ст_вод_пр_г"/>
      <sheetName val="Сводная2 старая"/>
      <sheetName val="Сводная 2 год"/>
      <sheetName val="Диаграммы"/>
      <sheetName val="Диаграммы год"/>
      <sheetName val="Диаграммы год (2)"/>
      <sheetName val="Диаграммы месяц"/>
      <sheetName val="Сводная 3 старая"/>
      <sheetName val="Сводная 3 год"/>
      <sheetName val="Под_воды"/>
      <sheetName val="Под_воды_пр_г"/>
      <sheetName val="Ф_анализа"/>
      <sheetName val="Ф_анализа_п_г"/>
      <sheetName val="ХР-1Вод"/>
      <sheetName val="Анализ_кубов"/>
      <sheetName val="Форма_отч_лист1"/>
      <sheetName val="Форма_отч_лист1_пр_г"/>
      <sheetName val="Форма_отч_лист2"/>
      <sheetName val="Форма_отч_лист2_пр_г"/>
      <sheetName val="Форма_отч_лист3"/>
      <sheetName val="Форма_отч_лист3_пр_г"/>
      <sheetName val="Форма_отч_лист4"/>
      <sheetName val="Форма_отч_лист4_пр_г"/>
      <sheetName val="Форма_отч_лист5"/>
      <sheetName val="Форма_отч_лист5_пр_г"/>
      <sheetName val="Модуль1"/>
      <sheetName val="Модуль2"/>
      <sheetName val="Модуль3"/>
      <sheetName val="Модуль4"/>
      <sheetName val="Модуль5"/>
      <sheetName val="Модуль6"/>
      <sheetName val="Модуль7"/>
      <sheetName val="Калькуляция 2002 План"/>
      <sheetName val="Исход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 3.1_СПб"/>
      <sheetName val="меню"/>
      <sheetName val="Калькуляция"/>
      <sheetName val="План ТН пар"/>
      <sheetName val="Аморт ТН"/>
      <sheetName val="ТН кальк"/>
      <sheetName val="ЦЕНЫ"/>
      <sheetName val="Эл-эн (город)"/>
      <sheetName val="топл.факт"/>
      <sheetName val="прил 13"/>
      <sheetName val="уголь-мазут-ВСЕГО"/>
      <sheetName val="уголь-мазут-СПб"/>
      <sheetName val="мазут-Гатчина"/>
      <sheetName val="ТЗР 2018"/>
      <sheetName val="ГАЗ"/>
      <sheetName val="ПетербургГаз сети"/>
      <sheetName val="цена газа"/>
      <sheetName val="топл"/>
      <sheetName val="генератор"/>
      <sheetName val="эл-эн"/>
      <sheetName val="покупка"/>
      <sheetName val="покупка ТН"/>
      <sheetName val="Комп потерь"/>
      <sheetName val="перем"/>
      <sheetName val="4.1. 2019"/>
      <sheetName val="4.1. 2020"/>
      <sheetName val="4.1. 2021"/>
      <sheetName val="4.1. 2022"/>
      <sheetName val="4.1. 2023"/>
      <sheetName val="4.2 2019"/>
      <sheetName val="4.2 2020"/>
      <sheetName val="4.2 2021"/>
      <sheetName val="4.2 2022"/>
      <sheetName val="4.2 2023"/>
      <sheetName val="4.3"/>
      <sheetName val="баланс 2019"/>
      <sheetName val="струк 2020"/>
      <sheetName val="баланс спроса"/>
      <sheetName val="4.5"/>
      <sheetName val="4.8"/>
      <sheetName val="ИКА"/>
      <sheetName val="Сети для ИКА"/>
      <sheetName val="Справка "/>
      <sheetName val="2014"/>
      <sheetName val="2015"/>
      <sheetName val="2016"/>
      <sheetName val="2017"/>
      <sheetName val="2018"/>
      <sheetName val="5.1пр СПб"/>
      <sheetName val="5.3пр СПб"/>
      <sheetName val="5.1 пер СПб"/>
      <sheetName val="5.3пер СПб"/>
      <sheetName val="5.1тн"/>
      <sheetName val="5.3тн"/>
      <sheetName val="5.2пр"/>
      <sheetName val="5.2пер"/>
      <sheetName val="5.2тн"/>
      <sheetName val="5.4свод"/>
      <sheetName val="5.4пр"/>
      <sheetName val="5.4пер"/>
      <sheetName val="5.4тн"/>
      <sheetName val="5.9свод"/>
      <sheetName val="5.9пр"/>
      <sheetName val="5.9тн"/>
      <sheetName val="5.9пер"/>
      <sheetName val="6.1"/>
      <sheetName val="потери (т-эн)"/>
      <sheetName val="6.2пер собств"/>
      <sheetName val="6.2пер транзит"/>
      <sheetName val="6.4вс"/>
      <sheetName val="6.6тн"/>
      <sheetName val="6.7"/>
      <sheetName val="6.8"/>
      <sheetName val="для ПЗ"/>
      <sheetName val="4.10.1_СП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т.часть нояб."/>
      <sheetName val="Вспом. мат"/>
      <sheetName val="Лст Обм"/>
      <sheetName val="Мат.часть"/>
      <sheetName val="Накл.р."/>
      <sheetName val="Лист3"/>
      <sheetName val="Мат.часть декаб."/>
      <sheetName val="Таб 1Зап сырья"/>
      <sheetName val="Таб 2 Ф Р Ос Д-сть"/>
      <sheetName val="Таб 3 Ф Р Ос Д-ть"/>
      <sheetName val="Таб 4 Ф Р Пр Д-ть"/>
      <sheetName val="Таб 5 Исп приб"/>
      <sheetName val="Табл6 доп"/>
      <sheetName val="Таб 6 Дв ДСр-в"/>
      <sheetName val="Спр 1Ос Ср"/>
      <sheetName val="Спр 2 Нем акт"/>
      <sheetName val="Справка 3"/>
      <sheetName val="Справка 4"/>
      <sheetName val="Спр 5 Зап ГП"/>
      <sheetName val="Спр 6Кр ФВ"/>
      <sheetName val="Спр 7 ДК З-ть"/>
      <sheetName val="Справка 8"/>
      <sheetName val="Справка 9"/>
      <sheetName val="Отчет 4"/>
      <sheetName val="Отчет 5"/>
      <sheetName val="Отчет 6"/>
      <sheetName val="Отчет4в"/>
      <sheetName val="Отч 7 Исп СФ"/>
      <sheetName val="с-ть собср-в"/>
      <sheetName val="ЛМК"/>
      <sheetName val="CF за месяц"/>
      <sheetName val="затраты на розлив соков"/>
      <sheetName val="Центр"/>
      <sheetName val="Сибирь и Д. Восток"/>
      <sheetName val="Омск"/>
      <sheetName val="Юг"/>
      <sheetName val="Ц. Азия"/>
      <sheetName val="Ташкент"/>
      <sheetName val="Украина"/>
      <sheetName val="Урал и Поволжье"/>
      <sheetName val="Северо-Запад"/>
      <sheetName val="Рекламный бюджет СБЕ по месяцам"/>
      <sheetName val="корректировки"/>
      <sheetName val="Свод по месяцам"/>
      <sheetName val="Свод по регионам"/>
      <sheetName val="Свод по регионам (конс)"/>
      <sheetName val="P&amp;L для обзора по месяцам"/>
      <sheetName val="P&amp;L для обзора по регионам"/>
      <sheetName val="ДДС"/>
      <sheetName val="XLR_NoRangeSheet"/>
      <sheetName val="Anlagevermögen"/>
      <sheetName val="Anlageverm?gen"/>
      <sheetName val="200"/>
      <sheetName val="#REF"/>
      <sheetName val="Бюджет проект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TEHSHEET"/>
      <sheetName val="Заголовок"/>
      <sheetName val="Вводные данные систем"/>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ээ"/>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 val="Списки"/>
      <sheetName val=""/>
      <sheetName val="F5"/>
      <sheetName val="Лист3"/>
      <sheetName val="Данные"/>
      <sheetName val="ИТ-бюджет"/>
    </sheetNames>
    <sheetDataSet>
      <sheetData sheetId="0" refreshError="1"/>
      <sheetData sheetId="1" refreshError="1"/>
      <sheetData sheetId="2">
        <row r="5">
          <cell r="G5">
            <v>4551113.38</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5">
          <cell r="G5">
            <v>16503137.241579933</v>
          </cell>
        </row>
      </sheetData>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5">
          <cell r="G5">
            <v>4551113.38</v>
          </cell>
        </row>
      </sheetData>
      <sheetData sheetId="5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17.1"/>
      <sheetName val="24"/>
      <sheetName val="25"/>
      <sheetName val="Справочники"/>
      <sheetName val="TEHSHEET"/>
      <sheetName val="Заголовок"/>
      <sheetName val="База"/>
      <sheetName val="КБФ"/>
      <sheetName val="КЧФ"/>
      <sheetName val="СОФ"/>
      <sheetName val="СтЭ"/>
      <sheetName val="ИнгФ"/>
      <sheetName val="ДагЭ"/>
      <sheetName val="АУ"/>
      <sheetName val="МРСК"/>
      <sheetName val="ПЗ корр план"/>
      <sheetName val="ФОТ_ТБР"/>
      <sheetName val="потоки передача"/>
      <sheetName val="2014-2012 Анализ отклонений"/>
      <sheetName val="2013 корр Анализ откл."/>
      <sheetName val="Фиксты"/>
      <sheetName val="10163"/>
      <sheetName val="Экономия"/>
      <sheetName val="Темп РОР"/>
      <sheetName val="ТБР 2010-2013"/>
      <sheetName val="EBITDA"/>
      <sheetName val="Инфа к Презе"/>
      <sheetName val="Общая числ."/>
      <sheetName val="1. УЕ"/>
      <sheetName val="УЕ"/>
      <sheetName val="1. УЕ (наш первонач)"/>
      <sheetName val="2. Рабочие"/>
      <sheetName val="3. АТЦ"/>
      <sheetName val="4.Цеховые"/>
      <sheetName val="1.Расчет по АУП (2)"/>
      <sheetName val="5. АУП"/>
      <sheetName val="6. МОП"/>
      <sheetName val="Кнеяв"/>
      <sheetName val="2. Рабочий персонал (2)"/>
      <sheetName val="П2.1 (МО и ДО)"/>
      <sheetName val="П2.2 (МО и ДО)"/>
      <sheetName val="Ср.разряд"/>
      <sheetName val="Кондинский"/>
      <sheetName val="Заболоченность, расстояние "/>
      <sheetName val="Лист1"/>
      <sheetName val="IRR"/>
      <sheetName val="сводная"/>
      <sheetName val="Лист2"/>
      <sheetName val="Лист3"/>
      <sheetName val="Лист4"/>
      <sheetName val="Лист5"/>
      <sheetName val="Лист6"/>
      <sheetName val="Лист7"/>
      <sheetName val="Лист8"/>
      <sheetName val="Лист9"/>
      <sheetName val="Сценарные условия"/>
      <sheetName val="Список ДЗО"/>
      <sheetName val="СБП_Общее"/>
      <sheetName val="СБП_Проверки"/>
      <sheetName val="СБП_ДопИнфо"/>
      <sheetName val="СБП_ОцП"/>
      <sheetName val="СБП_ИПР"/>
      <sheetName val="СБП_СметаЗатрат"/>
      <sheetName val="СБП_дляФСК_Персонал"/>
      <sheetName val="СБП_Затраты_на_персонал"/>
      <sheetName val="СБП_ОФР"/>
      <sheetName val="СБП_БДР"/>
      <sheetName val="СБП_ДохРасх_ВГО"/>
      <sheetName val="СБП_БДДС"/>
      <sheetName val="СБП_БДДС_ВГО"/>
      <sheetName val="СБП_ПрогнозныйБаланс"/>
      <sheetName val="СБП_ПрогнозныйБаланс_ВГО"/>
      <sheetName val="СБП_Списки"/>
      <sheetName val="Титул"/>
      <sheetName val="Содержание_расшир. формат"/>
      <sheetName val="Содержание_агрегир.формат"/>
      <sheetName val="t_настройки"/>
      <sheetName val="1.Общие сведения"/>
      <sheetName val="2.Оценочные показатели"/>
      <sheetName val="3.Программа реализации"/>
      <sheetName val="4. Затраты на персонал"/>
      <sheetName val="5.ИПР"/>
      <sheetName val="6.ОФР"/>
      <sheetName val="7. Смета затрат"/>
      <sheetName val="8.БДР"/>
      <sheetName val="9.БДДС (ДПН)"/>
      <sheetName val="10.Прогнозный баланс"/>
      <sheetName val="11.ПУЭ"/>
      <sheetName val="Контроль"/>
      <sheetName val="Списки"/>
    </sheetNames>
    <sheetDataSet>
      <sheetData sheetId="0"/>
      <sheetData sheetId="1">
        <row r="13">
          <cell r="G13">
            <v>2101537.73</v>
          </cell>
        </row>
      </sheetData>
      <sheetData sheetId="2"/>
      <sheetData sheetId="3"/>
      <sheetData sheetId="4">
        <row r="5">
          <cell r="G5">
            <v>2222938.4948999998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G5">
            <v>2222938.4948999998</v>
          </cell>
        </row>
      </sheetData>
      <sheetData sheetId="20">
        <row r="13">
          <cell r="G13">
            <v>2101537.73</v>
          </cell>
        </row>
      </sheetData>
      <sheetData sheetId="21">
        <row r="5">
          <cell r="G5">
            <v>2222938.4948999998</v>
          </cell>
        </row>
      </sheetData>
      <sheetData sheetId="22">
        <row r="5">
          <cell r="G5">
            <v>2222938.4948999998</v>
          </cell>
        </row>
      </sheetData>
      <sheetData sheetId="23">
        <row r="5">
          <cell r="G5">
            <v>2222938.4948999998</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5">
          <cell r="G5">
            <v>2222938.4948999998</v>
          </cell>
        </row>
      </sheetData>
      <sheetData sheetId="39">
        <row r="5">
          <cell r="G5">
            <v>2222938.4948999998</v>
          </cell>
        </row>
      </sheetData>
      <sheetData sheetId="40">
        <row r="5">
          <cell r="G5">
            <v>2222938.4948999998</v>
          </cell>
        </row>
      </sheetData>
      <sheetData sheetId="41">
        <row r="13">
          <cell r="G13">
            <v>2101537.73</v>
          </cell>
        </row>
      </sheetData>
      <sheetData sheetId="42">
        <row r="5">
          <cell r="G5">
            <v>2222938.4948999998</v>
          </cell>
        </row>
      </sheetData>
      <sheetData sheetId="43">
        <row r="5">
          <cell r="G5">
            <v>2222938.4948999998</v>
          </cell>
        </row>
      </sheetData>
      <sheetData sheetId="44">
        <row r="5">
          <cell r="G5">
            <v>2222938.4948999998</v>
          </cell>
        </row>
      </sheetData>
      <sheetData sheetId="45">
        <row r="5">
          <cell r="G5">
            <v>2222938.4948999998</v>
          </cell>
        </row>
      </sheetData>
      <sheetData sheetId="46">
        <row r="5">
          <cell r="G5">
            <v>2222938.4948999998</v>
          </cell>
        </row>
      </sheetData>
      <sheetData sheetId="47">
        <row r="5">
          <cell r="G5">
            <v>2222938.4948999998</v>
          </cell>
        </row>
      </sheetData>
      <sheetData sheetId="48">
        <row r="5">
          <cell r="G5">
            <v>2222938.4948999998</v>
          </cell>
        </row>
      </sheetData>
      <sheetData sheetId="49">
        <row r="5">
          <cell r="G5">
            <v>2222938.4948999998</v>
          </cell>
        </row>
      </sheetData>
      <sheetData sheetId="50">
        <row r="5">
          <cell r="G5">
            <v>2222938.4948999998</v>
          </cell>
        </row>
      </sheetData>
      <sheetData sheetId="51">
        <row r="5">
          <cell r="G5">
            <v>2222938.4948999998</v>
          </cell>
        </row>
      </sheetData>
      <sheetData sheetId="52">
        <row r="5">
          <cell r="G5">
            <v>2222938.4948999998</v>
          </cell>
        </row>
      </sheetData>
      <sheetData sheetId="53">
        <row r="5">
          <cell r="G5">
            <v>2222938.4948999998</v>
          </cell>
        </row>
      </sheetData>
      <sheetData sheetId="54">
        <row r="5">
          <cell r="G5">
            <v>2222938.4948999998</v>
          </cell>
        </row>
      </sheetData>
      <sheetData sheetId="55" refreshError="1"/>
      <sheetData sheetId="56">
        <row r="5">
          <cell r="G5">
            <v>2222938.4948999998</v>
          </cell>
        </row>
      </sheetData>
      <sheetData sheetId="57" refreshError="1"/>
      <sheetData sheetId="58" refreshError="1"/>
      <sheetData sheetId="59">
        <row r="5">
          <cell r="G5">
            <v>2222938.4948999998</v>
          </cell>
        </row>
      </sheetData>
      <sheetData sheetId="60">
        <row r="5">
          <cell r="G5">
            <v>2222938.4948999998</v>
          </cell>
        </row>
      </sheetData>
      <sheetData sheetId="61">
        <row r="5">
          <cell r="G5">
            <v>2222938.4948999998</v>
          </cell>
        </row>
      </sheetData>
      <sheetData sheetId="62">
        <row r="5">
          <cell r="G5">
            <v>2222938.4948999998</v>
          </cell>
        </row>
      </sheetData>
      <sheetData sheetId="63">
        <row r="5">
          <cell r="G5">
            <v>2222938.4948999998</v>
          </cell>
        </row>
      </sheetData>
      <sheetData sheetId="64">
        <row r="5">
          <cell r="G5">
            <v>2222938.4948999998</v>
          </cell>
        </row>
      </sheetData>
      <sheetData sheetId="65">
        <row r="5">
          <cell r="G5">
            <v>2222938.4948999998</v>
          </cell>
        </row>
      </sheetData>
      <sheetData sheetId="66"/>
      <sheetData sheetId="67">
        <row r="5">
          <cell r="G5">
            <v>2222938.4948999998</v>
          </cell>
        </row>
      </sheetData>
      <sheetData sheetId="68"/>
      <sheetData sheetId="69"/>
      <sheetData sheetId="70">
        <row r="13">
          <cell r="G13">
            <v>2101537.73</v>
          </cell>
        </row>
      </sheetData>
      <sheetData sheetId="71">
        <row r="5">
          <cell r="G5">
            <v>2222938.4948999998</v>
          </cell>
        </row>
      </sheetData>
      <sheetData sheetId="72">
        <row r="13">
          <cell r="G13">
            <v>2101537.73</v>
          </cell>
        </row>
      </sheetData>
      <sheetData sheetId="73">
        <row r="5">
          <cell r="G5">
            <v>2222938.4948999998</v>
          </cell>
        </row>
      </sheetData>
      <sheetData sheetId="74">
        <row r="13">
          <cell r="G13">
            <v>2101537.73</v>
          </cell>
        </row>
      </sheetData>
      <sheetData sheetId="75">
        <row r="5">
          <cell r="G5">
            <v>2222938.4948999998</v>
          </cell>
        </row>
      </sheetData>
      <sheetData sheetId="76">
        <row r="5">
          <cell r="G5">
            <v>2222938.4948999998</v>
          </cell>
        </row>
      </sheetData>
      <sheetData sheetId="77"/>
      <sheetData sheetId="78">
        <row r="5">
          <cell r="G5">
            <v>2222938.4948999998</v>
          </cell>
        </row>
      </sheetData>
      <sheetData sheetId="79">
        <row r="5">
          <cell r="G5">
            <v>2222938.4948999998</v>
          </cell>
        </row>
      </sheetData>
      <sheetData sheetId="80">
        <row r="13">
          <cell r="G13">
            <v>2101537.73</v>
          </cell>
        </row>
      </sheetData>
      <sheetData sheetId="81">
        <row r="5">
          <cell r="G5">
            <v>2222938.4948999998</v>
          </cell>
        </row>
      </sheetData>
      <sheetData sheetId="82">
        <row r="5">
          <cell r="G5">
            <v>2222938.4948999998</v>
          </cell>
        </row>
      </sheetData>
      <sheetData sheetId="83">
        <row r="5">
          <cell r="G5">
            <v>2222938.4948999998</v>
          </cell>
        </row>
      </sheetData>
      <sheetData sheetId="84">
        <row r="5">
          <cell r="G5">
            <v>2222938.4948999998</v>
          </cell>
        </row>
      </sheetData>
      <sheetData sheetId="85">
        <row r="5">
          <cell r="G5">
            <v>2222938.4948999998</v>
          </cell>
        </row>
      </sheetData>
      <sheetData sheetId="86">
        <row r="5">
          <cell r="G5">
            <v>2222938.4948999998</v>
          </cell>
        </row>
      </sheetData>
      <sheetData sheetId="87">
        <row r="5">
          <cell r="G5">
            <v>2222938.4948999998</v>
          </cell>
        </row>
      </sheetData>
      <sheetData sheetId="88">
        <row r="13">
          <cell r="G13">
            <v>2101537.73</v>
          </cell>
        </row>
      </sheetData>
      <sheetData sheetId="89">
        <row r="5">
          <cell r="G5">
            <v>2222938.4948999998</v>
          </cell>
        </row>
      </sheetData>
      <sheetData sheetId="90">
        <row r="5">
          <cell r="G5">
            <v>2222938.4948999998</v>
          </cell>
        </row>
      </sheetData>
      <sheetData sheetId="91">
        <row r="5">
          <cell r="G5">
            <v>2222938.4948999998</v>
          </cell>
        </row>
      </sheetData>
      <sheetData sheetId="92">
        <row r="5">
          <cell r="G5">
            <v>2222938.4948999998</v>
          </cell>
        </row>
      </sheetData>
      <sheetData sheetId="93">
        <row r="5">
          <cell r="G5">
            <v>2222938.4948999998</v>
          </cell>
        </row>
      </sheetData>
      <sheetData sheetId="94"/>
      <sheetData sheetId="95"/>
      <sheetData sheetId="96"/>
      <sheetData sheetId="97"/>
      <sheetData sheetId="98">
        <row r="13">
          <cell r="G13">
            <v>2101537.73</v>
          </cell>
        </row>
      </sheetData>
      <sheetData sheetId="99">
        <row r="5">
          <cell r="G5">
            <v>2222938.4948999998</v>
          </cell>
        </row>
      </sheetData>
      <sheetData sheetId="100"/>
      <sheetData sheetId="10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Регионы"/>
      <sheetName val="RAB_МСК_от 16.11.2010"/>
      <sheetName val="TDSheet"/>
      <sheetName val="Свод"/>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ЭТЛ"/>
      <sheetName val="Добло"/>
      <sheetName val="TEHSHEET"/>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Форма 4"/>
      <sheetName val="Лист1"/>
      <sheetName val="Лист2"/>
      <sheetName val="Лист3"/>
    </sheetNames>
    <sheetDataSet>
      <sheetData sheetId="0">
        <row r="4">
          <cell r="K4" t="str">
            <v>Проектная мощность/
протяженность сетей (корректировка)</v>
          </cell>
        </row>
      </sheetData>
      <sheetData sheetId="1">
        <row r="4">
          <cell r="K4" t="str">
            <v>Проектная мощность/
протяженность сетей (корректировка)</v>
          </cell>
        </row>
      </sheetData>
      <sheetData sheetId="2">
        <row r="4">
          <cell r="K4" t="str">
            <v>Проектная мощность/
протяженность сетей (корректировка)</v>
          </cell>
        </row>
      </sheetData>
      <sheetData sheetId="3">
        <row r="4">
          <cell r="K4" t="str">
            <v>Проектная мощность/
протяженность сетей (корректировка)</v>
          </cell>
        </row>
      </sheetData>
      <sheetData sheetId="4">
        <row r="4">
          <cell r="K4" t="str">
            <v>Проектная мощность/
протяженность сетей (корректировка)</v>
          </cell>
        </row>
      </sheetData>
      <sheetData sheetId="5">
        <row r="12">
          <cell r="H12">
            <v>124.88</v>
          </cell>
        </row>
      </sheetData>
      <sheetData sheetId="6">
        <row r="10">
          <cell r="B10" t="str">
            <v>БП №1</v>
          </cell>
        </row>
      </sheetData>
      <sheetData sheetId="7"/>
      <sheetData sheetId="8">
        <row r="7">
          <cell r="G7">
            <v>884</v>
          </cell>
        </row>
      </sheetData>
      <sheetData sheetId="9">
        <row r="7">
          <cell r="G7">
            <v>884</v>
          </cell>
        </row>
      </sheetData>
      <sheetData sheetId="10"/>
      <sheetData sheetId="11">
        <row r="6">
          <cell r="F6">
            <v>17217</v>
          </cell>
        </row>
      </sheetData>
      <sheetData sheetId="12"/>
      <sheetData sheetId="13">
        <row r="6">
          <cell r="F6">
            <v>17217</v>
          </cell>
        </row>
      </sheetData>
      <sheetData sheetId="14">
        <row r="10">
          <cell r="E10">
            <v>0</v>
          </cell>
        </row>
      </sheetData>
      <sheetData sheetId="15">
        <row r="10">
          <cell r="E10">
            <v>0</v>
          </cell>
        </row>
      </sheetData>
      <sheetData sheetId="16">
        <row r="10">
          <cell r="E10">
            <v>0</v>
          </cell>
        </row>
      </sheetData>
      <sheetData sheetId="17"/>
      <sheetData sheetId="18">
        <row r="4">
          <cell r="K4" t="str">
            <v>БП №1</v>
          </cell>
        </row>
      </sheetData>
      <sheetData sheetId="19">
        <row r="4">
          <cell r="K4" t="str">
            <v>БП №1</v>
          </cell>
        </row>
      </sheetData>
      <sheetData sheetId="20">
        <row r="24">
          <cell r="K24">
            <v>1538</v>
          </cell>
        </row>
      </sheetData>
      <sheetData sheetId="21">
        <row r="11">
          <cell r="F11">
            <v>230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ow r="10">
          <cell r="D10" t="str">
            <v>Действующая ИПР</v>
          </cell>
        </row>
      </sheetData>
      <sheetData sheetId="30">
        <row r="10">
          <cell r="D10" t="str">
            <v>Действующая ИПР</v>
          </cell>
        </row>
      </sheetData>
      <sheetData sheetId="31">
        <row r="10">
          <cell r="D10" t="str">
            <v>Действующая ИПР</v>
          </cell>
        </row>
      </sheetData>
      <sheetData sheetId="32">
        <row r="10">
          <cell r="D10" t="str">
            <v>Действующая ИПР</v>
          </cell>
        </row>
      </sheetData>
      <sheetData sheetId="33">
        <row r="10">
          <cell r="D10" t="str">
            <v>Действующая ИПР</v>
          </cell>
        </row>
      </sheetData>
      <sheetData sheetId="34">
        <row r="10">
          <cell r="D10" t="str">
            <v>Действующая ИПР</v>
          </cell>
        </row>
      </sheetData>
      <sheetData sheetId="35">
        <row r="10">
          <cell r="D10" t="str">
            <v>Действующая ИПР</v>
          </cell>
        </row>
      </sheetData>
      <sheetData sheetId="36">
        <row r="10">
          <cell r="D10" t="str">
            <v>Действующая ИПР</v>
          </cell>
        </row>
      </sheetData>
      <sheetData sheetId="37">
        <row r="10">
          <cell r="D10" t="str">
            <v>Действующая ИПР</v>
          </cell>
        </row>
      </sheetData>
      <sheetData sheetId="38">
        <row r="10">
          <cell r="D10" t="str">
            <v>Действующая ИПР</v>
          </cell>
        </row>
      </sheetData>
      <sheetData sheetId="39">
        <row r="10">
          <cell r="D10" t="str">
            <v>Действующая ИПР</v>
          </cell>
        </row>
      </sheetData>
      <sheetData sheetId="40">
        <row r="10">
          <cell r="D10" t="str">
            <v>Действующая ИПР</v>
          </cell>
        </row>
      </sheetData>
      <sheetData sheetId="41" refreshError="1"/>
      <sheetData sheetId="42" refreshError="1"/>
      <sheetData sheetId="43">
        <row r="10">
          <cell r="B10" t="str">
            <v>Наименование статей</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10">
          <cell r="B10">
            <v>0</v>
          </cell>
        </row>
      </sheetData>
      <sheetData sheetId="65">
        <row r="11">
          <cell r="L11">
            <v>14851</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0">
          <cell r="B10">
            <v>0</v>
          </cell>
        </row>
      </sheetData>
      <sheetData sheetId="104"/>
      <sheetData sheetId="105"/>
      <sheetData sheetId="10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храни ПЕЧАТНУЮ ФОРМУ"/>
      <sheetName val="5.1пр СПб всего"/>
      <sheetName val="5.1пр СПб ТЭК"/>
      <sheetName val="5.1пр СПб ПРТ"/>
      <sheetName val="5.3пр СПб всего"/>
      <sheetName val="5.3пр ТЭК"/>
      <sheetName val="5.3пр ПРТ"/>
      <sheetName val="5.1 пер СПб всего"/>
      <sheetName val="5.1 пер ТЭК"/>
      <sheetName val="5.1 пер ПРТ"/>
      <sheetName val="5.3пер СПб всего"/>
      <sheetName val="5.3пер ТЭК"/>
      <sheetName val="5.3пер ПРТ"/>
      <sheetName val="5.1тн"/>
      <sheetName val="5.3тн"/>
      <sheetName val="Проверка по ст.кальк."/>
      <sheetName val="Формы 5.1 - 5"/>
    </sheetNames>
    <definedNames>
      <definedName name="P1_SCOPE_NotInd2"/>
      <definedName name="P2_SCOPE_NotInd2"/>
      <definedName name="P3_SCOPE_NotInd2"/>
    </definedNames>
    <sheetDataSet>
      <sheetData sheetId="0"/>
      <sheetData sheetId="1"/>
      <sheetData sheetId="2"/>
      <sheetData sheetId="3"/>
      <sheetData sheetId="4"/>
      <sheetData sheetId="5">
        <row r="11">
          <cell r="C11">
            <v>8245.2000000000007</v>
          </cell>
        </row>
      </sheetData>
      <sheetData sheetId="6">
        <row r="11">
          <cell r="C11">
            <v>666.39999999999986</v>
          </cell>
        </row>
      </sheetData>
      <sheetData sheetId="7"/>
      <sheetData sheetId="8">
        <row r="9">
          <cell r="C9">
            <v>83387.3</v>
          </cell>
        </row>
      </sheetData>
      <sheetData sheetId="9">
        <row r="9">
          <cell r="C9">
            <v>22434.399999999998</v>
          </cell>
        </row>
      </sheetData>
      <sheetData sheetId="10"/>
      <sheetData sheetId="11">
        <row r="12">
          <cell r="C12">
            <v>6200.3</v>
          </cell>
        </row>
      </sheetData>
      <sheetData sheetId="12">
        <row r="12">
          <cell r="C12">
            <v>250.3</v>
          </cell>
        </row>
      </sheetData>
      <sheetData sheetId="13"/>
      <sheetData sheetId="14"/>
      <sheetData sheetId="15"/>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17"/>
      <sheetName val="Прочие_отч_В"/>
      <sheetName val="Прочие_отч_К"/>
      <sheetName val="Прочие"/>
      <sheetName val="Пр_зат_1кв "/>
      <sheetName val="Затраты"/>
      <sheetName val="Др_затраты"/>
      <sheetName val="Электра"/>
      <sheetName val="Электра_пр_г"/>
      <sheetName val="Топливо_В"/>
      <sheetName val="Топливо_К"/>
      <sheetName val="Топливо_пр_гВ "/>
      <sheetName val="Топливо_пр_гК"/>
      <sheetName val="Реагенты_эк_В"/>
      <sheetName val="Реаг_пр_годВ"/>
      <sheetName val="Реагенты_эк_К"/>
      <sheetName val="Реаг_пр_годК"/>
      <sheetName val="Охрана"/>
      <sheetName val="Охрана_пр_год"/>
      <sheetName val="Прочие_пр_год_В "/>
      <sheetName val="Прочие_пр_год_К"/>
      <sheetName val="Материалы_В"/>
      <sheetName val="Материалы_К"/>
      <sheetName val="Собств_нужды "/>
      <sheetName val="Тарифы"/>
      <sheetName val="Пр_ст_вод"/>
      <sheetName val="Пр_ст_вод_пр_г"/>
      <sheetName val="Сводная2 старая"/>
      <sheetName val="Сводная 2 год"/>
      <sheetName val="Диаграммы"/>
      <sheetName val="Диаграммы год"/>
      <sheetName val="Диаграммы год (2)"/>
      <sheetName val="Диаграммы месяц"/>
      <sheetName val="Сводная 3 старая"/>
      <sheetName val="Сводная 3 год"/>
      <sheetName val="Под_воды"/>
      <sheetName val="Под_воды_пр_г"/>
      <sheetName val="Ф_анализа"/>
      <sheetName val="Ф_анализа_п_г"/>
      <sheetName val="ХР-1Вод"/>
      <sheetName val="Анализ_кубов"/>
      <sheetName val="Форма_отч_лист1"/>
      <sheetName val="Форма_отч_лист1_пр_г"/>
      <sheetName val="Форма_отч_лист2"/>
      <sheetName val="Форма_отч_лист2_пр_г"/>
      <sheetName val="Форма_отч_лист3"/>
      <sheetName val="Форма_отч_лист3_пр_г"/>
      <sheetName val="Форма_отч_лист4"/>
      <sheetName val="Форма_отч_лист4_пр_г"/>
      <sheetName val="Форма_отч_лист5"/>
      <sheetName val="Форма_отч_лист5_пр_г"/>
      <sheetName val="Модуль1"/>
      <sheetName val="Модуль2"/>
      <sheetName val="Модуль3"/>
      <sheetName val="Модуль4"/>
      <sheetName val="Модуль5"/>
      <sheetName val="Модуль6"/>
      <sheetName val="Модуль7"/>
      <sheetName val="Калькуляция 2002 План"/>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Диалог1"/>
      <sheetName val="Исп_хим_р"/>
      <sheetName val="Материалы_В"/>
      <sheetName val="Материалы_К"/>
      <sheetName val="Модуль1"/>
      <sheetName val="ОМТ"/>
      <sheetName val="#ССЫЛКА"/>
    </sheetNames>
    <sheetDataSet>
      <sheetData sheetId="0" refreshError="1"/>
      <sheetData sheetId="1" refreshError="1"/>
      <sheetData sheetId="2" refreshError="1"/>
      <sheetData sheetId="3" refreshError="1"/>
      <sheetData sheetId="4" refreshError="1">
        <row r="33">
          <cell r="J33">
            <v>0</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2003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9" width="10.5703125" style="553"/>
    <col min="30" max="249" width="10.5703125" style="492"/>
    <col min="250" max="257" width="0" style="492" hidden="1" customWidth="1"/>
    <col min="258" max="258" width="3.7109375" style="492" customWidth="1"/>
    <col min="259" max="259" width="3.85546875" style="492" customWidth="1"/>
    <col min="260" max="260" width="3.7109375" style="492" customWidth="1"/>
    <col min="261" max="261" width="12.7109375" style="492" customWidth="1"/>
    <col min="262" max="262" width="52.7109375" style="492" customWidth="1"/>
    <col min="263" max="266" width="0" style="492" hidden="1" customWidth="1"/>
    <col min="267" max="267" width="12.28515625" style="492" customWidth="1"/>
    <col min="268" max="268" width="6.42578125" style="492" customWidth="1"/>
    <col min="269" max="269" width="12.28515625" style="492" customWidth="1"/>
    <col min="270" max="270" width="0" style="492" hidden="1" customWidth="1"/>
    <col min="271" max="271" width="3.7109375" style="492" customWidth="1"/>
    <col min="272" max="272" width="11.140625" style="492" bestFit="1" customWidth="1"/>
    <col min="273" max="274" width="10.5703125" style="492"/>
    <col min="275" max="275" width="11.140625" style="492" customWidth="1"/>
    <col min="276" max="505" width="10.5703125" style="492"/>
    <col min="506" max="513" width="0" style="492" hidden="1" customWidth="1"/>
    <col min="514" max="514" width="3.7109375" style="492" customWidth="1"/>
    <col min="515" max="515" width="3.85546875" style="492" customWidth="1"/>
    <col min="516" max="516" width="3.7109375" style="492" customWidth="1"/>
    <col min="517" max="517" width="12.7109375" style="492" customWidth="1"/>
    <col min="518" max="518" width="52.7109375" style="492" customWidth="1"/>
    <col min="519" max="522" width="0" style="492" hidden="1" customWidth="1"/>
    <col min="523" max="523" width="12.28515625" style="492" customWidth="1"/>
    <col min="524" max="524" width="6.42578125" style="492" customWidth="1"/>
    <col min="525" max="525" width="12.28515625" style="492" customWidth="1"/>
    <col min="526" max="526" width="0" style="492" hidden="1" customWidth="1"/>
    <col min="527" max="527" width="3.7109375" style="492" customWidth="1"/>
    <col min="528" max="528" width="11.140625" style="492" bestFit="1" customWidth="1"/>
    <col min="529" max="530" width="10.5703125" style="492"/>
    <col min="531" max="531" width="11.140625" style="492" customWidth="1"/>
    <col min="532" max="761" width="10.5703125" style="492"/>
    <col min="762" max="769" width="0" style="492" hidden="1" customWidth="1"/>
    <col min="770" max="770" width="3.7109375" style="492" customWidth="1"/>
    <col min="771" max="771" width="3.85546875" style="492" customWidth="1"/>
    <col min="772" max="772" width="3.7109375" style="492" customWidth="1"/>
    <col min="773" max="773" width="12.7109375" style="492" customWidth="1"/>
    <col min="774" max="774" width="52.7109375" style="492" customWidth="1"/>
    <col min="775" max="778" width="0" style="492" hidden="1" customWidth="1"/>
    <col min="779" max="779" width="12.28515625" style="492" customWidth="1"/>
    <col min="780" max="780" width="6.42578125" style="492" customWidth="1"/>
    <col min="781" max="781" width="12.28515625" style="492" customWidth="1"/>
    <col min="782" max="782" width="0" style="492" hidden="1" customWidth="1"/>
    <col min="783" max="783" width="3.7109375" style="492" customWidth="1"/>
    <col min="784" max="784" width="11.140625" style="492" bestFit="1" customWidth="1"/>
    <col min="785" max="786" width="10.5703125" style="492"/>
    <col min="787" max="787" width="11.140625" style="492" customWidth="1"/>
    <col min="788" max="1017" width="10.5703125" style="492"/>
    <col min="1018" max="1025" width="0" style="492" hidden="1" customWidth="1"/>
    <col min="1026" max="1026" width="3.7109375" style="492" customWidth="1"/>
    <col min="1027" max="1027" width="3.85546875" style="492" customWidth="1"/>
    <col min="1028" max="1028" width="3.7109375" style="492" customWidth="1"/>
    <col min="1029" max="1029" width="12.7109375" style="492" customWidth="1"/>
    <col min="1030" max="1030" width="52.7109375" style="492" customWidth="1"/>
    <col min="1031" max="1034" width="0" style="492" hidden="1" customWidth="1"/>
    <col min="1035" max="1035" width="12.28515625" style="492" customWidth="1"/>
    <col min="1036" max="1036" width="6.42578125" style="492" customWidth="1"/>
    <col min="1037" max="1037" width="12.28515625" style="492" customWidth="1"/>
    <col min="1038" max="1038" width="0" style="492" hidden="1" customWidth="1"/>
    <col min="1039" max="1039" width="3.7109375" style="492" customWidth="1"/>
    <col min="1040" max="1040" width="11.140625" style="492" bestFit="1" customWidth="1"/>
    <col min="1041" max="1042" width="10.5703125" style="492"/>
    <col min="1043" max="1043" width="11.140625" style="492" customWidth="1"/>
    <col min="1044" max="1273" width="10.5703125" style="492"/>
    <col min="1274" max="1281" width="0" style="492" hidden="1" customWidth="1"/>
    <col min="1282" max="1282" width="3.7109375" style="492" customWidth="1"/>
    <col min="1283" max="1283" width="3.85546875" style="492" customWidth="1"/>
    <col min="1284" max="1284" width="3.7109375" style="492" customWidth="1"/>
    <col min="1285" max="1285" width="12.7109375" style="492" customWidth="1"/>
    <col min="1286" max="1286" width="52.7109375" style="492" customWidth="1"/>
    <col min="1287" max="1290" width="0" style="492" hidden="1" customWidth="1"/>
    <col min="1291" max="1291" width="12.28515625" style="492" customWidth="1"/>
    <col min="1292" max="1292" width="6.42578125" style="492" customWidth="1"/>
    <col min="1293" max="1293" width="12.28515625" style="492" customWidth="1"/>
    <col min="1294" max="1294" width="0" style="492" hidden="1" customWidth="1"/>
    <col min="1295" max="1295" width="3.7109375" style="492" customWidth="1"/>
    <col min="1296" max="1296" width="11.140625" style="492" bestFit="1" customWidth="1"/>
    <col min="1297" max="1298" width="10.5703125" style="492"/>
    <col min="1299" max="1299" width="11.140625" style="492" customWidth="1"/>
    <col min="1300" max="1529" width="10.5703125" style="492"/>
    <col min="1530" max="1537" width="0" style="492" hidden="1" customWidth="1"/>
    <col min="1538" max="1538" width="3.7109375" style="492" customWidth="1"/>
    <col min="1539" max="1539" width="3.85546875" style="492" customWidth="1"/>
    <col min="1540" max="1540" width="3.7109375" style="492" customWidth="1"/>
    <col min="1541" max="1541" width="12.7109375" style="492" customWidth="1"/>
    <col min="1542" max="1542" width="52.7109375" style="492" customWidth="1"/>
    <col min="1543" max="1546" width="0" style="492" hidden="1" customWidth="1"/>
    <col min="1547" max="1547" width="12.28515625" style="492" customWidth="1"/>
    <col min="1548" max="1548" width="6.42578125" style="492" customWidth="1"/>
    <col min="1549" max="1549" width="12.28515625" style="492" customWidth="1"/>
    <col min="1550" max="1550" width="0" style="492" hidden="1" customWidth="1"/>
    <col min="1551" max="1551" width="3.7109375" style="492" customWidth="1"/>
    <col min="1552" max="1552" width="11.140625" style="492" bestFit="1" customWidth="1"/>
    <col min="1553" max="1554" width="10.5703125" style="492"/>
    <col min="1555" max="1555" width="11.140625" style="492" customWidth="1"/>
    <col min="1556" max="1785" width="10.5703125" style="492"/>
    <col min="1786" max="1793" width="0" style="492" hidden="1" customWidth="1"/>
    <col min="1794" max="1794" width="3.7109375" style="492" customWidth="1"/>
    <col min="1795" max="1795" width="3.85546875" style="492" customWidth="1"/>
    <col min="1796" max="1796" width="3.7109375" style="492" customWidth="1"/>
    <col min="1797" max="1797" width="12.7109375" style="492" customWidth="1"/>
    <col min="1798" max="1798" width="52.7109375" style="492" customWidth="1"/>
    <col min="1799" max="1802" width="0" style="492" hidden="1" customWidth="1"/>
    <col min="1803" max="1803" width="12.28515625" style="492" customWidth="1"/>
    <col min="1804" max="1804" width="6.42578125" style="492" customWidth="1"/>
    <col min="1805" max="1805" width="12.28515625" style="492" customWidth="1"/>
    <col min="1806" max="1806" width="0" style="492" hidden="1" customWidth="1"/>
    <col min="1807" max="1807" width="3.7109375" style="492" customWidth="1"/>
    <col min="1808" max="1808" width="11.140625" style="492" bestFit="1" customWidth="1"/>
    <col min="1809" max="1810" width="10.5703125" style="492"/>
    <col min="1811" max="1811" width="11.140625" style="492" customWidth="1"/>
    <col min="1812" max="2041" width="10.5703125" style="492"/>
    <col min="2042" max="2049" width="0" style="492" hidden="1" customWidth="1"/>
    <col min="2050" max="2050" width="3.7109375" style="492" customWidth="1"/>
    <col min="2051" max="2051" width="3.85546875" style="492" customWidth="1"/>
    <col min="2052" max="2052" width="3.7109375" style="492" customWidth="1"/>
    <col min="2053" max="2053" width="12.7109375" style="492" customWidth="1"/>
    <col min="2054" max="2054" width="52.7109375" style="492" customWidth="1"/>
    <col min="2055" max="2058" width="0" style="492" hidden="1" customWidth="1"/>
    <col min="2059" max="2059" width="12.28515625" style="492" customWidth="1"/>
    <col min="2060" max="2060" width="6.42578125" style="492" customWidth="1"/>
    <col min="2061" max="2061" width="12.28515625" style="492" customWidth="1"/>
    <col min="2062" max="2062" width="0" style="492" hidden="1" customWidth="1"/>
    <col min="2063" max="2063" width="3.7109375" style="492" customWidth="1"/>
    <col min="2064" max="2064" width="11.140625" style="492" bestFit="1" customWidth="1"/>
    <col min="2065" max="2066" width="10.5703125" style="492"/>
    <col min="2067" max="2067" width="11.140625" style="492" customWidth="1"/>
    <col min="2068" max="2297" width="10.5703125" style="492"/>
    <col min="2298" max="2305" width="0" style="492" hidden="1" customWidth="1"/>
    <col min="2306" max="2306" width="3.7109375" style="492" customWidth="1"/>
    <col min="2307" max="2307" width="3.85546875" style="492" customWidth="1"/>
    <col min="2308" max="2308" width="3.7109375" style="492" customWidth="1"/>
    <col min="2309" max="2309" width="12.7109375" style="492" customWidth="1"/>
    <col min="2310" max="2310" width="52.7109375" style="492" customWidth="1"/>
    <col min="2311" max="2314" width="0" style="492" hidden="1" customWidth="1"/>
    <col min="2315" max="2315" width="12.28515625" style="492" customWidth="1"/>
    <col min="2316" max="2316" width="6.42578125" style="492" customWidth="1"/>
    <col min="2317" max="2317" width="12.28515625" style="492" customWidth="1"/>
    <col min="2318" max="2318" width="0" style="492" hidden="1" customWidth="1"/>
    <col min="2319" max="2319" width="3.7109375" style="492" customWidth="1"/>
    <col min="2320" max="2320" width="11.140625" style="492" bestFit="1" customWidth="1"/>
    <col min="2321" max="2322" width="10.5703125" style="492"/>
    <col min="2323" max="2323" width="11.140625" style="492" customWidth="1"/>
    <col min="2324" max="2553" width="10.5703125" style="492"/>
    <col min="2554" max="2561" width="0" style="492" hidden="1" customWidth="1"/>
    <col min="2562" max="2562" width="3.7109375" style="492" customWidth="1"/>
    <col min="2563" max="2563" width="3.85546875" style="492" customWidth="1"/>
    <col min="2564" max="2564" width="3.7109375" style="492" customWidth="1"/>
    <col min="2565" max="2565" width="12.7109375" style="492" customWidth="1"/>
    <col min="2566" max="2566" width="52.7109375" style="492" customWidth="1"/>
    <col min="2567" max="2570" width="0" style="492" hidden="1" customWidth="1"/>
    <col min="2571" max="2571" width="12.28515625" style="492" customWidth="1"/>
    <col min="2572" max="2572" width="6.42578125" style="492" customWidth="1"/>
    <col min="2573" max="2573" width="12.28515625" style="492" customWidth="1"/>
    <col min="2574" max="2574" width="0" style="492" hidden="1" customWidth="1"/>
    <col min="2575" max="2575" width="3.7109375" style="492" customWidth="1"/>
    <col min="2576" max="2576" width="11.140625" style="492" bestFit="1" customWidth="1"/>
    <col min="2577" max="2578" width="10.5703125" style="492"/>
    <col min="2579" max="2579" width="11.140625" style="492" customWidth="1"/>
    <col min="2580" max="2809" width="10.5703125" style="492"/>
    <col min="2810" max="2817" width="0" style="492" hidden="1" customWidth="1"/>
    <col min="2818" max="2818" width="3.7109375" style="492" customWidth="1"/>
    <col min="2819" max="2819" width="3.85546875" style="492" customWidth="1"/>
    <col min="2820" max="2820" width="3.7109375" style="492" customWidth="1"/>
    <col min="2821" max="2821" width="12.7109375" style="492" customWidth="1"/>
    <col min="2822" max="2822" width="52.7109375" style="492" customWidth="1"/>
    <col min="2823" max="2826" width="0" style="492" hidden="1" customWidth="1"/>
    <col min="2827" max="2827" width="12.28515625" style="492" customWidth="1"/>
    <col min="2828" max="2828" width="6.42578125" style="492" customWidth="1"/>
    <col min="2829" max="2829" width="12.28515625" style="492" customWidth="1"/>
    <col min="2830" max="2830" width="0" style="492" hidden="1" customWidth="1"/>
    <col min="2831" max="2831" width="3.7109375" style="492" customWidth="1"/>
    <col min="2832" max="2832" width="11.140625" style="492" bestFit="1" customWidth="1"/>
    <col min="2833" max="2834" width="10.5703125" style="492"/>
    <col min="2835" max="2835" width="11.140625" style="492" customWidth="1"/>
    <col min="2836" max="3065" width="10.5703125" style="492"/>
    <col min="3066" max="3073" width="0" style="492" hidden="1" customWidth="1"/>
    <col min="3074" max="3074" width="3.7109375" style="492" customWidth="1"/>
    <col min="3075" max="3075" width="3.85546875" style="492" customWidth="1"/>
    <col min="3076" max="3076" width="3.7109375" style="492" customWidth="1"/>
    <col min="3077" max="3077" width="12.7109375" style="492" customWidth="1"/>
    <col min="3078" max="3078" width="52.7109375" style="492" customWidth="1"/>
    <col min="3079" max="3082" width="0" style="492" hidden="1" customWidth="1"/>
    <col min="3083" max="3083" width="12.28515625" style="492" customWidth="1"/>
    <col min="3084" max="3084" width="6.42578125" style="492" customWidth="1"/>
    <col min="3085" max="3085" width="12.28515625" style="492" customWidth="1"/>
    <col min="3086" max="3086" width="0" style="492" hidden="1" customWidth="1"/>
    <col min="3087" max="3087" width="3.7109375" style="492" customWidth="1"/>
    <col min="3088" max="3088" width="11.140625" style="492" bestFit="1" customWidth="1"/>
    <col min="3089" max="3090" width="10.5703125" style="492"/>
    <col min="3091" max="3091" width="11.140625" style="492" customWidth="1"/>
    <col min="3092" max="3321" width="10.5703125" style="492"/>
    <col min="3322" max="3329" width="0" style="492" hidden="1" customWidth="1"/>
    <col min="3330" max="3330" width="3.7109375" style="492" customWidth="1"/>
    <col min="3331" max="3331" width="3.85546875" style="492" customWidth="1"/>
    <col min="3332" max="3332" width="3.7109375" style="492" customWidth="1"/>
    <col min="3333" max="3333" width="12.7109375" style="492" customWidth="1"/>
    <col min="3334" max="3334" width="52.7109375" style="492" customWidth="1"/>
    <col min="3335" max="3338" width="0" style="492" hidden="1" customWidth="1"/>
    <col min="3339" max="3339" width="12.28515625" style="492" customWidth="1"/>
    <col min="3340" max="3340" width="6.42578125" style="492" customWidth="1"/>
    <col min="3341" max="3341" width="12.28515625" style="492" customWidth="1"/>
    <col min="3342" max="3342" width="0" style="492" hidden="1" customWidth="1"/>
    <col min="3343" max="3343" width="3.7109375" style="492" customWidth="1"/>
    <col min="3344" max="3344" width="11.140625" style="492" bestFit="1" customWidth="1"/>
    <col min="3345" max="3346" width="10.5703125" style="492"/>
    <col min="3347" max="3347" width="11.140625" style="492" customWidth="1"/>
    <col min="3348" max="3577" width="10.5703125" style="492"/>
    <col min="3578" max="3585" width="0" style="492" hidden="1" customWidth="1"/>
    <col min="3586" max="3586" width="3.7109375" style="492" customWidth="1"/>
    <col min="3587" max="3587" width="3.85546875" style="492" customWidth="1"/>
    <col min="3588" max="3588" width="3.7109375" style="492" customWidth="1"/>
    <col min="3589" max="3589" width="12.7109375" style="492" customWidth="1"/>
    <col min="3590" max="3590" width="52.7109375" style="492" customWidth="1"/>
    <col min="3591" max="3594" width="0" style="492" hidden="1" customWidth="1"/>
    <col min="3595" max="3595" width="12.28515625" style="492" customWidth="1"/>
    <col min="3596" max="3596" width="6.42578125" style="492" customWidth="1"/>
    <col min="3597" max="3597" width="12.28515625" style="492" customWidth="1"/>
    <col min="3598" max="3598" width="0" style="492" hidden="1" customWidth="1"/>
    <col min="3599" max="3599" width="3.7109375" style="492" customWidth="1"/>
    <col min="3600" max="3600" width="11.140625" style="492" bestFit="1" customWidth="1"/>
    <col min="3601" max="3602" width="10.5703125" style="492"/>
    <col min="3603" max="3603" width="11.140625" style="492" customWidth="1"/>
    <col min="3604" max="3833" width="10.5703125" style="492"/>
    <col min="3834" max="3841" width="0" style="492" hidden="1" customWidth="1"/>
    <col min="3842" max="3842" width="3.7109375" style="492" customWidth="1"/>
    <col min="3843" max="3843" width="3.85546875" style="492" customWidth="1"/>
    <col min="3844" max="3844" width="3.7109375" style="492" customWidth="1"/>
    <col min="3845" max="3845" width="12.7109375" style="492" customWidth="1"/>
    <col min="3846" max="3846" width="52.7109375" style="492" customWidth="1"/>
    <col min="3847" max="3850" width="0" style="492" hidden="1" customWidth="1"/>
    <col min="3851" max="3851" width="12.28515625" style="492" customWidth="1"/>
    <col min="3852" max="3852" width="6.42578125" style="492" customWidth="1"/>
    <col min="3853" max="3853" width="12.28515625" style="492" customWidth="1"/>
    <col min="3854" max="3854" width="0" style="492" hidden="1" customWidth="1"/>
    <col min="3855" max="3855" width="3.7109375" style="492" customWidth="1"/>
    <col min="3856" max="3856" width="11.140625" style="492" bestFit="1" customWidth="1"/>
    <col min="3857" max="3858" width="10.5703125" style="492"/>
    <col min="3859" max="3859" width="11.140625" style="492" customWidth="1"/>
    <col min="3860" max="4089" width="10.5703125" style="492"/>
    <col min="4090" max="4097" width="0" style="492" hidden="1" customWidth="1"/>
    <col min="4098" max="4098" width="3.7109375" style="492" customWidth="1"/>
    <col min="4099" max="4099" width="3.85546875" style="492" customWidth="1"/>
    <col min="4100" max="4100" width="3.7109375" style="492" customWidth="1"/>
    <col min="4101" max="4101" width="12.7109375" style="492" customWidth="1"/>
    <col min="4102" max="4102" width="52.7109375" style="492" customWidth="1"/>
    <col min="4103" max="4106" width="0" style="492" hidden="1" customWidth="1"/>
    <col min="4107" max="4107" width="12.28515625" style="492" customWidth="1"/>
    <col min="4108" max="4108" width="6.42578125" style="492" customWidth="1"/>
    <col min="4109" max="4109" width="12.28515625" style="492" customWidth="1"/>
    <col min="4110" max="4110" width="0" style="492" hidden="1" customWidth="1"/>
    <col min="4111" max="4111" width="3.7109375" style="492" customWidth="1"/>
    <col min="4112" max="4112" width="11.140625" style="492" bestFit="1" customWidth="1"/>
    <col min="4113" max="4114" width="10.5703125" style="492"/>
    <col min="4115" max="4115" width="11.140625" style="492" customWidth="1"/>
    <col min="4116" max="4345" width="10.5703125" style="492"/>
    <col min="4346" max="4353" width="0" style="492" hidden="1" customWidth="1"/>
    <col min="4354" max="4354" width="3.7109375" style="492" customWidth="1"/>
    <col min="4355" max="4355" width="3.85546875" style="492" customWidth="1"/>
    <col min="4356" max="4356" width="3.7109375" style="492" customWidth="1"/>
    <col min="4357" max="4357" width="12.7109375" style="492" customWidth="1"/>
    <col min="4358" max="4358" width="52.7109375" style="492" customWidth="1"/>
    <col min="4359" max="4362" width="0" style="492" hidden="1" customWidth="1"/>
    <col min="4363" max="4363" width="12.28515625" style="492" customWidth="1"/>
    <col min="4364" max="4364" width="6.42578125" style="492" customWidth="1"/>
    <col min="4365" max="4365" width="12.28515625" style="492" customWidth="1"/>
    <col min="4366" max="4366" width="0" style="492" hidden="1" customWidth="1"/>
    <col min="4367" max="4367" width="3.7109375" style="492" customWidth="1"/>
    <col min="4368" max="4368" width="11.140625" style="492" bestFit="1" customWidth="1"/>
    <col min="4369" max="4370" width="10.5703125" style="492"/>
    <col min="4371" max="4371" width="11.140625" style="492" customWidth="1"/>
    <col min="4372" max="4601" width="10.5703125" style="492"/>
    <col min="4602" max="4609" width="0" style="492" hidden="1" customWidth="1"/>
    <col min="4610" max="4610" width="3.7109375" style="492" customWidth="1"/>
    <col min="4611" max="4611" width="3.85546875" style="492" customWidth="1"/>
    <col min="4612" max="4612" width="3.7109375" style="492" customWidth="1"/>
    <col min="4613" max="4613" width="12.7109375" style="492" customWidth="1"/>
    <col min="4614" max="4614" width="52.7109375" style="492" customWidth="1"/>
    <col min="4615" max="4618" width="0" style="492" hidden="1" customWidth="1"/>
    <col min="4619" max="4619" width="12.28515625" style="492" customWidth="1"/>
    <col min="4620" max="4620" width="6.42578125" style="492" customWidth="1"/>
    <col min="4621" max="4621" width="12.28515625" style="492" customWidth="1"/>
    <col min="4622" max="4622" width="0" style="492" hidden="1" customWidth="1"/>
    <col min="4623" max="4623" width="3.7109375" style="492" customWidth="1"/>
    <col min="4624" max="4624" width="11.140625" style="492" bestFit="1" customWidth="1"/>
    <col min="4625" max="4626" width="10.5703125" style="492"/>
    <col min="4627" max="4627" width="11.140625" style="492" customWidth="1"/>
    <col min="4628" max="4857" width="10.5703125" style="492"/>
    <col min="4858" max="4865" width="0" style="492" hidden="1" customWidth="1"/>
    <col min="4866" max="4866" width="3.7109375" style="492" customWidth="1"/>
    <col min="4867" max="4867" width="3.85546875" style="492" customWidth="1"/>
    <col min="4868" max="4868" width="3.7109375" style="492" customWidth="1"/>
    <col min="4869" max="4869" width="12.7109375" style="492" customWidth="1"/>
    <col min="4870" max="4870" width="52.7109375" style="492" customWidth="1"/>
    <col min="4871" max="4874" width="0" style="492" hidden="1" customWidth="1"/>
    <col min="4875" max="4875" width="12.28515625" style="492" customWidth="1"/>
    <col min="4876" max="4876" width="6.42578125" style="492" customWidth="1"/>
    <col min="4877" max="4877" width="12.28515625" style="492" customWidth="1"/>
    <col min="4878" max="4878" width="0" style="492" hidden="1" customWidth="1"/>
    <col min="4879" max="4879" width="3.7109375" style="492" customWidth="1"/>
    <col min="4880" max="4880" width="11.140625" style="492" bestFit="1" customWidth="1"/>
    <col min="4881" max="4882" width="10.5703125" style="492"/>
    <col min="4883" max="4883" width="11.140625" style="492" customWidth="1"/>
    <col min="4884" max="5113" width="10.5703125" style="492"/>
    <col min="5114" max="5121" width="0" style="492" hidden="1" customWidth="1"/>
    <col min="5122" max="5122" width="3.7109375" style="492" customWidth="1"/>
    <col min="5123" max="5123" width="3.85546875" style="492" customWidth="1"/>
    <col min="5124" max="5124" width="3.7109375" style="492" customWidth="1"/>
    <col min="5125" max="5125" width="12.7109375" style="492" customWidth="1"/>
    <col min="5126" max="5126" width="52.7109375" style="492" customWidth="1"/>
    <col min="5127" max="5130" width="0" style="492" hidden="1" customWidth="1"/>
    <col min="5131" max="5131" width="12.28515625" style="492" customWidth="1"/>
    <col min="5132" max="5132" width="6.42578125" style="492" customWidth="1"/>
    <col min="5133" max="5133" width="12.28515625" style="492" customWidth="1"/>
    <col min="5134" max="5134" width="0" style="492" hidden="1" customWidth="1"/>
    <col min="5135" max="5135" width="3.7109375" style="492" customWidth="1"/>
    <col min="5136" max="5136" width="11.140625" style="492" bestFit="1" customWidth="1"/>
    <col min="5137" max="5138" width="10.5703125" style="492"/>
    <col min="5139" max="5139" width="11.140625" style="492" customWidth="1"/>
    <col min="5140" max="5369" width="10.5703125" style="492"/>
    <col min="5370" max="5377" width="0" style="492" hidden="1" customWidth="1"/>
    <col min="5378" max="5378" width="3.7109375" style="492" customWidth="1"/>
    <col min="5379" max="5379" width="3.85546875" style="492" customWidth="1"/>
    <col min="5380" max="5380" width="3.7109375" style="492" customWidth="1"/>
    <col min="5381" max="5381" width="12.7109375" style="492" customWidth="1"/>
    <col min="5382" max="5382" width="52.7109375" style="492" customWidth="1"/>
    <col min="5383" max="5386" width="0" style="492" hidden="1" customWidth="1"/>
    <col min="5387" max="5387" width="12.28515625" style="492" customWidth="1"/>
    <col min="5388" max="5388" width="6.42578125" style="492" customWidth="1"/>
    <col min="5389" max="5389" width="12.28515625" style="492" customWidth="1"/>
    <col min="5390" max="5390" width="0" style="492" hidden="1" customWidth="1"/>
    <col min="5391" max="5391" width="3.7109375" style="492" customWidth="1"/>
    <col min="5392" max="5392" width="11.140625" style="492" bestFit="1" customWidth="1"/>
    <col min="5393" max="5394" width="10.5703125" style="492"/>
    <col min="5395" max="5395" width="11.140625" style="492" customWidth="1"/>
    <col min="5396" max="5625" width="10.5703125" style="492"/>
    <col min="5626" max="5633" width="0" style="492" hidden="1" customWidth="1"/>
    <col min="5634" max="5634" width="3.7109375" style="492" customWidth="1"/>
    <col min="5635" max="5635" width="3.85546875" style="492" customWidth="1"/>
    <col min="5636" max="5636" width="3.7109375" style="492" customWidth="1"/>
    <col min="5637" max="5637" width="12.7109375" style="492" customWidth="1"/>
    <col min="5638" max="5638" width="52.7109375" style="492" customWidth="1"/>
    <col min="5639" max="5642" width="0" style="492" hidden="1" customWidth="1"/>
    <col min="5643" max="5643" width="12.28515625" style="492" customWidth="1"/>
    <col min="5644" max="5644" width="6.42578125" style="492" customWidth="1"/>
    <col min="5645" max="5645" width="12.28515625" style="492" customWidth="1"/>
    <col min="5646" max="5646" width="0" style="492" hidden="1" customWidth="1"/>
    <col min="5647" max="5647" width="3.7109375" style="492" customWidth="1"/>
    <col min="5648" max="5648" width="11.140625" style="492" bestFit="1" customWidth="1"/>
    <col min="5649" max="5650" width="10.5703125" style="492"/>
    <col min="5651" max="5651" width="11.140625" style="492" customWidth="1"/>
    <col min="5652" max="5881" width="10.5703125" style="492"/>
    <col min="5882" max="5889" width="0" style="492" hidden="1" customWidth="1"/>
    <col min="5890" max="5890" width="3.7109375" style="492" customWidth="1"/>
    <col min="5891" max="5891" width="3.85546875" style="492" customWidth="1"/>
    <col min="5892" max="5892" width="3.7109375" style="492" customWidth="1"/>
    <col min="5893" max="5893" width="12.7109375" style="492" customWidth="1"/>
    <col min="5894" max="5894" width="52.7109375" style="492" customWidth="1"/>
    <col min="5895" max="5898" width="0" style="492" hidden="1" customWidth="1"/>
    <col min="5899" max="5899" width="12.28515625" style="492" customWidth="1"/>
    <col min="5900" max="5900" width="6.42578125" style="492" customWidth="1"/>
    <col min="5901" max="5901" width="12.28515625" style="492" customWidth="1"/>
    <col min="5902" max="5902" width="0" style="492" hidden="1" customWidth="1"/>
    <col min="5903" max="5903" width="3.7109375" style="492" customWidth="1"/>
    <col min="5904" max="5904" width="11.140625" style="492" bestFit="1" customWidth="1"/>
    <col min="5905" max="5906" width="10.5703125" style="492"/>
    <col min="5907" max="5907" width="11.140625" style="492" customWidth="1"/>
    <col min="5908" max="6137" width="10.5703125" style="492"/>
    <col min="6138" max="6145" width="0" style="492" hidden="1" customWidth="1"/>
    <col min="6146" max="6146" width="3.7109375" style="492" customWidth="1"/>
    <col min="6147" max="6147" width="3.85546875" style="492" customWidth="1"/>
    <col min="6148" max="6148" width="3.7109375" style="492" customWidth="1"/>
    <col min="6149" max="6149" width="12.7109375" style="492" customWidth="1"/>
    <col min="6150" max="6150" width="52.7109375" style="492" customWidth="1"/>
    <col min="6151" max="6154" width="0" style="492" hidden="1" customWidth="1"/>
    <col min="6155" max="6155" width="12.28515625" style="492" customWidth="1"/>
    <col min="6156" max="6156" width="6.42578125" style="492" customWidth="1"/>
    <col min="6157" max="6157" width="12.28515625" style="492" customWidth="1"/>
    <col min="6158" max="6158" width="0" style="492" hidden="1" customWidth="1"/>
    <col min="6159" max="6159" width="3.7109375" style="492" customWidth="1"/>
    <col min="6160" max="6160" width="11.140625" style="492" bestFit="1" customWidth="1"/>
    <col min="6161" max="6162" width="10.5703125" style="492"/>
    <col min="6163" max="6163" width="11.140625" style="492" customWidth="1"/>
    <col min="6164" max="6393" width="10.5703125" style="492"/>
    <col min="6394" max="6401" width="0" style="492" hidden="1" customWidth="1"/>
    <col min="6402" max="6402" width="3.7109375" style="492" customWidth="1"/>
    <col min="6403" max="6403" width="3.85546875" style="492" customWidth="1"/>
    <col min="6404" max="6404" width="3.7109375" style="492" customWidth="1"/>
    <col min="6405" max="6405" width="12.7109375" style="492" customWidth="1"/>
    <col min="6406" max="6406" width="52.7109375" style="492" customWidth="1"/>
    <col min="6407" max="6410" width="0" style="492" hidden="1" customWidth="1"/>
    <col min="6411" max="6411" width="12.28515625" style="492" customWidth="1"/>
    <col min="6412" max="6412" width="6.42578125" style="492" customWidth="1"/>
    <col min="6413" max="6413" width="12.28515625" style="492" customWidth="1"/>
    <col min="6414" max="6414" width="0" style="492" hidden="1" customWidth="1"/>
    <col min="6415" max="6415" width="3.7109375" style="492" customWidth="1"/>
    <col min="6416" max="6416" width="11.140625" style="492" bestFit="1" customWidth="1"/>
    <col min="6417" max="6418" width="10.5703125" style="492"/>
    <col min="6419" max="6419" width="11.140625" style="492" customWidth="1"/>
    <col min="6420" max="6649" width="10.5703125" style="492"/>
    <col min="6650" max="6657" width="0" style="492" hidden="1" customWidth="1"/>
    <col min="6658" max="6658" width="3.7109375" style="492" customWidth="1"/>
    <col min="6659" max="6659" width="3.85546875" style="492" customWidth="1"/>
    <col min="6660" max="6660" width="3.7109375" style="492" customWidth="1"/>
    <col min="6661" max="6661" width="12.7109375" style="492" customWidth="1"/>
    <col min="6662" max="6662" width="52.7109375" style="492" customWidth="1"/>
    <col min="6663" max="6666" width="0" style="492" hidden="1" customWidth="1"/>
    <col min="6667" max="6667" width="12.28515625" style="492" customWidth="1"/>
    <col min="6668" max="6668" width="6.42578125" style="492" customWidth="1"/>
    <col min="6669" max="6669" width="12.28515625" style="492" customWidth="1"/>
    <col min="6670" max="6670" width="0" style="492" hidden="1" customWidth="1"/>
    <col min="6671" max="6671" width="3.7109375" style="492" customWidth="1"/>
    <col min="6672" max="6672" width="11.140625" style="492" bestFit="1" customWidth="1"/>
    <col min="6673" max="6674" width="10.5703125" style="492"/>
    <col min="6675" max="6675" width="11.140625" style="492" customWidth="1"/>
    <col min="6676" max="6905" width="10.5703125" style="492"/>
    <col min="6906" max="6913" width="0" style="492" hidden="1" customWidth="1"/>
    <col min="6914" max="6914" width="3.7109375" style="492" customWidth="1"/>
    <col min="6915" max="6915" width="3.85546875" style="492" customWidth="1"/>
    <col min="6916" max="6916" width="3.7109375" style="492" customWidth="1"/>
    <col min="6917" max="6917" width="12.7109375" style="492" customWidth="1"/>
    <col min="6918" max="6918" width="52.7109375" style="492" customWidth="1"/>
    <col min="6919" max="6922" width="0" style="492" hidden="1" customWidth="1"/>
    <col min="6923" max="6923" width="12.28515625" style="492" customWidth="1"/>
    <col min="6924" max="6924" width="6.42578125" style="492" customWidth="1"/>
    <col min="6925" max="6925" width="12.28515625" style="492" customWidth="1"/>
    <col min="6926" max="6926" width="0" style="492" hidden="1" customWidth="1"/>
    <col min="6927" max="6927" width="3.7109375" style="492" customWidth="1"/>
    <col min="6928" max="6928" width="11.140625" style="492" bestFit="1" customWidth="1"/>
    <col min="6929" max="6930" width="10.5703125" style="492"/>
    <col min="6931" max="6931" width="11.140625" style="492" customWidth="1"/>
    <col min="6932" max="7161" width="10.5703125" style="492"/>
    <col min="7162" max="7169" width="0" style="492" hidden="1" customWidth="1"/>
    <col min="7170" max="7170" width="3.7109375" style="492" customWidth="1"/>
    <col min="7171" max="7171" width="3.85546875" style="492" customWidth="1"/>
    <col min="7172" max="7172" width="3.7109375" style="492" customWidth="1"/>
    <col min="7173" max="7173" width="12.7109375" style="492" customWidth="1"/>
    <col min="7174" max="7174" width="52.7109375" style="492" customWidth="1"/>
    <col min="7175" max="7178" width="0" style="492" hidden="1" customWidth="1"/>
    <col min="7179" max="7179" width="12.28515625" style="492" customWidth="1"/>
    <col min="7180" max="7180" width="6.42578125" style="492" customWidth="1"/>
    <col min="7181" max="7181" width="12.28515625" style="492" customWidth="1"/>
    <col min="7182" max="7182" width="0" style="492" hidden="1" customWidth="1"/>
    <col min="7183" max="7183" width="3.7109375" style="492" customWidth="1"/>
    <col min="7184" max="7184" width="11.140625" style="492" bestFit="1" customWidth="1"/>
    <col min="7185" max="7186" width="10.5703125" style="492"/>
    <col min="7187" max="7187" width="11.140625" style="492" customWidth="1"/>
    <col min="7188" max="7417" width="10.5703125" style="492"/>
    <col min="7418" max="7425" width="0" style="492" hidden="1" customWidth="1"/>
    <col min="7426" max="7426" width="3.7109375" style="492" customWidth="1"/>
    <col min="7427" max="7427" width="3.85546875" style="492" customWidth="1"/>
    <col min="7428" max="7428" width="3.7109375" style="492" customWidth="1"/>
    <col min="7429" max="7429" width="12.7109375" style="492" customWidth="1"/>
    <col min="7430" max="7430" width="52.7109375" style="492" customWidth="1"/>
    <col min="7431" max="7434" width="0" style="492" hidden="1" customWidth="1"/>
    <col min="7435" max="7435" width="12.28515625" style="492" customWidth="1"/>
    <col min="7436" max="7436" width="6.42578125" style="492" customWidth="1"/>
    <col min="7437" max="7437" width="12.28515625" style="492" customWidth="1"/>
    <col min="7438" max="7438" width="0" style="492" hidden="1" customWidth="1"/>
    <col min="7439" max="7439" width="3.7109375" style="492" customWidth="1"/>
    <col min="7440" max="7440" width="11.140625" style="492" bestFit="1" customWidth="1"/>
    <col min="7441" max="7442" width="10.5703125" style="492"/>
    <col min="7443" max="7443" width="11.140625" style="492" customWidth="1"/>
    <col min="7444" max="7673" width="10.5703125" style="492"/>
    <col min="7674" max="7681" width="0" style="492" hidden="1" customWidth="1"/>
    <col min="7682" max="7682" width="3.7109375" style="492" customWidth="1"/>
    <col min="7683" max="7683" width="3.85546875" style="492" customWidth="1"/>
    <col min="7684" max="7684" width="3.7109375" style="492" customWidth="1"/>
    <col min="7685" max="7685" width="12.7109375" style="492" customWidth="1"/>
    <col min="7686" max="7686" width="52.7109375" style="492" customWidth="1"/>
    <col min="7687" max="7690" width="0" style="492" hidden="1" customWidth="1"/>
    <col min="7691" max="7691" width="12.28515625" style="492" customWidth="1"/>
    <col min="7692" max="7692" width="6.42578125" style="492" customWidth="1"/>
    <col min="7693" max="7693" width="12.28515625" style="492" customWidth="1"/>
    <col min="7694" max="7694" width="0" style="492" hidden="1" customWidth="1"/>
    <col min="7695" max="7695" width="3.7109375" style="492" customWidth="1"/>
    <col min="7696" max="7696" width="11.140625" style="492" bestFit="1" customWidth="1"/>
    <col min="7697" max="7698" width="10.5703125" style="492"/>
    <col min="7699" max="7699" width="11.140625" style="492" customWidth="1"/>
    <col min="7700" max="7929" width="10.5703125" style="492"/>
    <col min="7930" max="7937" width="0" style="492" hidden="1" customWidth="1"/>
    <col min="7938" max="7938" width="3.7109375" style="492" customWidth="1"/>
    <col min="7939" max="7939" width="3.85546875" style="492" customWidth="1"/>
    <col min="7940" max="7940" width="3.7109375" style="492" customWidth="1"/>
    <col min="7941" max="7941" width="12.7109375" style="492" customWidth="1"/>
    <col min="7942" max="7942" width="52.7109375" style="492" customWidth="1"/>
    <col min="7943" max="7946" width="0" style="492" hidden="1" customWidth="1"/>
    <col min="7947" max="7947" width="12.28515625" style="492" customWidth="1"/>
    <col min="7948" max="7948" width="6.42578125" style="492" customWidth="1"/>
    <col min="7949" max="7949" width="12.28515625" style="492" customWidth="1"/>
    <col min="7950" max="7950" width="0" style="492" hidden="1" customWidth="1"/>
    <col min="7951" max="7951" width="3.7109375" style="492" customWidth="1"/>
    <col min="7952" max="7952" width="11.140625" style="492" bestFit="1" customWidth="1"/>
    <col min="7953" max="7954" width="10.5703125" style="492"/>
    <col min="7955" max="7955" width="11.140625" style="492" customWidth="1"/>
    <col min="7956" max="8185" width="10.5703125" style="492"/>
    <col min="8186" max="8193" width="0" style="492" hidden="1" customWidth="1"/>
    <col min="8194" max="8194" width="3.7109375" style="492" customWidth="1"/>
    <col min="8195" max="8195" width="3.85546875" style="492" customWidth="1"/>
    <col min="8196" max="8196" width="3.7109375" style="492" customWidth="1"/>
    <col min="8197" max="8197" width="12.7109375" style="492" customWidth="1"/>
    <col min="8198" max="8198" width="52.7109375" style="492" customWidth="1"/>
    <col min="8199" max="8202" width="0" style="492" hidden="1" customWidth="1"/>
    <col min="8203" max="8203" width="12.28515625" style="492" customWidth="1"/>
    <col min="8204" max="8204" width="6.42578125" style="492" customWidth="1"/>
    <col min="8205" max="8205" width="12.28515625" style="492" customWidth="1"/>
    <col min="8206" max="8206" width="0" style="492" hidden="1" customWidth="1"/>
    <col min="8207" max="8207" width="3.7109375" style="492" customWidth="1"/>
    <col min="8208" max="8208" width="11.140625" style="492" bestFit="1" customWidth="1"/>
    <col min="8209" max="8210" width="10.5703125" style="492"/>
    <col min="8211" max="8211" width="11.140625" style="492" customWidth="1"/>
    <col min="8212" max="8441" width="10.5703125" style="492"/>
    <col min="8442" max="8449" width="0" style="492" hidden="1" customWidth="1"/>
    <col min="8450" max="8450" width="3.7109375" style="492" customWidth="1"/>
    <col min="8451" max="8451" width="3.85546875" style="492" customWidth="1"/>
    <col min="8452" max="8452" width="3.7109375" style="492" customWidth="1"/>
    <col min="8453" max="8453" width="12.7109375" style="492" customWidth="1"/>
    <col min="8454" max="8454" width="52.7109375" style="492" customWidth="1"/>
    <col min="8455" max="8458" width="0" style="492" hidden="1" customWidth="1"/>
    <col min="8459" max="8459" width="12.28515625" style="492" customWidth="1"/>
    <col min="8460" max="8460" width="6.42578125" style="492" customWidth="1"/>
    <col min="8461" max="8461" width="12.28515625" style="492" customWidth="1"/>
    <col min="8462" max="8462" width="0" style="492" hidden="1" customWidth="1"/>
    <col min="8463" max="8463" width="3.7109375" style="492" customWidth="1"/>
    <col min="8464" max="8464" width="11.140625" style="492" bestFit="1" customWidth="1"/>
    <col min="8465" max="8466" width="10.5703125" style="492"/>
    <col min="8467" max="8467" width="11.140625" style="492" customWidth="1"/>
    <col min="8468" max="8697" width="10.5703125" style="492"/>
    <col min="8698" max="8705" width="0" style="492" hidden="1" customWidth="1"/>
    <col min="8706" max="8706" width="3.7109375" style="492" customWidth="1"/>
    <col min="8707" max="8707" width="3.85546875" style="492" customWidth="1"/>
    <col min="8708" max="8708" width="3.7109375" style="492" customWidth="1"/>
    <col min="8709" max="8709" width="12.7109375" style="492" customWidth="1"/>
    <col min="8710" max="8710" width="52.7109375" style="492" customWidth="1"/>
    <col min="8711" max="8714" width="0" style="492" hidden="1" customWidth="1"/>
    <col min="8715" max="8715" width="12.28515625" style="492" customWidth="1"/>
    <col min="8716" max="8716" width="6.42578125" style="492" customWidth="1"/>
    <col min="8717" max="8717" width="12.28515625" style="492" customWidth="1"/>
    <col min="8718" max="8718" width="0" style="492" hidden="1" customWidth="1"/>
    <col min="8719" max="8719" width="3.7109375" style="492" customWidth="1"/>
    <col min="8720" max="8720" width="11.140625" style="492" bestFit="1" customWidth="1"/>
    <col min="8721" max="8722" width="10.5703125" style="492"/>
    <col min="8723" max="8723" width="11.140625" style="492" customWidth="1"/>
    <col min="8724" max="8953" width="10.5703125" style="492"/>
    <col min="8954" max="8961" width="0" style="492" hidden="1" customWidth="1"/>
    <col min="8962" max="8962" width="3.7109375" style="492" customWidth="1"/>
    <col min="8963" max="8963" width="3.85546875" style="492" customWidth="1"/>
    <col min="8964" max="8964" width="3.7109375" style="492" customWidth="1"/>
    <col min="8965" max="8965" width="12.7109375" style="492" customWidth="1"/>
    <col min="8966" max="8966" width="52.7109375" style="492" customWidth="1"/>
    <col min="8967" max="8970" width="0" style="492" hidden="1" customWidth="1"/>
    <col min="8971" max="8971" width="12.28515625" style="492" customWidth="1"/>
    <col min="8972" max="8972" width="6.42578125" style="492" customWidth="1"/>
    <col min="8973" max="8973" width="12.28515625" style="492" customWidth="1"/>
    <col min="8974" max="8974" width="0" style="492" hidden="1" customWidth="1"/>
    <col min="8975" max="8975" width="3.7109375" style="492" customWidth="1"/>
    <col min="8976" max="8976" width="11.140625" style="492" bestFit="1" customWidth="1"/>
    <col min="8977" max="8978" width="10.5703125" style="492"/>
    <col min="8979" max="8979" width="11.140625" style="492" customWidth="1"/>
    <col min="8980" max="9209" width="10.5703125" style="492"/>
    <col min="9210" max="9217" width="0" style="492" hidden="1" customWidth="1"/>
    <col min="9218" max="9218" width="3.7109375" style="492" customWidth="1"/>
    <col min="9219" max="9219" width="3.85546875" style="492" customWidth="1"/>
    <col min="9220" max="9220" width="3.7109375" style="492" customWidth="1"/>
    <col min="9221" max="9221" width="12.7109375" style="492" customWidth="1"/>
    <col min="9222" max="9222" width="52.7109375" style="492" customWidth="1"/>
    <col min="9223" max="9226" width="0" style="492" hidden="1" customWidth="1"/>
    <col min="9227" max="9227" width="12.28515625" style="492" customWidth="1"/>
    <col min="9228" max="9228" width="6.42578125" style="492" customWidth="1"/>
    <col min="9229" max="9229" width="12.28515625" style="492" customWidth="1"/>
    <col min="9230" max="9230" width="0" style="492" hidden="1" customWidth="1"/>
    <col min="9231" max="9231" width="3.7109375" style="492" customWidth="1"/>
    <col min="9232" max="9232" width="11.140625" style="492" bestFit="1" customWidth="1"/>
    <col min="9233" max="9234" width="10.5703125" style="492"/>
    <col min="9235" max="9235" width="11.140625" style="492" customWidth="1"/>
    <col min="9236" max="9465" width="10.5703125" style="492"/>
    <col min="9466" max="9473" width="0" style="492" hidden="1" customWidth="1"/>
    <col min="9474" max="9474" width="3.7109375" style="492" customWidth="1"/>
    <col min="9475" max="9475" width="3.85546875" style="492" customWidth="1"/>
    <col min="9476" max="9476" width="3.7109375" style="492" customWidth="1"/>
    <col min="9477" max="9477" width="12.7109375" style="492" customWidth="1"/>
    <col min="9478" max="9478" width="52.7109375" style="492" customWidth="1"/>
    <col min="9479" max="9482" width="0" style="492" hidden="1" customWidth="1"/>
    <col min="9483" max="9483" width="12.28515625" style="492" customWidth="1"/>
    <col min="9484" max="9484" width="6.42578125" style="492" customWidth="1"/>
    <col min="9485" max="9485" width="12.28515625" style="492" customWidth="1"/>
    <col min="9486" max="9486" width="0" style="492" hidden="1" customWidth="1"/>
    <col min="9487" max="9487" width="3.7109375" style="492" customWidth="1"/>
    <col min="9488" max="9488" width="11.140625" style="492" bestFit="1" customWidth="1"/>
    <col min="9489" max="9490" width="10.5703125" style="492"/>
    <col min="9491" max="9491" width="11.140625" style="492" customWidth="1"/>
    <col min="9492" max="9721" width="10.5703125" style="492"/>
    <col min="9722" max="9729" width="0" style="492" hidden="1" customWidth="1"/>
    <col min="9730" max="9730" width="3.7109375" style="492" customWidth="1"/>
    <col min="9731" max="9731" width="3.85546875" style="492" customWidth="1"/>
    <col min="9732" max="9732" width="3.7109375" style="492" customWidth="1"/>
    <col min="9733" max="9733" width="12.7109375" style="492" customWidth="1"/>
    <col min="9734" max="9734" width="52.7109375" style="492" customWidth="1"/>
    <col min="9735" max="9738" width="0" style="492" hidden="1" customWidth="1"/>
    <col min="9739" max="9739" width="12.28515625" style="492" customWidth="1"/>
    <col min="9740" max="9740" width="6.42578125" style="492" customWidth="1"/>
    <col min="9741" max="9741" width="12.28515625" style="492" customWidth="1"/>
    <col min="9742" max="9742" width="0" style="492" hidden="1" customWidth="1"/>
    <col min="9743" max="9743" width="3.7109375" style="492" customWidth="1"/>
    <col min="9744" max="9744" width="11.140625" style="492" bestFit="1" customWidth="1"/>
    <col min="9745" max="9746" width="10.5703125" style="492"/>
    <col min="9747" max="9747" width="11.140625" style="492" customWidth="1"/>
    <col min="9748" max="9977" width="10.5703125" style="492"/>
    <col min="9978" max="9985" width="0" style="492" hidden="1" customWidth="1"/>
    <col min="9986" max="9986" width="3.7109375" style="492" customWidth="1"/>
    <col min="9987" max="9987" width="3.85546875" style="492" customWidth="1"/>
    <col min="9988" max="9988" width="3.7109375" style="492" customWidth="1"/>
    <col min="9989" max="9989" width="12.7109375" style="492" customWidth="1"/>
    <col min="9990" max="9990" width="52.7109375" style="492" customWidth="1"/>
    <col min="9991" max="9994" width="0" style="492" hidden="1" customWidth="1"/>
    <col min="9995" max="9995" width="12.28515625" style="492" customWidth="1"/>
    <col min="9996" max="9996" width="6.42578125" style="492" customWidth="1"/>
    <col min="9997" max="9997" width="12.28515625" style="492" customWidth="1"/>
    <col min="9998" max="9998" width="0" style="492" hidden="1" customWidth="1"/>
    <col min="9999" max="9999" width="3.7109375" style="492" customWidth="1"/>
    <col min="10000" max="10000" width="11.140625" style="492" bestFit="1" customWidth="1"/>
    <col min="10001" max="10002" width="10.5703125" style="492"/>
    <col min="10003" max="10003" width="11.140625" style="492" customWidth="1"/>
    <col min="10004" max="10233" width="10.5703125" style="492"/>
    <col min="10234" max="10241" width="0" style="492" hidden="1" customWidth="1"/>
    <col min="10242" max="10242" width="3.7109375" style="492" customWidth="1"/>
    <col min="10243" max="10243" width="3.85546875" style="492" customWidth="1"/>
    <col min="10244" max="10244" width="3.7109375" style="492" customWidth="1"/>
    <col min="10245" max="10245" width="12.7109375" style="492" customWidth="1"/>
    <col min="10246" max="10246" width="52.7109375" style="492" customWidth="1"/>
    <col min="10247" max="10250" width="0" style="492" hidden="1" customWidth="1"/>
    <col min="10251" max="10251" width="12.28515625" style="492" customWidth="1"/>
    <col min="10252" max="10252" width="6.42578125" style="492" customWidth="1"/>
    <col min="10253" max="10253" width="12.28515625" style="492" customWidth="1"/>
    <col min="10254" max="10254" width="0" style="492" hidden="1" customWidth="1"/>
    <col min="10255" max="10255" width="3.7109375" style="492" customWidth="1"/>
    <col min="10256" max="10256" width="11.140625" style="492" bestFit="1" customWidth="1"/>
    <col min="10257" max="10258" width="10.5703125" style="492"/>
    <col min="10259" max="10259" width="11.140625" style="492" customWidth="1"/>
    <col min="10260" max="10489" width="10.5703125" style="492"/>
    <col min="10490" max="10497" width="0" style="492" hidden="1" customWidth="1"/>
    <col min="10498" max="10498" width="3.7109375" style="492" customWidth="1"/>
    <col min="10499" max="10499" width="3.85546875" style="492" customWidth="1"/>
    <col min="10500" max="10500" width="3.7109375" style="492" customWidth="1"/>
    <col min="10501" max="10501" width="12.7109375" style="492" customWidth="1"/>
    <col min="10502" max="10502" width="52.7109375" style="492" customWidth="1"/>
    <col min="10503" max="10506" width="0" style="492" hidden="1" customWidth="1"/>
    <col min="10507" max="10507" width="12.28515625" style="492" customWidth="1"/>
    <col min="10508" max="10508" width="6.42578125" style="492" customWidth="1"/>
    <col min="10509" max="10509" width="12.28515625" style="492" customWidth="1"/>
    <col min="10510" max="10510" width="0" style="492" hidden="1" customWidth="1"/>
    <col min="10511" max="10511" width="3.7109375" style="492" customWidth="1"/>
    <col min="10512" max="10512" width="11.140625" style="492" bestFit="1" customWidth="1"/>
    <col min="10513" max="10514" width="10.5703125" style="492"/>
    <col min="10515" max="10515" width="11.140625" style="492" customWidth="1"/>
    <col min="10516" max="10745" width="10.5703125" style="492"/>
    <col min="10746" max="10753" width="0" style="492" hidden="1" customWidth="1"/>
    <col min="10754" max="10754" width="3.7109375" style="492" customWidth="1"/>
    <col min="10755" max="10755" width="3.85546875" style="492" customWidth="1"/>
    <col min="10756" max="10756" width="3.7109375" style="492" customWidth="1"/>
    <col min="10757" max="10757" width="12.7109375" style="492" customWidth="1"/>
    <col min="10758" max="10758" width="52.7109375" style="492" customWidth="1"/>
    <col min="10759" max="10762" width="0" style="492" hidden="1" customWidth="1"/>
    <col min="10763" max="10763" width="12.28515625" style="492" customWidth="1"/>
    <col min="10764" max="10764" width="6.42578125" style="492" customWidth="1"/>
    <col min="10765" max="10765" width="12.28515625" style="492" customWidth="1"/>
    <col min="10766" max="10766" width="0" style="492" hidden="1" customWidth="1"/>
    <col min="10767" max="10767" width="3.7109375" style="492" customWidth="1"/>
    <col min="10768" max="10768" width="11.140625" style="492" bestFit="1" customWidth="1"/>
    <col min="10769" max="10770" width="10.5703125" style="492"/>
    <col min="10771" max="10771" width="11.140625" style="492" customWidth="1"/>
    <col min="10772" max="11001" width="10.5703125" style="492"/>
    <col min="11002" max="11009" width="0" style="492" hidden="1" customWidth="1"/>
    <col min="11010" max="11010" width="3.7109375" style="492" customWidth="1"/>
    <col min="11011" max="11011" width="3.85546875" style="492" customWidth="1"/>
    <col min="11012" max="11012" width="3.7109375" style="492" customWidth="1"/>
    <col min="11013" max="11013" width="12.7109375" style="492" customWidth="1"/>
    <col min="11014" max="11014" width="52.7109375" style="492" customWidth="1"/>
    <col min="11015" max="11018" width="0" style="492" hidden="1" customWidth="1"/>
    <col min="11019" max="11019" width="12.28515625" style="492" customWidth="1"/>
    <col min="11020" max="11020" width="6.42578125" style="492" customWidth="1"/>
    <col min="11021" max="11021" width="12.28515625" style="492" customWidth="1"/>
    <col min="11022" max="11022" width="0" style="492" hidden="1" customWidth="1"/>
    <col min="11023" max="11023" width="3.7109375" style="492" customWidth="1"/>
    <col min="11024" max="11024" width="11.140625" style="492" bestFit="1" customWidth="1"/>
    <col min="11025" max="11026" width="10.5703125" style="492"/>
    <col min="11027" max="11027" width="11.140625" style="492" customWidth="1"/>
    <col min="11028" max="11257" width="10.5703125" style="492"/>
    <col min="11258" max="11265" width="0" style="492" hidden="1" customWidth="1"/>
    <col min="11266" max="11266" width="3.7109375" style="492" customWidth="1"/>
    <col min="11267" max="11267" width="3.85546875" style="492" customWidth="1"/>
    <col min="11268" max="11268" width="3.7109375" style="492" customWidth="1"/>
    <col min="11269" max="11269" width="12.7109375" style="492" customWidth="1"/>
    <col min="11270" max="11270" width="52.7109375" style="492" customWidth="1"/>
    <col min="11271" max="11274" width="0" style="492" hidden="1" customWidth="1"/>
    <col min="11275" max="11275" width="12.28515625" style="492" customWidth="1"/>
    <col min="11276" max="11276" width="6.42578125" style="492" customWidth="1"/>
    <col min="11277" max="11277" width="12.28515625" style="492" customWidth="1"/>
    <col min="11278" max="11278" width="0" style="492" hidden="1" customWidth="1"/>
    <col min="11279" max="11279" width="3.7109375" style="492" customWidth="1"/>
    <col min="11280" max="11280" width="11.140625" style="492" bestFit="1" customWidth="1"/>
    <col min="11281" max="11282" width="10.5703125" style="492"/>
    <col min="11283" max="11283" width="11.140625" style="492" customWidth="1"/>
    <col min="11284" max="11513" width="10.5703125" style="492"/>
    <col min="11514" max="11521" width="0" style="492" hidden="1" customWidth="1"/>
    <col min="11522" max="11522" width="3.7109375" style="492" customWidth="1"/>
    <col min="11523" max="11523" width="3.85546875" style="492" customWidth="1"/>
    <col min="11524" max="11524" width="3.7109375" style="492" customWidth="1"/>
    <col min="11525" max="11525" width="12.7109375" style="492" customWidth="1"/>
    <col min="11526" max="11526" width="52.7109375" style="492" customWidth="1"/>
    <col min="11527" max="11530" width="0" style="492" hidden="1" customWidth="1"/>
    <col min="11531" max="11531" width="12.28515625" style="492" customWidth="1"/>
    <col min="11532" max="11532" width="6.42578125" style="492" customWidth="1"/>
    <col min="11533" max="11533" width="12.28515625" style="492" customWidth="1"/>
    <col min="11534" max="11534" width="0" style="492" hidden="1" customWidth="1"/>
    <col min="11535" max="11535" width="3.7109375" style="492" customWidth="1"/>
    <col min="11536" max="11536" width="11.140625" style="492" bestFit="1" customWidth="1"/>
    <col min="11537" max="11538" width="10.5703125" style="492"/>
    <col min="11539" max="11539" width="11.140625" style="492" customWidth="1"/>
    <col min="11540" max="11769" width="10.5703125" style="492"/>
    <col min="11770" max="11777" width="0" style="492" hidden="1" customWidth="1"/>
    <col min="11778" max="11778" width="3.7109375" style="492" customWidth="1"/>
    <col min="11779" max="11779" width="3.85546875" style="492" customWidth="1"/>
    <col min="11780" max="11780" width="3.7109375" style="492" customWidth="1"/>
    <col min="11781" max="11781" width="12.7109375" style="492" customWidth="1"/>
    <col min="11782" max="11782" width="52.7109375" style="492" customWidth="1"/>
    <col min="11783" max="11786" width="0" style="492" hidden="1" customWidth="1"/>
    <col min="11787" max="11787" width="12.28515625" style="492" customWidth="1"/>
    <col min="11788" max="11788" width="6.42578125" style="492" customWidth="1"/>
    <col min="11789" max="11789" width="12.28515625" style="492" customWidth="1"/>
    <col min="11790" max="11790" width="0" style="492" hidden="1" customWidth="1"/>
    <col min="11791" max="11791" width="3.7109375" style="492" customWidth="1"/>
    <col min="11792" max="11792" width="11.140625" style="492" bestFit="1" customWidth="1"/>
    <col min="11793" max="11794" width="10.5703125" style="492"/>
    <col min="11795" max="11795" width="11.140625" style="492" customWidth="1"/>
    <col min="11796" max="12025" width="10.5703125" style="492"/>
    <col min="12026" max="12033" width="0" style="492" hidden="1" customWidth="1"/>
    <col min="12034" max="12034" width="3.7109375" style="492" customWidth="1"/>
    <col min="12035" max="12035" width="3.85546875" style="492" customWidth="1"/>
    <col min="12036" max="12036" width="3.7109375" style="492" customWidth="1"/>
    <col min="12037" max="12037" width="12.7109375" style="492" customWidth="1"/>
    <col min="12038" max="12038" width="52.7109375" style="492" customWidth="1"/>
    <col min="12039" max="12042" width="0" style="492" hidden="1" customWidth="1"/>
    <col min="12043" max="12043" width="12.28515625" style="492" customWidth="1"/>
    <col min="12044" max="12044" width="6.42578125" style="492" customWidth="1"/>
    <col min="12045" max="12045" width="12.28515625" style="492" customWidth="1"/>
    <col min="12046" max="12046" width="0" style="492" hidden="1" customWidth="1"/>
    <col min="12047" max="12047" width="3.7109375" style="492" customWidth="1"/>
    <col min="12048" max="12048" width="11.140625" style="492" bestFit="1" customWidth="1"/>
    <col min="12049" max="12050" width="10.5703125" style="492"/>
    <col min="12051" max="12051" width="11.140625" style="492" customWidth="1"/>
    <col min="12052" max="12281" width="10.5703125" style="492"/>
    <col min="12282" max="12289" width="0" style="492" hidden="1" customWidth="1"/>
    <col min="12290" max="12290" width="3.7109375" style="492" customWidth="1"/>
    <col min="12291" max="12291" width="3.85546875" style="492" customWidth="1"/>
    <col min="12292" max="12292" width="3.7109375" style="492" customWidth="1"/>
    <col min="12293" max="12293" width="12.7109375" style="492" customWidth="1"/>
    <col min="12294" max="12294" width="52.7109375" style="492" customWidth="1"/>
    <col min="12295" max="12298" width="0" style="492" hidden="1" customWidth="1"/>
    <col min="12299" max="12299" width="12.28515625" style="492" customWidth="1"/>
    <col min="12300" max="12300" width="6.42578125" style="492" customWidth="1"/>
    <col min="12301" max="12301" width="12.28515625" style="492" customWidth="1"/>
    <col min="12302" max="12302" width="0" style="492" hidden="1" customWidth="1"/>
    <col min="12303" max="12303" width="3.7109375" style="492" customWidth="1"/>
    <col min="12304" max="12304" width="11.140625" style="492" bestFit="1" customWidth="1"/>
    <col min="12305" max="12306" width="10.5703125" style="492"/>
    <col min="12307" max="12307" width="11.140625" style="492" customWidth="1"/>
    <col min="12308" max="12537" width="10.5703125" style="492"/>
    <col min="12538" max="12545" width="0" style="492" hidden="1" customWidth="1"/>
    <col min="12546" max="12546" width="3.7109375" style="492" customWidth="1"/>
    <col min="12547" max="12547" width="3.85546875" style="492" customWidth="1"/>
    <col min="12548" max="12548" width="3.7109375" style="492" customWidth="1"/>
    <col min="12549" max="12549" width="12.7109375" style="492" customWidth="1"/>
    <col min="12550" max="12550" width="52.7109375" style="492" customWidth="1"/>
    <col min="12551" max="12554" width="0" style="492" hidden="1" customWidth="1"/>
    <col min="12555" max="12555" width="12.28515625" style="492" customWidth="1"/>
    <col min="12556" max="12556" width="6.42578125" style="492" customWidth="1"/>
    <col min="12557" max="12557" width="12.28515625" style="492" customWidth="1"/>
    <col min="12558" max="12558" width="0" style="492" hidden="1" customWidth="1"/>
    <col min="12559" max="12559" width="3.7109375" style="492" customWidth="1"/>
    <col min="12560" max="12560" width="11.140625" style="492" bestFit="1" customWidth="1"/>
    <col min="12561" max="12562" width="10.5703125" style="492"/>
    <col min="12563" max="12563" width="11.140625" style="492" customWidth="1"/>
    <col min="12564" max="12793" width="10.5703125" style="492"/>
    <col min="12794" max="12801" width="0" style="492" hidden="1" customWidth="1"/>
    <col min="12802" max="12802" width="3.7109375" style="492" customWidth="1"/>
    <col min="12803" max="12803" width="3.85546875" style="492" customWidth="1"/>
    <col min="12804" max="12804" width="3.7109375" style="492" customWidth="1"/>
    <col min="12805" max="12805" width="12.7109375" style="492" customWidth="1"/>
    <col min="12806" max="12806" width="52.7109375" style="492" customWidth="1"/>
    <col min="12807" max="12810" width="0" style="492" hidden="1" customWidth="1"/>
    <col min="12811" max="12811" width="12.28515625" style="492" customWidth="1"/>
    <col min="12812" max="12812" width="6.42578125" style="492" customWidth="1"/>
    <col min="12813" max="12813" width="12.28515625" style="492" customWidth="1"/>
    <col min="12814" max="12814" width="0" style="492" hidden="1" customWidth="1"/>
    <col min="12815" max="12815" width="3.7109375" style="492" customWidth="1"/>
    <col min="12816" max="12816" width="11.140625" style="492" bestFit="1" customWidth="1"/>
    <col min="12817" max="12818" width="10.5703125" style="492"/>
    <col min="12819" max="12819" width="11.140625" style="492" customWidth="1"/>
    <col min="12820" max="13049" width="10.5703125" style="492"/>
    <col min="13050" max="13057" width="0" style="492" hidden="1" customWidth="1"/>
    <col min="13058" max="13058" width="3.7109375" style="492" customWidth="1"/>
    <col min="13059" max="13059" width="3.85546875" style="492" customWidth="1"/>
    <col min="13060" max="13060" width="3.7109375" style="492" customWidth="1"/>
    <col min="13061" max="13061" width="12.7109375" style="492" customWidth="1"/>
    <col min="13062" max="13062" width="52.7109375" style="492" customWidth="1"/>
    <col min="13063" max="13066" width="0" style="492" hidden="1" customWidth="1"/>
    <col min="13067" max="13067" width="12.28515625" style="492" customWidth="1"/>
    <col min="13068" max="13068" width="6.42578125" style="492" customWidth="1"/>
    <col min="13069" max="13069" width="12.28515625" style="492" customWidth="1"/>
    <col min="13070" max="13070" width="0" style="492" hidden="1" customWidth="1"/>
    <col min="13071" max="13071" width="3.7109375" style="492" customWidth="1"/>
    <col min="13072" max="13072" width="11.140625" style="492" bestFit="1" customWidth="1"/>
    <col min="13073" max="13074" width="10.5703125" style="492"/>
    <col min="13075" max="13075" width="11.140625" style="492" customWidth="1"/>
    <col min="13076" max="13305" width="10.5703125" style="492"/>
    <col min="13306" max="13313" width="0" style="492" hidden="1" customWidth="1"/>
    <col min="13314" max="13314" width="3.7109375" style="492" customWidth="1"/>
    <col min="13315" max="13315" width="3.85546875" style="492" customWidth="1"/>
    <col min="13316" max="13316" width="3.7109375" style="492" customWidth="1"/>
    <col min="13317" max="13317" width="12.7109375" style="492" customWidth="1"/>
    <col min="13318" max="13318" width="52.7109375" style="492" customWidth="1"/>
    <col min="13319" max="13322" width="0" style="492" hidden="1" customWidth="1"/>
    <col min="13323" max="13323" width="12.28515625" style="492" customWidth="1"/>
    <col min="13324" max="13324" width="6.42578125" style="492" customWidth="1"/>
    <col min="13325" max="13325" width="12.28515625" style="492" customWidth="1"/>
    <col min="13326" max="13326" width="0" style="492" hidden="1" customWidth="1"/>
    <col min="13327" max="13327" width="3.7109375" style="492" customWidth="1"/>
    <col min="13328" max="13328" width="11.140625" style="492" bestFit="1" customWidth="1"/>
    <col min="13329" max="13330" width="10.5703125" style="492"/>
    <col min="13331" max="13331" width="11.140625" style="492" customWidth="1"/>
    <col min="13332" max="13561" width="10.5703125" style="492"/>
    <col min="13562" max="13569" width="0" style="492" hidden="1" customWidth="1"/>
    <col min="13570" max="13570" width="3.7109375" style="492" customWidth="1"/>
    <col min="13571" max="13571" width="3.85546875" style="492" customWidth="1"/>
    <col min="13572" max="13572" width="3.7109375" style="492" customWidth="1"/>
    <col min="13573" max="13573" width="12.7109375" style="492" customWidth="1"/>
    <col min="13574" max="13574" width="52.7109375" style="492" customWidth="1"/>
    <col min="13575" max="13578" width="0" style="492" hidden="1" customWidth="1"/>
    <col min="13579" max="13579" width="12.28515625" style="492" customWidth="1"/>
    <col min="13580" max="13580" width="6.42578125" style="492" customWidth="1"/>
    <col min="13581" max="13581" width="12.28515625" style="492" customWidth="1"/>
    <col min="13582" max="13582" width="0" style="492" hidden="1" customWidth="1"/>
    <col min="13583" max="13583" width="3.7109375" style="492" customWidth="1"/>
    <col min="13584" max="13584" width="11.140625" style="492" bestFit="1" customWidth="1"/>
    <col min="13585" max="13586" width="10.5703125" style="492"/>
    <col min="13587" max="13587" width="11.140625" style="492" customWidth="1"/>
    <col min="13588" max="13817" width="10.5703125" style="492"/>
    <col min="13818" max="13825" width="0" style="492" hidden="1" customWidth="1"/>
    <col min="13826" max="13826" width="3.7109375" style="492" customWidth="1"/>
    <col min="13827" max="13827" width="3.85546875" style="492" customWidth="1"/>
    <col min="13828" max="13828" width="3.7109375" style="492" customWidth="1"/>
    <col min="13829" max="13829" width="12.7109375" style="492" customWidth="1"/>
    <col min="13830" max="13830" width="52.7109375" style="492" customWidth="1"/>
    <col min="13831" max="13834" width="0" style="492" hidden="1" customWidth="1"/>
    <col min="13835" max="13835" width="12.28515625" style="492" customWidth="1"/>
    <col min="13836" max="13836" width="6.42578125" style="492" customWidth="1"/>
    <col min="13837" max="13837" width="12.28515625" style="492" customWidth="1"/>
    <col min="13838" max="13838" width="0" style="492" hidden="1" customWidth="1"/>
    <col min="13839" max="13839" width="3.7109375" style="492" customWidth="1"/>
    <col min="13840" max="13840" width="11.140625" style="492" bestFit="1" customWidth="1"/>
    <col min="13841" max="13842" width="10.5703125" style="492"/>
    <col min="13843" max="13843" width="11.140625" style="492" customWidth="1"/>
    <col min="13844" max="14073" width="10.5703125" style="492"/>
    <col min="14074" max="14081" width="0" style="492" hidden="1" customWidth="1"/>
    <col min="14082" max="14082" width="3.7109375" style="492" customWidth="1"/>
    <col min="14083" max="14083" width="3.85546875" style="492" customWidth="1"/>
    <col min="14084" max="14084" width="3.7109375" style="492" customWidth="1"/>
    <col min="14085" max="14085" width="12.7109375" style="492" customWidth="1"/>
    <col min="14086" max="14086" width="52.7109375" style="492" customWidth="1"/>
    <col min="14087" max="14090" width="0" style="492" hidden="1" customWidth="1"/>
    <col min="14091" max="14091" width="12.28515625" style="492" customWidth="1"/>
    <col min="14092" max="14092" width="6.42578125" style="492" customWidth="1"/>
    <col min="14093" max="14093" width="12.28515625" style="492" customWidth="1"/>
    <col min="14094" max="14094" width="0" style="492" hidden="1" customWidth="1"/>
    <col min="14095" max="14095" width="3.7109375" style="492" customWidth="1"/>
    <col min="14096" max="14096" width="11.140625" style="492" bestFit="1" customWidth="1"/>
    <col min="14097" max="14098" width="10.5703125" style="492"/>
    <col min="14099" max="14099" width="11.140625" style="492" customWidth="1"/>
    <col min="14100" max="14329" width="10.5703125" style="492"/>
    <col min="14330" max="14337" width="0" style="492" hidden="1" customWidth="1"/>
    <col min="14338" max="14338" width="3.7109375" style="492" customWidth="1"/>
    <col min="14339" max="14339" width="3.85546875" style="492" customWidth="1"/>
    <col min="14340" max="14340" width="3.7109375" style="492" customWidth="1"/>
    <col min="14341" max="14341" width="12.7109375" style="492" customWidth="1"/>
    <col min="14342" max="14342" width="52.7109375" style="492" customWidth="1"/>
    <col min="14343" max="14346" width="0" style="492" hidden="1" customWidth="1"/>
    <col min="14347" max="14347" width="12.28515625" style="492" customWidth="1"/>
    <col min="14348" max="14348" width="6.42578125" style="492" customWidth="1"/>
    <col min="14349" max="14349" width="12.28515625" style="492" customWidth="1"/>
    <col min="14350" max="14350" width="0" style="492" hidden="1" customWidth="1"/>
    <col min="14351" max="14351" width="3.7109375" style="492" customWidth="1"/>
    <col min="14352" max="14352" width="11.140625" style="492" bestFit="1" customWidth="1"/>
    <col min="14353" max="14354" width="10.5703125" style="492"/>
    <col min="14355" max="14355" width="11.140625" style="492" customWidth="1"/>
    <col min="14356" max="14585" width="10.5703125" style="492"/>
    <col min="14586" max="14593" width="0" style="492" hidden="1" customWidth="1"/>
    <col min="14594" max="14594" width="3.7109375" style="492" customWidth="1"/>
    <col min="14595" max="14595" width="3.85546875" style="492" customWidth="1"/>
    <col min="14596" max="14596" width="3.7109375" style="492" customWidth="1"/>
    <col min="14597" max="14597" width="12.7109375" style="492" customWidth="1"/>
    <col min="14598" max="14598" width="52.7109375" style="492" customWidth="1"/>
    <col min="14599" max="14602" width="0" style="492" hidden="1" customWidth="1"/>
    <col min="14603" max="14603" width="12.28515625" style="492" customWidth="1"/>
    <col min="14604" max="14604" width="6.42578125" style="492" customWidth="1"/>
    <col min="14605" max="14605" width="12.28515625" style="492" customWidth="1"/>
    <col min="14606" max="14606" width="0" style="492" hidden="1" customWidth="1"/>
    <col min="14607" max="14607" width="3.7109375" style="492" customWidth="1"/>
    <col min="14608" max="14608" width="11.140625" style="492" bestFit="1" customWidth="1"/>
    <col min="14609" max="14610" width="10.5703125" style="492"/>
    <col min="14611" max="14611" width="11.140625" style="492" customWidth="1"/>
    <col min="14612" max="14841" width="10.5703125" style="492"/>
    <col min="14842" max="14849" width="0" style="492" hidden="1" customWidth="1"/>
    <col min="14850" max="14850" width="3.7109375" style="492" customWidth="1"/>
    <col min="14851" max="14851" width="3.85546875" style="492" customWidth="1"/>
    <col min="14852" max="14852" width="3.7109375" style="492" customWidth="1"/>
    <col min="14853" max="14853" width="12.7109375" style="492" customWidth="1"/>
    <col min="14854" max="14854" width="52.7109375" style="492" customWidth="1"/>
    <col min="14855" max="14858" width="0" style="492" hidden="1" customWidth="1"/>
    <col min="14859" max="14859" width="12.28515625" style="492" customWidth="1"/>
    <col min="14860" max="14860" width="6.42578125" style="492" customWidth="1"/>
    <col min="14861" max="14861" width="12.28515625" style="492" customWidth="1"/>
    <col min="14862" max="14862" width="0" style="492" hidden="1" customWidth="1"/>
    <col min="14863" max="14863" width="3.7109375" style="492" customWidth="1"/>
    <col min="14864" max="14864" width="11.140625" style="492" bestFit="1" customWidth="1"/>
    <col min="14865" max="14866" width="10.5703125" style="492"/>
    <col min="14867" max="14867" width="11.140625" style="492" customWidth="1"/>
    <col min="14868" max="15097" width="10.5703125" style="492"/>
    <col min="15098" max="15105" width="0" style="492" hidden="1" customWidth="1"/>
    <col min="15106" max="15106" width="3.7109375" style="492" customWidth="1"/>
    <col min="15107" max="15107" width="3.85546875" style="492" customWidth="1"/>
    <col min="15108" max="15108" width="3.7109375" style="492" customWidth="1"/>
    <col min="15109" max="15109" width="12.7109375" style="492" customWidth="1"/>
    <col min="15110" max="15110" width="52.7109375" style="492" customWidth="1"/>
    <col min="15111" max="15114" width="0" style="492" hidden="1" customWidth="1"/>
    <col min="15115" max="15115" width="12.28515625" style="492" customWidth="1"/>
    <col min="15116" max="15116" width="6.42578125" style="492" customWidth="1"/>
    <col min="15117" max="15117" width="12.28515625" style="492" customWidth="1"/>
    <col min="15118" max="15118" width="0" style="492" hidden="1" customWidth="1"/>
    <col min="15119" max="15119" width="3.7109375" style="492" customWidth="1"/>
    <col min="15120" max="15120" width="11.140625" style="492" bestFit="1" customWidth="1"/>
    <col min="15121" max="15122" width="10.5703125" style="492"/>
    <col min="15123" max="15123" width="11.140625" style="492" customWidth="1"/>
    <col min="15124" max="15353" width="10.5703125" style="492"/>
    <col min="15354" max="15361" width="0" style="492" hidden="1" customWidth="1"/>
    <col min="15362" max="15362" width="3.7109375" style="492" customWidth="1"/>
    <col min="15363" max="15363" width="3.85546875" style="492" customWidth="1"/>
    <col min="15364" max="15364" width="3.7109375" style="492" customWidth="1"/>
    <col min="15365" max="15365" width="12.7109375" style="492" customWidth="1"/>
    <col min="15366" max="15366" width="52.7109375" style="492" customWidth="1"/>
    <col min="15367" max="15370" width="0" style="492" hidden="1" customWidth="1"/>
    <col min="15371" max="15371" width="12.28515625" style="492" customWidth="1"/>
    <col min="15372" max="15372" width="6.42578125" style="492" customWidth="1"/>
    <col min="15373" max="15373" width="12.28515625" style="492" customWidth="1"/>
    <col min="15374" max="15374" width="0" style="492" hidden="1" customWidth="1"/>
    <col min="15375" max="15375" width="3.7109375" style="492" customWidth="1"/>
    <col min="15376" max="15376" width="11.140625" style="492" bestFit="1" customWidth="1"/>
    <col min="15377" max="15378" width="10.5703125" style="492"/>
    <col min="15379" max="15379" width="11.140625" style="492" customWidth="1"/>
    <col min="15380" max="15609" width="10.5703125" style="492"/>
    <col min="15610" max="15617" width="0" style="492" hidden="1" customWidth="1"/>
    <col min="15618" max="15618" width="3.7109375" style="492" customWidth="1"/>
    <col min="15619" max="15619" width="3.85546875" style="492" customWidth="1"/>
    <col min="15620" max="15620" width="3.7109375" style="492" customWidth="1"/>
    <col min="15621" max="15621" width="12.7109375" style="492" customWidth="1"/>
    <col min="15622" max="15622" width="52.7109375" style="492" customWidth="1"/>
    <col min="15623" max="15626" width="0" style="492" hidden="1" customWidth="1"/>
    <col min="15627" max="15627" width="12.28515625" style="492" customWidth="1"/>
    <col min="15628" max="15628" width="6.42578125" style="492" customWidth="1"/>
    <col min="15629" max="15629" width="12.28515625" style="492" customWidth="1"/>
    <col min="15630" max="15630" width="0" style="492" hidden="1" customWidth="1"/>
    <col min="15631" max="15631" width="3.7109375" style="492" customWidth="1"/>
    <col min="15632" max="15632" width="11.140625" style="492" bestFit="1" customWidth="1"/>
    <col min="15633" max="15634" width="10.5703125" style="492"/>
    <col min="15635" max="15635" width="11.140625" style="492" customWidth="1"/>
    <col min="15636" max="15865" width="10.5703125" style="492"/>
    <col min="15866" max="15873" width="0" style="492" hidden="1" customWidth="1"/>
    <col min="15874" max="15874" width="3.7109375" style="492" customWidth="1"/>
    <col min="15875" max="15875" width="3.85546875" style="492" customWidth="1"/>
    <col min="15876" max="15876" width="3.7109375" style="492" customWidth="1"/>
    <col min="15877" max="15877" width="12.7109375" style="492" customWidth="1"/>
    <col min="15878" max="15878" width="52.7109375" style="492" customWidth="1"/>
    <col min="15879" max="15882" width="0" style="492" hidden="1" customWidth="1"/>
    <col min="15883" max="15883" width="12.28515625" style="492" customWidth="1"/>
    <col min="15884" max="15884" width="6.42578125" style="492" customWidth="1"/>
    <col min="15885" max="15885" width="12.28515625" style="492" customWidth="1"/>
    <col min="15886" max="15886" width="0" style="492" hidden="1" customWidth="1"/>
    <col min="15887" max="15887" width="3.7109375" style="492" customWidth="1"/>
    <col min="15888" max="15888" width="11.140625" style="492" bestFit="1" customWidth="1"/>
    <col min="15889" max="15890" width="10.5703125" style="492"/>
    <col min="15891" max="15891" width="11.140625" style="492" customWidth="1"/>
    <col min="15892" max="16121" width="10.5703125" style="492"/>
    <col min="16122" max="16129" width="0" style="492" hidden="1" customWidth="1"/>
    <col min="16130" max="16130" width="3.7109375" style="492" customWidth="1"/>
    <col min="16131" max="16131" width="3.85546875" style="492" customWidth="1"/>
    <col min="16132" max="16132" width="3.7109375" style="492" customWidth="1"/>
    <col min="16133" max="16133" width="12.7109375" style="492" customWidth="1"/>
    <col min="16134" max="16134" width="52.7109375" style="492" customWidth="1"/>
    <col min="16135" max="16138" width="0" style="492" hidden="1" customWidth="1"/>
    <col min="16139" max="16139" width="12.28515625" style="492" customWidth="1"/>
    <col min="16140" max="16140" width="6.42578125" style="492" customWidth="1"/>
    <col min="16141" max="16141" width="12.28515625" style="492" customWidth="1"/>
    <col min="16142" max="16142" width="0" style="492" hidden="1" customWidth="1"/>
    <col min="16143" max="16143" width="3.7109375" style="492" customWidth="1"/>
    <col min="16144" max="16144" width="11.140625" style="492" bestFit="1" customWidth="1"/>
    <col min="16145" max="16146" width="10.5703125" style="492"/>
    <col min="16147" max="16147" width="11.140625" style="492" customWidth="1"/>
    <col min="16148" max="16384" width="10.5703125" style="492"/>
  </cols>
  <sheetData>
    <row r="1" spans="1:29" hidden="1">
      <c r="Q1" s="551"/>
      <c r="R1" s="551"/>
    </row>
    <row r="2" spans="1:29" hidden="1">
      <c r="U2" s="551"/>
    </row>
    <row r="3" spans="1:29" hidden="1"/>
    <row r="4" spans="1:29" ht="3" customHeight="1">
      <c r="J4" s="498"/>
      <c r="K4" s="498"/>
      <c r="L4" s="493"/>
      <c r="M4" s="493"/>
      <c r="N4" s="493"/>
      <c r="O4" s="501"/>
      <c r="P4" s="501"/>
      <c r="Q4" s="501"/>
      <c r="R4" s="501"/>
      <c r="S4" s="501"/>
      <c r="T4" s="501"/>
      <c r="U4" s="501"/>
    </row>
    <row r="5" spans="1:29" ht="26.1" customHeight="1">
      <c r="J5" s="498"/>
      <c r="K5" s="498"/>
      <c r="L5" s="1300" t="s">
        <v>717</v>
      </c>
      <c r="M5" s="1300"/>
      <c r="N5" s="1300"/>
      <c r="O5" s="1300"/>
      <c r="P5" s="1300"/>
      <c r="Q5" s="1300"/>
      <c r="R5" s="1300"/>
      <c r="S5" s="1300"/>
      <c r="T5" s="1300"/>
      <c r="U5" s="632"/>
    </row>
    <row r="6" spans="1:29" ht="3" customHeight="1">
      <c r="J6" s="498"/>
      <c r="K6" s="498"/>
      <c r="L6" s="493"/>
      <c r="M6" s="493"/>
      <c r="N6" s="493"/>
      <c r="O6" s="497"/>
      <c r="P6" s="497"/>
      <c r="Q6" s="497"/>
      <c r="R6" s="497"/>
      <c r="S6" s="497"/>
      <c r="T6" s="497"/>
      <c r="U6" s="497"/>
      <c r="V6" s="501"/>
    </row>
    <row r="7" spans="1:29" s="745" customFormat="1" ht="5.25" hidden="1">
      <c r="A7" s="1117"/>
      <c r="B7" s="1117"/>
      <c r="C7" s="1117"/>
      <c r="D7" s="1117"/>
      <c r="E7" s="1117"/>
      <c r="F7" s="1117"/>
      <c r="G7" s="1117"/>
      <c r="H7" s="1117"/>
      <c r="L7" s="1167"/>
      <c r="M7" s="1040"/>
      <c r="O7" s="1306"/>
      <c r="P7" s="1306"/>
      <c r="Q7" s="1306"/>
      <c r="R7" s="1306"/>
      <c r="S7" s="1306"/>
      <c r="T7" s="1306"/>
      <c r="U7" s="779"/>
      <c r="V7" s="779"/>
      <c r="X7" s="1117"/>
      <c r="Y7" s="1117"/>
      <c r="Z7" s="1117"/>
      <c r="AA7" s="1117"/>
      <c r="AB7" s="1117"/>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7" t="str">
        <f>IF(datePr_ch="",IF(datePr="","",datePr),datePr_ch)</f>
        <v>30.04.2019</v>
      </c>
      <c r="P8" s="1307"/>
      <c r="Q8" s="1307"/>
      <c r="R8" s="1307"/>
      <c r="S8" s="1307"/>
      <c r="T8" s="1307"/>
      <c r="U8" s="550"/>
      <c r="V8" s="550"/>
      <c r="W8" s="488"/>
      <c r="X8" s="558"/>
      <c r="Y8" s="558"/>
      <c r="Z8" s="558"/>
      <c r="AA8" s="558"/>
      <c r="AB8" s="558"/>
      <c r="AC8" s="558"/>
    </row>
    <row r="9" spans="1:29"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07" t="str">
        <f>IF(numberPr_ch="",IF(numberPr="","",numberPr),numberPr_ch)</f>
        <v>01-13/16844</v>
      </c>
      <c r="P9" s="1307"/>
      <c r="Q9" s="1307"/>
      <c r="R9" s="1307"/>
      <c r="S9" s="1307"/>
      <c r="T9" s="1307"/>
      <c r="U9" s="550"/>
      <c r="V9" s="550"/>
      <c r="W9" s="488"/>
      <c r="X9" s="558"/>
      <c r="Y9" s="558"/>
      <c r="Z9" s="558"/>
      <c r="AA9" s="558"/>
      <c r="AB9" s="558"/>
      <c r="AC9" s="558"/>
    </row>
    <row r="10" spans="1:29" s="745" customFormat="1" ht="5.25" hidden="1">
      <c r="A10" s="1117"/>
      <c r="B10" s="1117"/>
      <c r="C10" s="1117"/>
      <c r="D10" s="1117"/>
      <c r="E10" s="1117"/>
      <c r="F10" s="1117"/>
      <c r="G10" s="1117"/>
      <c r="H10" s="1117"/>
      <c r="L10" s="1167"/>
      <c r="M10" s="1040"/>
      <c r="O10" s="1306"/>
      <c r="P10" s="1306"/>
      <c r="Q10" s="1306"/>
      <c r="R10" s="1306"/>
      <c r="S10" s="1306"/>
      <c r="T10" s="1306"/>
      <c r="U10" s="779"/>
      <c r="V10" s="779"/>
      <c r="X10" s="1117"/>
      <c r="Y10" s="1117"/>
      <c r="Z10" s="1117"/>
      <c r="AA10" s="1117"/>
      <c r="AB10" s="1117"/>
    </row>
    <row r="11" spans="1:29" s="538" customFormat="1" ht="11.25" hidden="1">
      <c r="A11" s="558"/>
      <c r="B11" s="558"/>
      <c r="C11" s="558"/>
      <c r="D11" s="558"/>
      <c r="E11" s="558"/>
      <c r="F11" s="558"/>
      <c r="G11" s="558"/>
      <c r="H11" s="558"/>
      <c r="L11" s="1301"/>
      <c r="M11" s="1301"/>
      <c r="N11" s="535"/>
      <c r="O11" s="550"/>
      <c r="P11" s="550"/>
      <c r="Q11" s="550"/>
      <c r="R11" s="550"/>
      <c r="S11" s="550"/>
      <c r="T11" s="550"/>
      <c r="U11" s="556" t="s">
        <v>370</v>
      </c>
      <c r="X11" s="558"/>
      <c r="Y11" s="558"/>
      <c r="Z11" s="558"/>
      <c r="AA11" s="558"/>
      <c r="AB11" s="558"/>
      <c r="AC11" s="558"/>
    </row>
    <row r="12" spans="1:29">
      <c r="J12" s="498"/>
      <c r="K12" s="498"/>
      <c r="L12" s="493"/>
      <c r="M12" s="493"/>
      <c r="N12" s="471"/>
      <c r="O12" s="1308"/>
      <c r="P12" s="1308"/>
      <c r="Q12" s="1308"/>
      <c r="R12" s="1308"/>
      <c r="S12" s="1308"/>
      <c r="T12" s="1308"/>
      <c r="U12" s="1308"/>
    </row>
    <row r="13" spans="1:29">
      <c r="J13" s="498"/>
      <c r="K13" s="498"/>
      <c r="L13" s="1231" t="s">
        <v>444</v>
      </c>
      <c r="M13" s="1231"/>
      <c r="N13" s="1231"/>
      <c r="O13" s="1231"/>
      <c r="P13" s="1231"/>
      <c r="Q13" s="1231"/>
      <c r="R13" s="1231"/>
      <c r="S13" s="1231"/>
      <c r="T13" s="1231"/>
      <c r="U13" s="1231"/>
      <c r="V13" s="1231"/>
      <c r="W13" s="1231" t="s">
        <v>445</v>
      </c>
    </row>
    <row r="14" spans="1:29" ht="14.25" customHeight="1">
      <c r="J14" s="498"/>
      <c r="K14" s="498"/>
      <c r="L14" s="1314" t="s">
        <v>90</v>
      </c>
      <c r="M14" s="1314" t="s">
        <v>602</v>
      </c>
      <c r="N14" s="629"/>
      <c r="O14" s="1315" t="s">
        <v>604</v>
      </c>
      <c r="P14" s="1316"/>
      <c r="Q14" s="1316"/>
      <c r="R14" s="1316"/>
      <c r="S14" s="1316"/>
      <c r="T14" s="1317"/>
      <c r="U14" s="1297" t="s">
        <v>338</v>
      </c>
      <c r="V14" s="1311" t="s">
        <v>273</v>
      </c>
      <c r="W14" s="1231"/>
    </row>
    <row r="15" spans="1:29" ht="14.25" customHeight="1">
      <c r="J15" s="498"/>
      <c r="K15" s="498"/>
      <c r="L15" s="1314"/>
      <c r="M15" s="1314"/>
      <c r="N15" s="630"/>
      <c r="O15" s="1320" t="s">
        <v>578</v>
      </c>
      <c r="P15" s="1318" t="s">
        <v>269</v>
      </c>
      <c r="Q15" s="1319"/>
      <c r="R15" s="1294" t="s">
        <v>615</v>
      </c>
      <c r="S15" s="1295"/>
      <c r="T15" s="1296"/>
      <c r="U15" s="1298"/>
      <c r="V15" s="1312"/>
      <c r="W15" s="1231"/>
    </row>
    <row r="16" spans="1:29" ht="33.75" customHeight="1">
      <c r="J16" s="498"/>
      <c r="K16" s="498"/>
      <c r="L16" s="1314"/>
      <c r="M16" s="1314"/>
      <c r="N16" s="631"/>
      <c r="O16" s="1321"/>
      <c r="P16" s="504" t="s">
        <v>579</v>
      </c>
      <c r="Q16" s="504" t="s">
        <v>6</v>
      </c>
      <c r="R16" s="505" t="s">
        <v>272</v>
      </c>
      <c r="S16" s="1309" t="s">
        <v>271</v>
      </c>
      <c r="T16" s="1310"/>
      <c r="U16" s="1299"/>
      <c r="V16" s="1313"/>
      <c r="W16" s="1231"/>
    </row>
    <row r="17" spans="1:29">
      <c r="J17" s="498"/>
      <c r="K17" s="537">
        <v>1</v>
      </c>
      <c r="L17" s="615" t="s">
        <v>91</v>
      </c>
      <c r="M17" s="615" t="s">
        <v>47</v>
      </c>
      <c r="N17" s="617" t="str">
        <f ca="1">OFFSET(N17,0,-1)</f>
        <v>2</v>
      </c>
      <c r="O17" s="616">
        <f ca="1">OFFSET(O17,0,-1)+1</f>
        <v>3</v>
      </c>
      <c r="P17" s="616">
        <f ca="1">OFFSET(P17,0,-1)+1</f>
        <v>4</v>
      </c>
      <c r="Q17" s="616">
        <f ca="1">OFFSET(Q17,0,-1)+1</f>
        <v>5</v>
      </c>
      <c r="R17" s="616">
        <f ca="1">OFFSET(R17,0,-1)+1</f>
        <v>6</v>
      </c>
      <c r="S17" s="1302">
        <f ca="1">OFFSET(S17,0,-1)+1</f>
        <v>7</v>
      </c>
      <c r="T17" s="1302"/>
      <c r="U17" s="616">
        <f ca="1">OFFSET(U17,0,-2)+1</f>
        <v>8</v>
      </c>
      <c r="V17" s="617">
        <f ca="1">OFFSET(V17,0,-1)</f>
        <v>8</v>
      </c>
      <c r="W17" s="616">
        <f ca="1">OFFSET(W17,0,-1)+1</f>
        <v>9</v>
      </c>
    </row>
    <row r="18" spans="1:29" ht="22.5">
      <c r="A18" s="1285">
        <v>1</v>
      </c>
      <c r="B18" s="812"/>
      <c r="C18" s="812"/>
      <c r="D18" s="812"/>
      <c r="E18" s="813"/>
      <c r="F18" s="814"/>
      <c r="G18" s="814"/>
      <c r="H18" s="814"/>
      <c r="I18" s="815"/>
      <c r="J18" s="810"/>
      <c r="K18" s="817"/>
      <c r="L18" s="561">
        <f>mergeValue(A18)</f>
        <v>1</v>
      </c>
      <c r="M18" s="609" t="s">
        <v>19</v>
      </c>
      <c r="N18" s="614"/>
      <c r="O18" s="1286"/>
      <c r="P18" s="1286"/>
      <c r="Q18" s="1286"/>
      <c r="R18" s="1286"/>
      <c r="S18" s="1286"/>
      <c r="T18" s="1286"/>
      <c r="U18" s="1286"/>
      <c r="V18" s="1286"/>
      <c r="W18" s="1125" t="s">
        <v>718</v>
      </c>
      <c r="Y18" s="557"/>
      <c r="Z18" s="557" t="str">
        <f t="shared" ref="Z18:Z31" si="0">IF(M18="","",M18 )</f>
        <v>Наименование тарифа</v>
      </c>
      <c r="AA18" s="557"/>
      <c r="AB18" s="557"/>
      <c r="AC18" s="557"/>
    </row>
    <row r="19" spans="1:29" ht="22.5">
      <c r="A19" s="1285"/>
      <c r="B19" s="1285">
        <v>1</v>
      </c>
      <c r="C19" s="812"/>
      <c r="D19" s="812"/>
      <c r="E19" s="814"/>
      <c r="F19" s="814"/>
      <c r="G19" s="814"/>
      <c r="H19" s="814"/>
      <c r="I19" s="809"/>
      <c r="J19" s="808"/>
      <c r="K19" s="811"/>
      <c r="L19" s="561" t="str">
        <f>mergeValue(A19) &amp;"."&amp; mergeValue(B19)</f>
        <v>1.1</v>
      </c>
      <c r="M19" s="515" t="s">
        <v>15</v>
      </c>
      <c r="N19" s="614"/>
      <c r="O19" s="1286"/>
      <c r="P19" s="1286"/>
      <c r="Q19" s="1286"/>
      <c r="R19" s="1286"/>
      <c r="S19" s="1286"/>
      <c r="T19" s="1286"/>
      <c r="U19" s="1286"/>
      <c r="V19" s="1286"/>
      <c r="W19" s="1125" t="s">
        <v>459</v>
      </c>
      <c r="Y19" s="557"/>
      <c r="Z19" s="557" t="str">
        <f t="shared" si="0"/>
        <v>Территория действия тарифа</v>
      </c>
      <c r="AA19" s="557"/>
      <c r="AB19" s="557"/>
      <c r="AC19" s="557"/>
    </row>
    <row r="20" spans="1:29" ht="22.5">
      <c r="A20" s="1285"/>
      <c r="B20" s="1285"/>
      <c r="C20" s="1285">
        <v>1</v>
      </c>
      <c r="D20" s="812"/>
      <c r="E20" s="814"/>
      <c r="F20" s="814"/>
      <c r="G20" s="814"/>
      <c r="H20" s="814"/>
      <c r="I20" s="816"/>
      <c r="J20" s="808"/>
      <c r="K20" s="811"/>
      <c r="L20" s="561" t="str">
        <f>mergeValue(A20) &amp;"."&amp; mergeValue(B20)&amp;"."&amp; mergeValue(C20)</f>
        <v>1.1.1</v>
      </c>
      <c r="M20" s="516" t="s">
        <v>7</v>
      </c>
      <c r="N20" s="614"/>
      <c r="O20" s="1286"/>
      <c r="P20" s="1286"/>
      <c r="Q20" s="1286"/>
      <c r="R20" s="1286"/>
      <c r="S20" s="1286"/>
      <c r="T20" s="1286"/>
      <c r="U20" s="1286"/>
      <c r="V20" s="1286"/>
      <c r="W20" s="1125" t="s">
        <v>600</v>
      </c>
      <c r="Y20" s="557"/>
      <c r="Z20" s="557" t="str">
        <f t="shared" si="0"/>
        <v xml:space="preserve">Наименование системы теплоснабжения </v>
      </c>
      <c r="AA20" s="557"/>
      <c r="AB20" s="557"/>
      <c r="AC20" s="557"/>
    </row>
    <row r="21" spans="1:29" ht="22.5">
      <c r="A21" s="1285"/>
      <c r="B21" s="1285"/>
      <c r="C21" s="1285"/>
      <c r="D21" s="1285">
        <v>1</v>
      </c>
      <c r="E21" s="814"/>
      <c r="F21" s="814"/>
      <c r="G21" s="814"/>
      <c r="H21" s="814"/>
      <c r="I21" s="816"/>
      <c r="J21" s="808"/>
      <c r="K21" s="811"/>
      <c r="L21" s="561" t="str">
        <f>mergeValue(A21) &amp;"."&amp; mergeValue(B21)&amp;"."&amp; mergeValue(C21)&amp;"."&amp; mergeValue(D21)</f>
        <v>1.1.1.1</v>
      </c>
      <c r="M21" s="517" t="s">
        <v>21</v>
      </c>
      <c r="N21" s="614"/>
      <c r="O21" s="1286"/>
      <c r="P21" s="1286"/>
      <c r="Q21" s="1286"/>
      <c r="R21" s="1286"/>
      <c r="S21" s="1286"/>
      <c r="T21" s="1286"/>
      <c r="U21" s="1286"/>
      <c r="V21" s="1286"/>
      <c r="W21" s="1125" t="s">
        <v>601</v>
      </c>
      <c r="Y21" s="557"/>
      <c r="Z21" s="557" t="str">
        <f t="shared" si="0"/>
        <v xml:space="preserve">Источник тепловой энергии  </v>
      </c>
      <c r="AA21" s="557"/>
      <c r="AB21" s="557"/>
      <c r="AC21" s="557"/>
    </row>
    <row r="22" spans="1:29" ht="78.75">
      <c r="A22" s="1285"/>
      <c r="B22" s="1285"/>
      <c r="C22" s="1285"/>
      <c r="D22" s="1285"/>
      <c r="E22" s="1285">
        <v>1</v>
      </c>
      <c r="F22" s="814"/>
      <c r="G22" s="814"/>
      <c r="H22" s="812">
        <v>1</v>
      </c>
      <c r="I22" s="1285">
        <v>1</v>
      </c>
      <c r="J22" s="814"/>
      <c r="K22" s="819"/>
      <c r="L22" s="561" t="str">
        <f>mergeValue(A22) &amp;"."&amp; mergeValue(B22)&amp;"."&amp; mergeValue(C22)&amp;"."&amp; mergeValue(D22)&amp;"."&amp; mergeValue(E22)</f>
        <v>1.1.1.1.1</v>
      </c>
      <c r="M22" s="523" t="s">
        <v>8</v>
      </c>
      <c r="N22" s="614"/>
      <c r="O22" s="1287"/>
      <c r="P22" s="1287"/>
      <c r="Q22" s="1287"/>
      <c r="R22" s="1287"/>
      <c r="S22" s="1287"/>
      <c r="T22" s="1287"/>
      <c r="U22" s="1287"/>
      <c r="V22" s="1287"/>
      <c r="W22" s="1125" t="s">
        <v>719</v>
      </c>
      <c r="Y22" s="557"/>
      <c r="Z22" s="557" t="str">
        <f t="shared" si="0"/>
        <v>Схема подключения теплопотребляющей установки к коллектору источника тепловой энергии</v>
      </c>
      <c r="AA22" s="557"/>
      <c r="AB22" s="557"/>
      <c r="AC22" s="557"/>
    </row>
    <row r="23" spans="1:29" ht="33.75">
      <c r="A23" s="1285"/>
      <c r="B23" s="1285"/>
      <c r="C23" s="1285"/>
      <c r="D23" s="1285"/>
      <c r="E23" s="1285"/>
      <c r="F23" s="1285">
        <v>1</v>
      </c>
      <c r="G23" s="812"/>
      <c r="H23" s="812"/>
      <c r="I23" s="1285"/>
      <c r="J23" s="1285">
        <v>1</v>
      </c>
      <c r="K23" s="820"/>
      <c r="L23" s="561" t="str">
        <f>mergeValue(A23) &amp;"."&amp; mergeValue(B23)&amp;"."&amp; mergeValue(C23)&amp;"."&amp; mergeValue(D23)&amp;"."&amp; mergeValue(E23)&amp;"."&amp; mergeValue(F23)</f>
        <v>1.1.1.1.1.1</v>
      </c>
      <c r="M23" s="524" t="s">
        <v>9</v>
      </c>
      <c r="N23" s="614"/>
      <c r="O23" s="1288"/>
      <c r="P23" s="1289"/>
      <c r="Q23" s="1289"/>
      <c r="R23" s="1289"/>
      <c r="S23" s="1289"/>
      <c r="T23" s="1289"/>
      <c r="U23" s="1289"/>
      <c r="V23" s="1290"/>
      <c r="W23" s="1125" t="s">
        <v>720</v>
      </c>
      <c r="Y23" s="557"/>
      <c r="Z23" s="557" t="str">
        <f t="shared" si="0"/>
        <v>Группа потребителей</v>
      </c>
      <c r="AA23" s="557"/>
      <c r="AB23" s="557"/>
      <c r="AC23" s="557"/>
    </row>
    <row r="24" spans="1:29" ht="122.1" customHeight="1">
      <c r="A24" s="1285"/>
      <c r="B24" s="1285"/>
      <c r="C24" s="1285"/>
      <c r="D24" s="1285"/>
      <c r="E24" s="1285"/>
      <c r="F24" s="1285"/>
      <c r="G24" s="812">
        <v>1</v>
      </c>
      <c r="H24" s="812"/>
      <c r="I24" s="1285"/>
      <c r="J24" s="1285"/>
      <c r="K24" s="820">
        <v>1</v>
      </c>
      <c r="L24" s="561" t="str">
        <f>mergeValue(A24) &amp;"."&amp; mergeValue(B24)&amp;"."&amp; mergeValue(C24)&amp;"."&amp; mergeValue(D24)&amp;"."&amp; mergeValue(E24)&amp;"."&amp; mergeValue(F24)&amp;"."&amp; mergeValue(G24)</f>
        <v>1.1.1.1.1.1.1</v>
      </c>
      <c r="M24" s="1084"/>
      <c r="N24" s="614"/>
      <c r="O24" s="531"/>
      <c r="P24" s="531"/>
      <c r="Q24" s="1034"/>
      <c r="R24" s="1292"/>
      <c r="S24" s="1293" t="s">
        <v>82</v>
      </c>
      <c r="T24" s="1292"/>
      <c r="U24" s="1293" t="s">
        <v>83</v>
      </c>
      <c r="V24" s="531"/>
      <c r="W24" s="1303" t="s">
        <v>721</v>
      </c>
      <c r="X24" s="553" t="str">
        <f>strCheckDate(O25:V25)</f>
        <v/>
      </c>
      <c r="Y24" s="557"/>
      <c r="Z24" s="557" t="str">
        <f t="shared" si="0"/>
        <v/>
      </c>
      <c r="AA24" s="557"/>
      <c r="AB24" s="557"/>
      <c r="AC24" s="557"/>
    </row>
    <row r="25" spans="1:29" ht="11.25" hidden="1">
      <c r="A25" s="1285"/>
      <c r="B25" s="1285"/>
      <c r="C25" s="1285"/>
      <c r="D25" s="1285"/>
      <c r="E25" s="1285"/>
      <c r="F25" s="1285"/>
      <c r="G25" s="812"/>
      <c r="H25" s="812"/>
      <c r="I25" s="1285"/>
      <c r="J25" s="1285"/>
      <c r="K25" s="820"/>
      <c r="L25" s="568"/>
      <c r="M25" s="614"/>
      <c r="N25" s="614"/>
      <c r="O25" s="531"/>
      <c r="P25" s="531"/>
      <c r="Q25" s="552" t="str">
        <f>R24 &amp; "-" &amp; T24</f>
        <v>-</v>
      </c>
      <c r="R25" s="1292"/>
      <c r="S25" s="1293"/>
      <c r="T25" s="1292"/>
      <c r="U25" s="1293"/>
      <c r="V25" s="531"/>
      <c r="W25" s="1304"/>
      <c r="Y25" s="557"/>
      <c r="Z25" s="557" t="str">
        <f t="shared" si="0"/>
        <v/>
      </c>
      <c r="AA25" s="557"/>
      <c r="AB25" s="557"/>
      <c r="AC25" s="557"/>
    </row>
    <row r="26" spans="1:29" ht="15" customHeight="1">
      <c r="A26" s="1285"/>
      <c r="B26" s="1285"/>
      <c r="C26" s="1285"/>
      <c r="D26" s="1285"/>
      <c r="E26" s="1285"/>
      <c r="F26" s="1285"/>
      <c r="G26" s="814"/>
      <c r="H26" s="812"/>
      <c r="I26" s="1285"/>
      <c r="J26" s="1285"/>
      <c r="K26" s="819"/>
      <c r="L26" s="507"/>
      <c r="M26" s="526" t="s">
        <v>24</v>
      </c>
      <c r="N26" s="533"/>
      <c r="O26" s="533"/>
      <c r="P26" s="533"/>
      <c r="Q26" s="533"/>
      <c r="R26" s="533"/>
      <c r="S26" s="533"/>
      <c r="T26" s="533"/>
      <c r="U26" s="533"/>
      <c r="V26" s="529"/>
      <c r="W26" s="1305"/>
      <c r="Y26" s="557"/>
      <c r="Z26" s="557" t="str">
        <f t="shared" si="0"/>
        <v>Добавить вид теплоносителя (параметры теплоносителя)</v>
      </c>
      <c r="AA26" s="557"/>
      <c r="AB26" s="557"/>
      <c r="AC26" s="557"/>
    </row>
    <row r="27" spans="1:29" ht="15" customHeight="1">
      <c r="A27" s="1285"/>
      <c r="B27" s="1285"/>
      <c r="C27" s="1285"/>
      <c r="D27" s="1285"/>
      <c r="E27" s="1285"/>
      <c r="F27" s="814"/>
      <c r="G27" s="814"/>
      <c r="H27" s="812"/>
      <c r="I27" s="1285"/>
      <c r="J27" s="814"/>
      <c r="K27" s="819"/>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c r="AC27" s="557"/>
    </row>
    <row r="28" spans="1:29" ht="15" customHeight="1">
      <c r="A28" s="1285"/>
      <c r="B28" s="1285"/>
      <c r="C28" s="1285"/>
      <c r="D28" s="1285"/>
      <c r="E28" s="818"/>
      <c r="F28" s="814"/>
      <c r="G28" s="814"/>
      <c r="H28" s="814"/>
      <c r="I28" s="810"/>
      <c r="J28" s="807"/>
      <c r="K28" s="817"/>
      <c r="L28" s="507"/>
      <c r="M28" s="520" t="s">
        <v>11</v>
      </c>
      <c r="N28" s="533"/>
      <c r="O28" s="533"/>
      <c r="P28" s="533"/>
      <c r="Q28" s="533"/>
      <c r="R28" s="533"/>
      <c r="S28" s="533"/>
      <c r="T28" s="533"/>
      <c r="U28" s="532"/>
      <c r="V28" s="533"/>
      <c r="W28" s="633"/>
      <c r="Y28" s="557"/>
      <c r="Z28" s="557" t="str">
        <f t="shared" si="0"/>
        <v>Добавить схему подключения</v>
      </c>
      <c r="AA28" s="557"/>
      <c r="AB28" s="557"/>
      <c r="AC28" s="557"/>
    </row>
    <row r="29" spans="1:29" ht="15" customHeight="1">
      <c r="A29" s="1285"/>
      <c r="B29" s="1285"/>
      <c r="C29" s="1285"/>
      <c r="D29" s="818"/>
      <c r="E29" s="818"/>
      <c r="F29" s="814"/>
      <c r="G29" s="814"/>
      <c r="H29" s="814"/>
      <c r="I29" s="810"/>
      <c r="J29" s="807"/>
      <c r="K29" s="817"/>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c r="AC29" s="557"/>
    </row>
    <row r="30" spans="1:29" ht="15" customHeight="1">
      <c r="A30" s="1285"/>
      <c r="B30" s="1285"/>
      <c r="C30" s="818"/>
      <c r="D30" s="818"/>
      <c r="E30" s="818"/>
      <c r="F30" s="818"/>
      <c r="G30" s="823"/>
      <c r="H30" s="810"/>
      <c r="I30" s="821"/>
      <c r="J30" s="807"/>
      <c r="K30" s="822"/>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c r="AC30" s="557"/>
    </row>
    <row r="31" spans="1:29" ht="15" customHeight="1">
      <c r="A31" s="1285"/>
      <c r="B31" s="818"/>
      <c r="C31" s="818"/>
      <c r="D31" s="818"/>
      <c r="E31" s="818"/>
      <c r="F31" s="818"/>
      <c r="G31" s="823"/>
      <c r="H31" s="810"/>
      <c r="I31" s="810"/>
      <c r="J31" s="807"/>
      <c r="K31" s="817"/>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c r="AC31" s="557"/>
    </row>
    <row r="32" spans="1:29" s="491" customFormat="1" ht="15" customHeight="1">
      <c r="A32" s="806"/>
      <c r="B32" s="806"/>
      <c r="C32" s="806"/>
      <c r="D32" s="806"/>
      <c r="E32" s="806"/>
      <c r="F32" s="806"/>
      <c r="G32" s="806"/>
      <c r="H32" s="806"/>
      <c r="I32" s="806"/>
      <c r="J32" s="806"/>
      <c r="K32" s="806"/>
      <c r="L32" s="462"/>
      <c r="M32" s="534" t="s">
        <v>307</v>
      </c>
      <c r="N32" s="533"/>
      <c r="O32" s="533"/>
      <c r="P32" s="533"/>
      <c r="Q32" s="533"/>
      <c r="R32" s="533"/>
      <c r="S32" s="533"/>
      <c r="T32" s="533"/>
      <c r="U32" s="532"/>
      <c r="V32" s="533"/>
      <c r="W32" s="633"/>
      <c r="X32" s="555"/>
      <c r="Y32" s="555"/>
      <c r="Z32" s="555"/>
      <c r="AA32" s="555"/>
      <c r="AB32" s="555"/>
      <c r="AC32" s="555"/>
    </row>
    <row r="33" spans="1:29" ht="11.25">
      <c r="A33" s="492"/>
      <c r="B33" s="492"/>
      <c r="C33" s="492"/>
      <c r="D33" s="492"/>
      <c r="E33" s="492"/>
      <c r="F33" s="492"/>
      <c r="G33" s="492"/>
      <c r="H33" s="492"/>
      <c r="I33" s="492"/>
      <c r="J33" s="492"/>
      <c r="K33" s="492"/>
      <c r="X33" s="492"/>
      <c r="Y33" s="492"/>
      <c r="Z33" s="492"/>
      <c r="AA33" s="492"/>
      <c r="AB33" s="492"/>
      <c r="AC33" s="492"/>
    </row>
    <row r="34" spans="1:29" ht="90" customHeight="1">
      <c r="L34" s="1">
        <v>1</v>
      </c>
      <c r="M34" s="1278" t="s">
        <v>722</v>
      </c>
      <c r="N34" s="1278"/>
      <c r="O34" s="1278"/>
      <c r="P34" s="1278"/>
      <c r="Q34" s="1278"/>
      <c r="R34" s="1278"/>
      <c r="S34" s="1278"/>
      <c r="T34" s="1278"/>
      <c r="U34" s="1278"/>
      <c r="V34" s="1278"/>
      <c r="W34" s="1278"/>
    </row>
  </sheetData>
  <sheetProtection password="FA9C" sheet="1" objects="1" scenarios="1" formatColumns="0" formatRows="0"/>
  <dataConsolidate/>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1" hidden="1" customWidth="1"/>
    <col min="2" max="4" width="3.7109375" style="955" hidden="1" customWidth="1"/>
    <col min="5" max="5" width="3.7109375" style="759" customWidth="1"/>
    <col min="6" max="6" width="9.7109375" style="937" customWidth="1"/>
    <col min="7" max="7" width="37.7109375" style="937" customWidth="1"/>
    <col min="8" max="8" width="66.85546875" style="937" customWidth="1"/>
    <col min="9" max="9" width="115.7109375" style="937" customWidth="1"/>
    <col min="10" max="11" width="10.5703125" style="955"/>
    <col min="12" max="12" width="11.140625" style="955" customWidth="1"/>
    <col min="13" max="20" width="10.5703125" style="955"/>
    <col min="21" max="16384" width="10.5703125" style="937"/>
  </cols>
  <sheetData>
    <row r="1" spans="1:20" ht="3" customHeight="1">
      <c r="A1" s="961" t="s">
        <v>47</v>
      </c>
    </row>
    <row r="2" spans="1:20" ht="22.5">
      <c r="F2" s="1279" t="s">
        <v>470</v>
      </c>
      <c r="G2" s="1280"/>
      <c r="H2" s="1281"/>
      <c r="I2" s="756"/>
    </row>
    <row r="3" spans="1:20" ht="3" customHeight="1"/>
    <row r="4" spans="1:20" s="954" customFormat="1" ht="11.25">
      <c r="A4" s="960"/>
      <c r="B4" s="960"/>
      <c r="C4" s="960"/>
      <c r="D4" s="960"/>
      <c r="F4" s="1231" t="s">
        <v>444</v>
      </c>
      <c r="G4" s="1231"/>
      <c r="H4" s="1231"/>
      <c r="I4" s="1282" t="s">
        <v>445</v>
      </c>
      <c r="J4" s="960"/>
      <c r="K4" s="960"/>
      <c r="L4" s="960"/>
      <c r="M4" s="960"/>
      <c r="N4" s="960"/>
      <c r="O4" s="960"/>
      <c r="P4" s="960"/>
      <c r="Q4" s="960"/>
      <c r="R4" s="960"/>
      <c r="S4" s="960"/>
      <c r="T4" s="960"/>
    </row>
    <row r="5" spans="1:20" s="954" customFormat="1" ht="11.25" customHeight="1">
      <c r="A5" s="960"/>
      <c r="B5" s="960"/>
      <c r="C5" s="960"/>
      <c r="D5" s="960"/>
      <c r="F5" s="969" t="s">
        <v>90</v>
      </c>
      <c r="G5" s="760" t="s">
        <v>447</v>
      </c>
      <c r="H5" s="978" t="s">
        <v>438</v>
      </c>
      <c r="I5" s="1282"/>
      <c r="J5" s="960"/>
      <c r="K5" s="960"/>
      <c r="L5" s="960"/>
      <c r="M5" s="960"/>
      <c r="N5" s="960"/>
      <c r="O5" s="960"/>
      <c r="P5" s="960"/>
      <c r="Q5" s="960"/>
      <c r="R5" s="960"/>
      <c r="S5" s="960"/>
      <c r="T5" s="960"/>
    </row>
    <row r="6" spans="1:20" s="954" customFormat="1" ht="12" customHeight="1">
      <c r="A6" s="960"/>
      <c r="B6" s="960"/>
      <c r="C6" s="960"/>
      <c r="D6" s="960"/>
      <c r="F6" s="761" t="s">
        <v>91</v>
      </c>
      <c r="G6" s="762">
        <v>2</v>
      </c>
      <c r="H6" s="763">
        <v>3</v>
      </c>
      <c r="I6" s="576">
        <v>4</v>
      </c>
      <c r="J6" s="960">
        <v>4</v>
      </c>
      <c r="K6" s="960"/>
      <c r="L6" s="960"/>
      <c r="M6" s="960"/>
      <c r="N6" s="960"/>
      <c r="O6" s="960"/>
      <c r="P6" s="960"/>
      <c r="Q6" s="960"/>
      <c r="R6" s="960"/>
      <c r="S6" s="960"/>
      <c r="T6" s="960"/>
    </row>
    <row r="7" spans="1:20" s="954" customFormat="1" ht="18.75">
      <c r="A7" s="960"/>
      <c r="B7" s="960"/>
      <c r="C7" s="960"/>
      <c r="D7" s="960"/>
      <c r="F7" s="976">
        <v>1</v>
      </c>
      <c r="G7" s="765" t="s">
        <v>471</v>
      </c>
      <c r="H7" s="974" t="str">
        <f>IF(dateCh="","",dateCh)</f>
        <v>06.05.2019</v>
      </c>
      <c r="I7" s="766" t="s">
        <v>472</v>
      </c>
      <c r="J7" s="583"/>
      <c r="K7" s="960"/>
      <c r="L7" s="960"/>
      <c r="M7" s="960"/>
      <c r="N7" s="960"/>
      <c r="O7" s="960"/>
      <c r="P7" s="960"/>
      <c r="Q7" s="960"/>
      <c r="R7" s="960"/>
      <c r="S7" s="960"/>
      <c r="T7" s="960"/>
    </row>
    <row r="8" spans="1:20" s="954" customFormat="1" ht="45">
      <c r="A8" s="1283">
        <v>1</v>
      </c>
      <c r="B8" s="960"/>
      <c r="C8" s="960"/>
      <c r="D8" s="960"/>
      <c r="F8" s="976" t="str">
        <f>"2." &amp;mergeValue(A8)</f>
        <v>2.1</v>
      </c>
      <c r="G8" s="765" t="s">
        <v>473</v>
      </c>
      <c r="H8" s="974" t="str">
        <f>IF('Перечень тарифов'!R21="","наименование отсутствует","" &amp; 'Перечень тарифов'!R21 &amp; "")</f>
        <v>наименование отсутствует</v>
      </c>
      <c r="I8" s="766" t="s">
        <v>568</v>
      </c>
      <c r="J8" s="583"/>
      <c r="K8" s="960"/>
      <c r="L8" s="960"/>
      <c r="M8" s="960"/>
      <c r="N8" s="960"/>
      <c r="O8" s="960"/>
      <c r="P8" s="960"/>
      <c r="Q8" s="960"/>
      <c r="R8" s="960"/>
      <c r="S8" s="960"/>
      <c r="T8" s="960"/>
    </row>
    <row r="9" spans="1:20" s="954" customFormat="1" ht="33.75">
      <c r="A9" s="1283"/>
      <c r="B9" s="960"/>
      <c r="C9" s="960"/>
      <c r="D9" s="960"/>
      <c r="F9" s="976" t="str">
        <f>"3." &amp;mergeValue(A9)</f>
        <v>3.1</v>
      </c>
      <c r="G9" s="765" t="s">
        <v>474</v>
      </c>
      <c r="H9" s="974"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766" t="s">
        <v>566</v>
      </c>
      <c r="J9" s="583"/>
      <c r="K9" s="960"/>
      <c r="L9" s="960"/>
      <c r="M9" s="960"/>
      <c r="N9" s="960"/>
      <c r="O9" s="960"/>
      <c r="P9" s="960"/>
      <c r="Q9" s="960"/>
      <c r="R9" s="960"/>
      <c r="S9" s="960"/>
      <c r="T9" s="960"/>
    </row>
    <row r="10" spans="1:20" s="954" customFormat="1" ht="22.5">
      <c r="A10" s="1283"/>
      <c r="B10" s="960"/>
      <c r="C10" s="960"/>
      <c r="D10" s="960"/>
      <c r="F10" s="976" t="str">
        <f>"4."&amp;mergeValue(A10)</f>
        <v>4.1</v>
      </c>
      <c r="G10" s="765" t="s">
        <v>475</v>
      </c>
      <c r="H10" s="978" t="s">
        <v>448</v>
      </c>
      <c r="I10" s="766"/>
      <c r="J10" s="583"/>
      <c r="K10" s="960"/>
      <c r="L10" s="960"/>
      <c r="M10" s="960"/>
      <c r="N10" s="960"/>
      <c r="O10" s="960"/>
      <c r="P10" s="960"/>
      <c r="Q10" s="960"/>
      <c r="R10" s="960"/>
      <c r="S10" s="960"/>
      <c r="T10" s="960"/>
    </row>
    <row r="11" spans="1:20" s="954" customFormat="1" ht="18.75">
      <c r="A11" s="1283"/>
      <c r="B11" s="1283">
        <v>1</v>
      </c>
      <c r="C11" s="970"/>
      <c r="D11" s="970"/>
      <c r="F11" s="976" t="str">
        <f>"4."&amp;mergeValue(A11) &amp;"."&amp;mergeValue(B11)</f>
        <v>4.1.1</v>
      </c>
      <c r="G11" s="777" t="s">
        <v>570</v>
      </c>
      <c r="H11" s="974" t="str">
        <f>IF(region_name="","",region_name)</f>
        <v>г.Санкт-Петербург</v>
      </c>
      <c r="I11" s="766" t="s">
        <v>478</v>
      </c>
      <c r="J11" s="583"/>
      <c r="K11" s="960"/>
      <c r="L11" s="960"/>
      <c r="M11" s="960"/>
      <c r="N11" s="960"/>
      <c r="O11" s="960"/>
      <c r="P11" s="960"/>
      <c r="Q11" s="960"/>
      <c r="R11" s="960"/>
      <c r="S11" s="960"/>
      <c r="T11" s="960"/>
    </row>
    <row r="12" spans="1:20" s="954" customFormat="1" ht="22.5">
      <c r="A12" s="1283"/>
      <c r="B12" s="1283"/>
      <c r="C12" s="1283">
        <v>1</v>
      </c>
      <c r="D12" s="970"/>
      <c r="F12" s="976" t="str">
        <f>"4."&amp;mergeValue(A12) &amp;"."&amp;mergeValue(B12)&amp;"."&amp;mergeValue(C12)</f>
        <v>4.1.1.1</v>
      </c>
      <c r="G12" s="767" t="s">
        <v>476</v>
      </c>
      <c r="H12" s="974" t="str">
        <f>IF(Территории!H13="","","" &amp; Территории!H13 &amp; "")</f>
        <v>город Санкт-Петербург</v>
      </c>
      <c r="I12" s="766" t="s">
        <v>479</v>
      </c>
      <c r="J12" s="583"/>
      <c r="K12" s="960"/>
      <c r="L12" s="960"/>
      <c r="M12" s="960"/>
      <c r="N12" s="960"/>
      <c r="O12" s="960"/>
      <c r="P12" s="960"/>
      <c r="Q12" s="960"/>
      <c r="R12" s="960"/>
      <c r="S12" s="960"/>
      <c r="T12" s="960"/>
    </row>
    <row r="13" spans="1:20" s="954" customFormat="1" ht="56.25">
      <c r="A13" s="1283"/>
      <c r="B13" s="1283"/>
      <c r="C13" s="1283"/>
      <c r="D13" s="970">
        <v>1</v>
      </c>
      <c r="F13" s="976" t="str">
        <f>"4."&amp;mergeValue(A13) &amp;"."&amp;mergeValue(B13)&amp;"."&amp;mergeValue(C13)&amp;"."&amp;mergeValue(D13)</f>
        <v>4.1.1.1.1</v>
      </c>
      <c r="G13" s="768" t="s">
        <v>477</v>
      </c>
      <c r="H13" s="974" t="str">
        <f>IF(Территории!R14="","","" &amp; Территории!R14 &amp; "")</f>
        <v>город Санкт-Петербург (40000000)</v>
      </c>
      <c r="I13" s="1179" t="s">
        <v>569</v>
      </c>
      <c r="J13" s="583"/>
      <c r="K13" s="960"/>
      <c r="L13" s="960"/>
      <c r="M13" s="960"/>
      <c r="N13" s="960"/>
      <c r="O13" s="960"/>
      <c r="P13" s="960"/>
      <c r="Q13" s="960"/>
      <c r="R13" s="960"/>
      <c r="S13" s="960"/>
      <c r="T13" s="960"/>
    </row>
    <row r="14" spans="1:20" s="734" customFormat="1" ht="3" customHeight="1">
      <c r="A14" s="735"/>
      <c r="B14" s="735"/>
      <c r="C14" s="735"/>
      <c r="D14" s="735"/>
      <c r="F14" s="593"/>
      <c r="G14" s="594"/>
      <c r="H14" s="595"/>
      <c r="I14" s="596"/>
      <c r="J14" s="735"/>
      <c r="K14" s="735"/>
      <c r="L14" s="735"/>
      <c r="M14" s="735"/>
      <c r="N14" s="735"/>
      <c r="O14" s="735"/>
      <c r="P14" s="735"/>
      <c r="Q14" s="735"/>
      <c r="R14" s="735"/>
      <c r="S14" s="735"/>
      <c r="T14" s="735"/>
    </row>
    <row r="15" spans="1:20" s="734" customFormat="1" ht="15" customHeight="1">
      <c r="A15" s="735"/>
      <c r="B15" s="735"/>
      <c r="C15" s="735"/>
      <c r="D15" s="735"/>
      <c r="F15" s="772"/>
      <c r="G15" s="1278" t="s">
        <v>571</v>
      </c>
      <c r="H15" s="1278"/>
      <c r="I15" s="930"/>
      <c r="J15" s="735"/>
      <c r="K15" s="735"/>
      <c r="L15" s="735"/>
      <c r="M15" s="735"/>
      <c r="N15" s="735"/>
      <c r="O15" s="735"/>
      <c r="P15" s="735"/>
      <c r="Q15" s="735"/>
      <c r="R15" s="735"/>
      <c r="S15" s="735"/>
      <c r="T15" s="73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BE37"/>
  <sheetViews>
    <sheetView showGridLines="0" topLeftCell="I4" zoomScaleNormal="100" workbookViewId="0">
      <pane xSplit="6" ySplit="14" topLeftCell="O21" activePane="bottomRight" state="frozen"/>
      <selection activeCell="I4" sqref="I4"/>
      <selection pane="topRight" activeCell="O4" sqref="O4"/>
      <selection pane="bottomLeft" activeCell="I18" sqref="I18"/>
      <selection pane="bottomRight" activeCell="O24" sqref="O24"/>
    </sheetView>
  </sheetViews>
  <sheetFormatPr defaultColWidth="10.5703125" defaultRowHeight="14.25"/>
  <cols>
    <col min="1" max="6" width="10.5703125" style="955" hidden="1" customWidth="1"/>
    <col min="7" max="8" width="9.140625" style="961" hidden="1" customWidth="1"/>
    <col min="9" max="9" width="1.5703125" style="943" customWidth="1"/>
    <col min="10" max="10" width="2.140625" style="759" customWidth="1"/>
    <col min="11" max="11" width="3.7109375" style="759" customWidth="1"/>
    <col min="12" max="12" width="11.5703125" style="937" customWidth="1"/>
    <col min="13" max="13" width="37.5703125" style="937" customWidth="1"/>
    <col min="14" max="14" width="3.140625" style="937" customWidth="1"/>
    <col min="15" max="21" width="11.85546875" style="937" customWidth="1"/>
    <col min="22" max="42" width="11.85546875" style="1068" customWidth="1"/>
    <col min="43" max="43" width="11.85546875" style="937" customWidth="1"/>
    <col min="44" max="44" width="80.42578125" style="937" customWidth="1"/>
    <col min="45" max="46" width="10.5703125" style="955"/>
    <col min="47" max="47" width="11.140625" style="955" customWidth="1"/>
    <col min="48" max="55" width="10.5703125" style="955"/>
    <col min="56" max="277" width="10.5703125" style="937"/>
    <col min="278" max="285" width="0" style="937" hidden="1" customWidth="1"/>
    <col min="286" max="286" width="3.7109375" style="937" customWidth="1"/>
    <col min="287" max="287" width="3.85546875" style="937" customWidth="1"/>
    <col min="288" max="288" width="3.7109375" style="937" customWidth="1"/>
    <col min="289" max="289" width="12.7109375" style="937" customWidth="1"/>
    <col min="290" max="290" width="52.7109375" style="937" customWidth="1"/>
    <col min="291" max="294" width="0" style="937" hidden="1" customWidth="1"/>
    <col min="295" max="295" width="12.28515625" style="937" customWidth="1"/>
    <col min="296" max="296" width="6.42578125" style="937" customWidth="1"/>
    <col min="297" max="297" width="12.28515625" style="937" customWidth="1"/>
    <col min="298" max="298" width="0" style="937" hidden="1" customWidth="1"/>
    <col min="299" max="299" width="3.7109375" style="937" customWidth="1"/>
    <col min="300" max="300" width="11.140625" style="937" bestFit="1" customWidth="1"/>
    <col min="301" max="302" width="10.5703125" style="937"/>
    <col min="303" max="303" width="11.140625" style="937" customWidth="1"/>
    <col min="304" max="533" width="10.5703125" style="937"/>
    <col min="534" max="541" width="0" style="937" hidden="1" customWidth="1"/>
    <col min="542" max="542" width="3.7109375" style="937" customWidth="1"/>
    <col min="543" max="543" width="3.85546875" style="937" customWidth="1"/>
    <col min="544" max="544" width="3.7109375" style="937" customWidth="1"/>
    <col min="545" max="545" width="12.7109375" style="937" customWidth="1"/>
    <col min="546" max="546" width="52.7109375" style="937" customWidth="1"/>
    <col min="547" max="550" width="0" style="937" hidden="1" customWidth="1"/>
    <col min="551" max="551" width="12.28515625" style="937" customWidth="1"/>
    <col min="552" max="552" width="6.42578125" style="937" customWidth="1"/>
    <col min="553" max="553" width="12.28515625" style="937" customWidth="1"/>
    <col min="554" max="554" width="0" style="937" hidden="1" customWidth="1"/>
    <col min="555" max="555" width="3.7109375" style="937" customWidth="1"/>
    <col min="556" max="556" width="11.140625" style="937" bestFit="1" customWidth="1"/>
    <col min="557" max="558" width="10.5703125" style="937"/>
    <col min="559" max="559" width="11.140625" style="937" customWidth="1"/>
    <col min="560" max="789" width="10.5703125" style="937"/>
    <col min="790" max="797" width="0" style="937" hidden="1" customWidth="1"/>
    <col min="798" max="798" width="3.7109375" style="937" customWidth="1"/>
    <col min="799" max="799" width="3.85546875" style="937" customWidth="1"/>
    <col min="800" max="800" width="3.7109375" style="937" customWidth="1"/>
    <col min="801" max="801" width="12.7109375" style="937" customWidth="1"/>
    <col min="802" max="802" width="52.7109375" style="937" customWidth="1"/>
    <col min="803" max="806" width="0" style="937" hidden="1" customWidth="1"/>
    <col min="807" max="807" width="12.28515625" style="937" customWidth="1"/>
    <col min="808" max="808" width="6.42578125" style="937" customWidth="1"/>
    <col min="809" max="809" width="12.28515625" style="937" customWidth="1"/>
    <col min="810" max="810" width="0" style="937" hidden="1" customWidth="1"/>
    <col min="811" max="811" width="3.7109375" style="937" customWidth="1"/>
    <col min="812" max="812" width="11.140625" style="937" bestFit="1" customWidth="1"/>
    <col min="813" max="814" width="10.5703125" style="937"/>
    <col min="815" max="815" width="11.140625" style="937" customWidth="1"/>
    <col min="816" max="1045" width="10.5703125" style="937"/>
    <col min="1046" max="1053" width="0" style="937" hidden="1" customWidth="1"/>
    <col min="1054" max="1054" width="3.7109375" style="937" customWidth="1"/>
    <col min="1055" max="1055" width="3.85546875" style="937" customWidth="1"/>
    <col min="1056" max="1056" width="3.7109375" style="937" customWidth="1"/>
    <col min="1057" max="1057" width="12.7109375" style="937" customWidth="1"/>
    <col min="1058" max="1058" width="52.7109375" style="937" customWidth="1"/>
    <col min="1059" max="1062" width="0" style="937" hidden="1" customWidth="1"/>
    <col min="1063" max="1063" width="12.28515625" style="937" customWidth="1"/>
    <col min="1064" max="1064" width="6.42578125" style="937" customWidth="1"/>
    <col min="1065" max="1065" width="12.28515625" style="937" customWidth="1"/>
    <col min="1066" max="1066" width="0" style="937" hidden="1" customWidth="1"/>
    <col min="1067" max="1067" width="3.7109375" style="937" customWidth="1"/>
    <col min="1068" max="1068" width="11.140625" style="937" bestFit="1" customWidth="1"/>
    <col min="1069" max="1070" width="10.5703125" style="937"/>
    <col min="1071" max="1071" width="11.140625" style="937" customWidth="1"/>
    <col min="1072" max="1301" width="10.5703125" style="937"/>
    <col min="1302" max="1309" width="0" style="937" hidden="1" customWidth="1"/>
    <col min="1310" max="1310" width="3.7109375" style="937" customWidth="1"/>
    <col min="1311" max="1311" width="3.85546875" style="937" customWidth="1"/>
    <col min="1312" max="1312" width="3.7109375" style="937" customWidth="1"/>
    <col min="1313" max="1313" width="12.7109375" style="937" customWidth="1"/>
    <col min="1314" max="1314" width="52.7109375" style="937" customWidth="1"/>
    <col min="1315" max="1318" width="0" style="937" hidden="1" customWidth="1"/>
    <col min="1319" max="1319" width="12.28515625" style="937" customWidth="1"/>
    <col min="1320" max="1320" width="6.42578125" style="937" customWidth="1"/>
    <col min="1321" max="1321" width="12.28515625" style="937" customWidth="1"/>
    <col min="1322" max="1322" width="0" style="937" hidden="1" customWidth="1"/>
    <col min="1323" max="1323" width="3.7109375" style="937" customWidth="1"/>
    <col min="1324" max="1324" width="11.140625" style="937" bestFit="1" customWidth="1"/>
    <col min="1325" max="1326" width="10.5703125" style="937"/>
    <col min="1327" max="1327" width="11.140625" style="937" customWidth="1"/>
    <col min="1328" max="1557" width="10.5703125" style="937"/>
    <col min="1558" max="1565" width="0" style="937" hidden="1" customWidth="1"/>
    <col min="1566" max="1566" width="3.7109375" style="937" customWidth="1"/>
    <col min="1567" max="1567" width="3.85546875" style="937" customWidth="1"/>
    <col min="1568" max="1568" width="3.7109375" style="937" customWidth="1"/>
    <col min="1569" max="1569" width="12.7109375" style="937" customWidth="1"/>
    <col min="1570" max="1570" width="52.7109375" style="937" customWidth="1"/>
    <col min="1571" max="1574" width="0" style="937" hidden="1" customWidth="1"/>
    <col min="1575" max="1575" width="12.28515625" style="937" customWidth="1"/>
    <col min="1576" max="1576" width="6.42578125" style="937" customWidth="1"/>
    <col min="1577" max="1577" width="12.28515625" style="937" customWidth="1"/>
    <col min="1578" max="1578" width="0" style="937" hidden="1" customWidth="1"/>
    <col min="1579" max="1579" width="3.7109375" style="937" customWidth="1"/>
    <col min="1580" max="1580" width="11.140625" style="937" bestFit="1" customWidth="1"/>
    <col min="1581" max="1582" width="10.5703125" style="937"/>
    <col min="1583" max="1583" width="11.140625" style="937" customWidth="1"/>
    <col min="1584" max="1813" width="10.5703125" style="937"/>
    <col min="1814" max="1821" width="0" style="937" hidden="1" customWidth="1"/>
    <col min="1822" max="1822" width="3.7109375" style="937" customWidth="1"/>
    <col min="1823" max="1823" width="3.85546875" style="937" customWidth="1"/>
    <col min="1824" max="1824" width="3.7109375" style="937" customWidth="1"/>
    <col min="1825" max="1825" width="12.7109375" style="937" customWidth="1"/>
    <col min="1826" max="1826" width="52.7109375" style="937" customWidth="1"/>
    <col min="1827" max="1830" width="0" style="937" hidden="1" customWidth="1"/>
    <col min="1831" max="1831" width="12.28515625" style="937" customWidth="1"/>
    <col min="1832" max="1832" width="6.42578125" style="937" customWidth="1"/>
    <col min="1833" max="1833" width="12.28515625" style="937" customWidth="1"/>
    <col min="1834" max="1834" width="0" style="937" hidden="1" customWidth="1"/>
    <col min="1835" max="1835" width="3.7109375" style="937" customWidth="1"/>
    <col min="1836" max="1836" width="11.140625" style="937" bestFit="1" customWidth="1"/>
    <col min="1837" max="1838" width="10.5703125" style="937"/>
    <col min="1839" max="1839" width="11.140625" style="937" customWidth="1"/>
    <col min="1840" max="2069" width="10.5703125" style="937"/>
    <col min="2070" max="2077" width="0" style="937" hidden="1" customWidth="1"/>
    <col min="2078" max="2078" width="3.7109375" style="937" customWidth="1"/>
    <col min="2079" max="2079" width="3.85546875" style="937" customWidth="1"/>
    <col min="2080" max="2080" width="3.7109375" style="937" customWidth="1"/>
    <col min="2081" max="2081" width="12.7109375" style="937" customWidth="1"/>
    <col min="2082" max="2082" width="52.7109375" style="937" customWidth="1"/>
    <col min="2083" max="2086" width="0" style="937" hidden="1" customWidth="1"/>
    <col min="2087" max="2087" width="12.28515625" style="937" customWidth="1"/>
    <col min="2088" max="2088" width="6.42578125" style="937" customWidth="1"/>
    <col min="2089" max="2089" width="12.28515625" style="937" customWidth="1"/>
    <col min="2090" max="2090" width="0" style="937" hidden="1" customWidth="1"/>
    <col min="2091" max="2091" width="3.7109375" style="937" customWidth="1"/>
    <col min="2092" max="2092" width="11.140625" style="937" bestFit="1" customWidth="1"/>
    <col min="2093" max="2094" width="10.5703125" style="937"/>
    <col min="2095" max="2095" width="11.140625" style="937" customWidth="1"/>
    <col min="2096" max="2325" width="10.5703125" style="937"/>
    <col min="2326" max="2333" width="0" style="937" hidden="1" customWidth="1"/>
    <col min="2334" max="2334" width="3.7109375" style="937" customWidth="1"/>
    <col min="2335" max="2335" width="3.85546875" style="937" customWidth="1"/>
    <col min="2336" max="2336" width="3.7109375" style="937" customWidth="1"/>
    <col min="2337" max="2337" width="12.7109375" style="937" customWidth="1"/>
    <col min="2338" max="2338" width="52.7109375" style="937" customWidth="1"/>
    <col min="2339" max="2342" width="0" style="937" hidden="1" customWidth="1"/>
    <col min="2343" max="2343" width="12.28515625" style="937" customWidth="1"/>
    <col min="2344" max="2344" width="6.42578125" style="937" customWidth="1"/>
    <col min="2345" max="2345" width="12.28515625" style="937" customWidth="1"/>
    <col min="2346" max="2346" width="0" style="937" hidden="1" customWidth="1"/>
    <col min="2347" max="2347" width="3.7109375" style="937" customWidth="1"/>
    <col min="2348" max="2348" width="11.140625" style="937" bestFit="1" customWidth="1"/>
    <col min="2349" max="2350" width="10.5703125" style="937"/>
    <col min="2351" max="2351" width="11.140625" style="937" customWidth="1"/>
    <col min="2352" max="2581" width="10.5703125" style="937"/>
    <col min="2582" max="2589" width="0" style="937" hidden="1" customWidth="1"/>
    <col min="2590" max="2590" width="3.7109375" style="937" customWidth="1"/>
    <col min="2591" max="2591" width="3.85546875" style="937" customWidth="1"/>
    <col min="2592" max="2592" width="3.7109375" style="937" customWidth="1"/>
    <col min="2593" max="2593" width="12.7109375" style="937" customWidth="1"/>
    <col min="2594" max="2594" width="52.7109375" style="937" customWidth="1"/>
    <col min="2595" max="2598" width="0" style="937" hidden="1" customWidth="1"/>
    <col min="2599" max="2599" width="12.28515625" style="937" customWidth="1"/>
    <col min="2600" max="2600" width="6.42578125" style="937" customWidth="1"/>
    <col min="2601" max="2601" width="12.28515625" style="937" customWidth="1"/>
    <col min="2602" max="2602" width="0" style="937" hidden="1" customWidth="1"/>
    <col min="2603" max="2603" width="3.7109375" style="937" customWidth="1"/>
    <col min="2604" max="2604" width="11.140625" style="937" bestFit="1" customWidth="1"/>
    <col min="2605" max="2606" width="10.5703125" style="937"/>
    <col min="2607" max="2607" width="11.140625" style="937" customWidth="1"/>
    <col min="2608" max="2837" width="10.5703125" style="937"/>
    <col min="2838" max="2845" width="0" style="937" hidden="1" customWidth="1"/>
    <col min="2846" max="2846" width="3.7109375" style="937" customWidth="1"/>
    <col min="2847" max="2847" width="3.85546875" style="937" customWidth="1"/>
    <col min="2848" max="2848" width="3.7109375" style="937" customWidth="1"/>
    <col min="2849" max="2849" width="12.7109375" style="937" customWidth="1"/>
    <col min="2850" max="2850" width="52.7109375" style="937" customWidth="1"/>
    <col min="2851" max="2854" width="0" style="937" hidden="1" customWidth="1"/>
    <col min="2855" max="2855" width="12.28515625" style="937" customWidth="1"/>
    <col min="2856" max="2856" width="6.42578125" style="937" customWidth="1"/>
    <col min="2857" max="2857" width="12.28515625" style="937" customWidth="1"/>
    <col min="2858" max="2858" width="0" style="937" hidden="1" customWidth="1"/>
    <col min="2859" max="2859" width="3.7109375" style="937" customWidth="1"/>
    <col min="2860" max="2860" width="11.140625" style="937" bestFit="1" customWidth="1"/>
    <col min="2861" max="2862" width="10.5703125" style="937"/>
    <col min="2863" max="2863" width="11.140625" style="937" customWidth="1"/>
    <col min="2864" max="3093" width="10.5703125" style="937"/>
    <col min="3094" max="3101" width="0" style="937" hidden="1" customWidth="1"/>
    <col min="3102" max="3102" width="3.7109375" style="937" customWidth="1"/>
    <col min="3103" max="3103" width="3.85546875" style="937" customWidth="1"/>
    <col min="3104" max="3104" width="3.7109375" style="937" customWidth="1"/>
    <col min="3105" max="3105" width="12.7109375" style="937" customWidth="1"/>
    <col min="3106" max="3106" width="52.7109375" style="937" customWidth="1"/>
    <col min="3107" max="3110" width="0" style="937" hidden="1" customWidth="1"/>
    <col min="3111" max="3111" width="12.28515625" style="937" customWidth="1"/>
    <col min="3112" max="3112" width="6.42578125" style="937" customWidth="1"/>
    <col min="3113" max="3113" width="12.28515625" style="937" customWidth="1"/>
    <col min="3114" max="3114" width="0" style="937" hidden="1" customWidth="1"/>
    <col min="3115" max="3115" width="3.7109375" style="937" customWidth="1"/>
    <col min="3116" max="3116" width="11.140625" style="937" bestFit="1" customWidth="1"/>
    <col min="3117" max="3118" width="10.5703125" style="937"/>
    <col min="3119" max="3119" width="11.140625" style="937" customWidth="1"/>
    <col min="3120" max="3349" width="10.5703125" style="937"/>
    <col min="3350" max="3357" width="0" style="937" hidden="1" customWidth="1"/>
    <col min="3358" max="3358" width="3.7109375" style="937" customWidth="1"/>
    <col min="3359" max="3359" width="3.85546875" style="937" customWidth="1"/>
    <col min="3360" max="3360" width="3.7109375" style="937" customWidth="1"/>
    <col min="3361" max="3361" width="12.7109375" style="937" customWidth="1"/>
    <col min="3362" max="3362" width="52.7109375" style="937" customWidth="1"/>
    <col min="3363" max="3366" width="0" style="937" hidden="1" customWidth="1"/>
    <col min="3367" max="3367" width="12.28515625" style="937" customWidth="1"/>
    <col min="3368" max="3368" width="6.42578125" style="937" customWidth="1"/>
    <col min="3369" max="3369" width="12.28515625" style="937" customWidth="1"/>
    <col min="3370" max="3370" width="0" style="937" hidden="1" customWidth="1"/>
    <col min="3371" max="3371" width="3.7109375" style="937" customWidth="1"/>
    <col min="3372" max="3372" width="11.140625" style="937" bestFit="1" customWidth="1"/>
    <col min="3373" max="3374" width="10.5703125" style="937"/>
    <col min="3375" max="3375" width="11.140625" style="937" customWidth="1"/>
    <col min="3376" max="3605" width="10.5703125" style="937"/>
    <col min="3606" max="3613" width="0" style="937" hidden="1" customWidth="1"/>
    <col min="3614" max="3614" width="3.7109375" style="937" customWidth="1"/>
    <col min="3615" max="3615" width="3.85546875" style="937" customWidth="1"/>
    <col min="3616" max="3616" width="3.7109375" style="937" customWidth="1"/>
    <col min="3617" max="3617" width="12.7109375" style="937" customWidth="1"/>
    <col min="3618" max="3618" width="52.7109375" style="937" customWidth="1"/>
    <col min="3619" max="3622" width="0" style="937" hidden="1" customWidth="1"/>
    <col min="3623" max="3623" width="12.28515625" style="937" customWidth="1"/>
    <col min="3624" max="3624" width="6.42578125" style="937" customWidth="1"/>
    <col min="3625" max="3625" width="12.28515625" style="937" customWidth="1"/>
    <col min="3626" max="3626" width="0" style="937" hidden="1" customWidth="1"/>
    <col min="3627" max="3627" width="3.7109375" style="937" customWidth="1"/>
    <col min="3628" max="3628" width="11.140625" style="937" bestFit="1" customWidth="1"/>
    <col min="3629" max="3630" width="10.5703125" style="937"/>
    <col min="3631" max="3631" width="11.140625" style="937" customWidth="1"/>
    <col min="3632" max="3861" width="10.5703125" style="937"/>
    <col min="3862" max="3869" width="0" style="937" hidden="1" customWidth="1"/>
    <col min="3870" max="3870" width="3.7109375" style="937" customWidth="1"/>
    <col min="3871" max="3871" width="3.85546875" style="937" customWidth="1"/>
    <col min="3872" max="3872" width="3.7109375" style="937" customWidth="1"/>
    <col min="3873" max="3873" width="12.7109375" style="937" customWidth="1"/>
    <col min="3874" max="3874" width="52.7109375" style="937" customWidth="1"/>
    <col min="3875" max="3878" width="0" style="937" hidden="1" customWidth="1"/>
    <col min="3879" max="3879" width="12.28515625" style="937" customWidth="1"/>
    <col min="3880" max="3880" width="6.42578125" style="937" customWidth="1"/>
    <col min="3881" max="3881" width="12.28515625" style="937" customWidth="1"/>
    <col min="3882" max="3882" width="0" style="937" hidden="1" customWidth="1"/>
    <col min="3883" max="3883" width="3.7109375" style="937" customWidth="1"/>
    <col min="3884" max="3884" width="11.140625" style="937" bestFit="1" customWidth="1"/>
    <col min="3885" max="3886" width="10.5703125" style="937"/>
    <col min="3887" max="3887" width="11.140625" style="937" customWidth="1"/>
    <col min="3888" max="4117" width="10.5703125" style="937"/>
    <col min="4118" max="4125" width="0" style="937" hidden="1" customWidth="1"/>
    <col min="4126" max="4126" width="3.7109375" style="937" customWidth="1"/>
    <col min="4127" max="4127" width="3.85546875" style="937" customWidth="1"/>
    <col min="4128" max="4128" width="3.7109375" style="937" customWidth="1"/>
    <col min="4129" max="4129" width="12.7109375" style="937" customWidth="1"/>
    <col min="4130" max="4130" width="52.7109375" style="937" customWidth="1"/>
    <col min="4131" max="4134" width="0" style="937" hidden="1" customWidth="1"/>
    <col min="4135" max="4135" width="12.28515625" style="937" customWidth="1"/>
    <col min="4136" max="4136" width="6.42578125" style="937" customWidth="1"/>
    <col min="4137" max="4137" width="12.28515625" style="937" customWidth="1"/>
    <col min="4138" max="4138" width="0" style="937" hidden="1" customWidth="1"/>
    <col min="4139" max="4139" width="3.7109375" style="937" customWidth="1"/>
    <col min="4140" max="4140" width="11.140625" style="937" bestFit="1" customWidth="1"/>
    <col min="4141" max="4142" width="10.5703125" style="937"/>
    <col min="4143" max="4143" width="11.140625" style="937" customWidth="1"/>
    <col min="4144" max="4373" width="10.5703125" style="937"/>
    <col min="4374" max="4381" width="0" style="937" hidden="1" customWidth="1"/>
    <col min="4382" max="4382" width="3.7109375" style="937" customWidth="1"/>
    <col min="4383" max="4383" width="3.85546875" style="937" customWidth="1"/>
    <col min="4384" max="4384" width="3.7109375" style="937" customWidth="1"/>
    <col min="4385" max="4385" width="12.7109375" style="937" customWidth="1"/>
    <col min="4386" max="4386" width="52.7109375" style="937" customWidth="1"/>
    <col min="4387" max="4390" width="0" style="937" hidden="1" customWidth="1"/>
    <col min="4391" max="4391" width="12.28515625" style="937" customWidth="1"/>
    <col min="4392" max="4392" width="6.42578125" style="937" customWidth="1"/>
    <col min="4393" max="4393" width="12.28515625" style="937" customWidth="1"/>
    <col min="4394" max="4394" width="0" style="937" hidden="1" customWidth="1"/>
    <col min="4395" max="4395" width="3.7109375" style="937" customWidth="1"/>
    <col min="4396" max="4396" width="11.140625" style="937" bestFit="1" customWidth="1"/>
    <col min="4397" max="4398" width="10.5703125" style="937"/>
    <col min="4399" max="4399" width="11.140625" style="937" customWidth="1"/>
    <col min="4400" max="4629" width="10.5703125" style="937"/>
    <col min="4630" max="4637" width="0" style="937" hidden="1" customWidth="1"/>
    <col min="4638" max="4638" width="3.7109375" style="937" customWidth="1"/>
    <col min="4639" max="4639" width="3.85546875" style="937" customWidth="1"/>
    <col min="4640" max="4640" width="3.7109375" style="937" customWidth="1"/>
    <col min="4641" max="4641" width="12.7109375" style="937" customWidth="1"/>
    <col min="4642" max="4642" width="52.7109375" style="937" customWidth="1"/>
    <col min="4643" max="4646" width="0" style="937" hidden="1" customWidth="1"/>
    <col min="4647" max="4647" width="12.28515625" style="937" customWidth="1"/>
    <col min="4648" max="4648" width="6.42578125" style="937" customWidth="1"/>
    <col min="4649" max="4649" width="12.28515625" style="937" customWidth="1"/>
    <col min="4650" max="4650" width="0" style="937" hidden="1" customWidth="1"/>
    <col min="4651" max="4651" width="3.7109375" style="937" customWidth="1"/>
    <col min="4652" max="4652" width="11.140625" style="937" bestFit="1" customWidth="1"/>
    <col min="4653" max="4654" width="10.5703125" style="937"/>
    <col min="4655" max="4655" width="11.140625" style="937" customWidth="1"/>
    <col min="4656" max="4885" width="10.5703125" style="937"/>
    <col min="4886" max="4893" width="0" style="937" hidden="1" customWidth="1"/>
    <col min="4894" max="4894" width="3.7109375" style="937" customWidth="1"/>
    <col min="4895" max="4895" width="3.85546875" style="937" customWidth="1"/>
    <col min="4896" max="4896" width="3.7109375" style="937" customWidth="1"/>
    <col min="4897" max="4897" width="12.7109375" style="937" customWidth="1"/>
    <col min="4898" max="4898" width="52.7109375" style="937" customWidth="1"/>
    <col min="4899" max="4902" width="0" style="937" hidden="1" customWidth="1"/>
    <col min="4903" max="4903" width="12.28515625" style="937" customWidth="1"/>
    <col min="4904" max="4904" width="6.42578125" style="937" customWidth="1"/>
    <col min="4905" max="4905" width="12.28515625" style="937" customWidth="1"/>
    <col min="4906" max="4906" width="0" style="937" hidden="1" customWidth="1"/>
    <col min="4907" max="4907" width="3.7109375" style="937" customWidth="1"/>
    <col min="4908" max="4908" width="11.140625" style="937" bestFit="1" customWidth="1"/>
    <col min="4909" max="4910" width="10.5703125" style="937"/>
    <col min="4911" max="4911" width="11.140625" style="937" customWidth="1"/>
    <col min="4912" max="5141" width="10.5703125" style="937"/>
    <col min="5142" max="5149" width="0" style="937" hidden="1" customWidth="1"/>
    <col min="5150" max="5150" width="3.7109375" style="937" customWidth="1"/>
    <col min="5151" max="5151" width="3.85546875" style="937" customWidth="1"/>
    <col min="5152" max="5152" width="3.7109375" style="937" customWidth="1"/>
    <col min="5153" max="5153" width="12.7109375" style="937" customWidth="1"/>
    <col min="5154" max="5154" width="52.7109375" style="937" customWidth="1"/>
    <col min="5155" max="5158" width="0" style="937" hidden="1" customWidth="1"/>
    <col min="5159" max="5159" width="12.28515625" style="937" customWidth="1"/>
    <col min="5160" max="5160" width="6.42578125" style="937" customWidth="1"/>
    <col min="5161" max="5161" width="12.28515625" style="937" customWidth="1"/>
    <col min="5162" max="5162" width="0" style="937" hidden="1" customWidth="1"/>
    <col min="5163" max="5163" width="3.7109375" style="937" customWidth="1"/>
    <col min="5164" max="5164" width="11.140625" style="937" bestFit="1" customWidth="1"/>
    <col min="5165" max="5166" width="10.5703125" style="937"/>
    <col min="5167" max="5167" width="11.140625" style="937" customWidth="1"/>
    <col min="5168" max="5397" width="10.5703125" style="937"/>
    <col min="5398" max="5405" width="0" style="937" hidden="1" customWidth="1"/>
    <col min="5406" max="5406" width="3.7109375" style="937" customWidth="1"/>
    <col min="5407" max="5407" width="3.85546875" style="937" customWidth="1"/>
    <col min="5408" max="5408" width="3.7109375" style="937" customWidth="1"/>
    <col min="5409" max="5409" width="12.7109375" style="937" customWidth="1"/>
    <col min="5410" max="5410" width="52.7109375" style="937" customWidth="1"/>
    <col min="5411" max="5414" width="0" style="937" hidden="1" customWidth="1"/>
    <col min="5415" max="5415" width="12.28515625" style="937" customWidth="1"/>
    <col min="5416" max="5416" width="6.42578125" style="937" customWidth="1"/>
    <col min="5417" max="5417" width="12.28515625" style="937" customWidth="1"/>
    <col min="5418" max="5418" width="0" style="937" hidden="1" customWidth="1"/>
    <col min="5419" max="5419" width="3.7109375" style="937" customWidth="1"/>
    <col min="5420" max="5420" width="11.140625" style="937" bestFit="1" customWidth="1"/>
    <col min="5421" max="5422" width="10.5703125" style="937"/>
    <col min="5423" max="5423" width="11.140625" style="937" customWidth="1"/>
    <col min="5424" max="5653" width="10.5703125" style="937"/>
    <col min="5654" max="5661" width="0" style="937" hidden="1" customWidth="1"/>
    <col min="5662" max="5662" width="3.7109375" style="937" customWidth="1"/>
    <col min="5663" max="5663" width="3.85546875" style="937" customWidth="1"/>
    <col min="5664" max="5664" width="3.7109375" style="937" customWidth="1"/>
    <col min="5665" max="5665" width="12.7109375" style="937" customWidth="1"/>
    <col min="5666" max="5666" width="52.7109375" style="937" customWidth="1"/>
    <col min="5667" max="5670" width="0" style="937" hidden="1" customWidth="1"/>
    <col min="5671" max="5671" width="12.28515625" style="937" customWidth="1"/>
    <col min="5672" max="5672" width="6.42578125" style="937" customWidth="1"/>
    <col min="5673" max="5673" width="12.28515625" style="937" customWidth="1"/>
    <col min="5674" max="5674" width="0" style="937" hidden="1" customWidth="1"/>
    <col min="5675" max="5675" width="3.7109375" style="937" customWidth="1"/>
    <col min="5676" max="5676" width="11.140625" style="937" bestFit="1" customWidth="1"/>
    <col min="5677" max="5678" width="10.5703125" style="937"/>
    <col min="5679" max="5679" width="11.140625" style="937" customWidth="1"/>
    <col min="5680" max="5909" width="10.5703125" style="937"/>
    <col min="5910" max="5917" width="0" style="937" hidden="1" customWidth="1"/>
    <col min="5918" max="5918" width="3.7109375" style="937" customWidth="1"/>
    <col min="5919" max="5919" width="3.85546875" style="937" customWidth="1"/>
    <col min="5920" max="5920" width="3.7109375" style="937" customWidth="1"/>
    <col min="5921" max="5921" width="12.7109375" style="937" customWidth="1"/>
    <col min="5922" max="5922" width="52.7109375" style="937" customWidth="1"/>
    <col min="5923" max="5926" width="0" style="937" hidden="1" customWidth="1"/>
    <col min="5927" max="5927" width="12.28515625" style="937" customWidth="1"/>
    <col min="5928" max="5928" width="6.42578125" style="937" customWidth="1"/>
    <col min="5929" max="5929" width="12.28515625" style="937" customWidth="1"/>
    <col min="5930" max="5930" width="0" style="937" hidden="1" customWidth="1"/>
    <col min="5931" max="5931" width="3.7109375" style="937" customWidth="1"/>
    <col min="5932" max="5932" width="11.140625" style="937" bestFit="1" customWidth="1"/>
    <col min="5933" max="5934" width="10.5703125" style="937"/>
    <col min="5935" max="5935" width="11.140625" style="937" customWidth="1"/>
    <col min="5936" max="6165" width="10.5703125" style="937"/>
    <col min="6166" max="6173" width="0" style="937" hidden="1" customWidth="1"/>
    <col min="6174" max="6174" width="3.7109375" style="937" customWidth="1"/>
    <col min="6175" max="6175" width="3.85546875" style="937" customWidth="1"/>
    <col min="6176" max="6176" width="3.7109375" style="937" customWidth="1"/>
    <col min="6177" max="6177" width="12.7109375" style="937" customWidth="1"/>
    <col min="6178" max="6178" width="52.7109375" style="937" customWidth="1"/>
    <col min="6179" max="6182" width="0" style="937" hidden="1" customWidth="1"/>
    <col min="6183" max="6183" width="12.28515625" style="937" customWidth="1"/>
    <col min="6184" max="6184" width="6.42578125" style="937" customWidth="1"/>
    <col min="6185" max="6185" width="12.28515625" style="937" customWidth="1"/>
    <col min="6186" max="6186" width="0" style="937" hidden="1" customWidth="1"/>
    <col min="6187" max="6187" width="3.7109375" style="937" customWidth="1"/>
    <col min="6188" max="6188" width="11.140625" style="937" bestFit="1" customWidth="1"/>
    <col min="6189" max="6190" width="10.5703125" style="937"/>
    <col min="6191" max="6191" width="11.140625" style="937" customWidth="1"/>
    <col min="6192" max="6421" width="10.5703125" style="937"/>
    <col min="6422" max="6429" width="0" style="937" hidden="1" customWidth="1"/>
    <col min="6430" max="6430" width="3.7109375" style="937" customWidth="1"/>
    <col min="6431" max="6431" width="3.85546875" style="937" customWidth="1"/>
    <col min="6432" max="6432" width="3.7109375" style="937" customWidth="1"/>
    <col min="6433" max="6433" width="12.7109375" style="937" customWidth="1"/>
    <col min="6434" max="6434" width="52.7109375" style="937" customWidth="1"/>
    <col min="6435" max="6438" width="0" style="937" hidden="1" customWidth="1"/>
    <col min="6439" max="6439" width="12.28515625" style="937" customWidth="1"/>
    <col min="6440" max="6440" width="6.42578125" style="937" customWidth="1"/>
    <col min="6441" max="6441" width="12.28515625" style="937" customWidth="1"/>
    <col min="6442" max="6442" width="0" style="937" hidden="1" customWidth="1"/>
    <col min="6443" max="6443" width="3.7109375" style="937" customWidth="1"/>
    <col min="6444" max="6444" width="11.140625" style="937" bestFit="1" customWidth="1"/>
    <col min="6445" max="6446" width="10.5703125" style="937"/>
    <col min="6447" max="6447" width="11.140625" style="937" customWidth="1"/>
    <col min="6448" max="6677" width="10.5703125" style="937"/>
    <col min="6678" max="6685" width="0" style="937" hidden="1" customWidth="1"/>
    <col min="6686" max="6686" width="3.7109375" style="937" customWidth="1"/>
    <col min="6687" max="6687" width="3.85546875" style="937" customWidth="1"/>
    <col min="6688" max="6688" width="3.7109375" style="937" customWidth="1"/>
    <col min="6689" max="6689" width="12.7109375" style="937" customWidth="1"/>
    <col min="6690" max="6690" width="52.7109375" style="937" customWidth="1"/>
    <col min="6691" max="6694" width="0" style="937" hidden="1" customWidth="1"/>
    <col min="6695" max="6695" width="12.28515625" style="937" customWidth="1"/>
    <col min="6696" max="6696" width="6.42578125" style="937" customWidth="1"/>
    <col min="6697" max="6697" width="12.28515625" style="937" customWidth="1"/>
    <col min="6698" max="6698" width="0" style="937" hidden="1" customWidth="1"/>
    <col min="6699" max="6699" width="3.7109375" style="937" customWidth="1"/>
    <col min="6700" max="6700" width="11.140625" style="937" bestFit="1" customWidth="1"/>
    <col min="6701" max="6702" width="10.5703125" style="937"/>
    <col min="6703" max="6703" width="11.140625" style="937" customWidth="1"/>
    <col min="6704" max="6933" width="10.5703125" style="937"/>
    <col min="6934" max="6941" width="0" style="937" hidden="1" customWidth="1"/>
    <col min="6942" max="6942" width="3.7109375" style="937" customWidth="1"/>
    <col min="6943" max="6943" width="3.85546875" style="937" customWidth="1"/>
    <col min="6944" max="6944" width="3.7109375" style="937" customWidth="1"/>
    <col min="6945" max="6945" width="12.7109375" style="937" customWidth="1"/>
    <col min="6946" max="6946" width="52.7109375" style="937" customWidth="1"/>
    <col min="6947" max="6950" width="0" style="937" hidden="1" customWidth="1"/>
    <col min="6951" max="6951" width="12.28515625" style="937" customWidth="1"/>
    <col min="6952" max="6952" width="6.42578125" style="937" customWidth="1"/>
    <col min="6953" max="6953" width="12.28515625" style="937" customWidth="1"/>
    <col min="6954" max="6954" width="0" style="937" hidden="1" customWidth="1"/>
    <col min="6955" max="6955" width="3.7109375" style="937" customWidth="1"/>
    <col min="6956" max="6956" width="11.140625" style="937" bestFit="1" customWidth="1"/>
    <col min="6957" max="6958" width="10.5703125" style="937"/>
    <col min="6959" max="6959" width="11.140625" style="937" customWidth="1"/>
    <col min="6960" max="7189" width="10.5703125" style="937"/>
    <col min="7190" max="7197" width="0" style="937" hidden="1" customWidth="1"/>
    <col min="7198" max="7198" width="3.7109375" style="937" customWidth="1"/>
    <col min="7199" max="7199" width="3.85546875" style="937" customWidth="1"/>
    <col min="7200" max="7200" width="3.7109375" style="937" customWidth="1"/>
    <col min="7201" max="7201" width="12.7109375" style="937" customWidth="1"/>
    <col min="7202" max="7202" width="52.7109375" style="937" customWidth="1"/>
    <col min="7203" max="7206" width="0" style="937" hidden="1" customWidth="1"/>
    <col min="7207" max="7207" width="12.28515625" style="937" customWidth="1"/>
    <col min="7208" max="7208" width="6.42578125" style="937" customWidth="1"/>
    <col min="7209" max="7209" width="12.28515625" style="937" customWidth="1"/>
    <col min="7210" max="7210" width="0" style="937" hidden="1" customWidth="1"/>
    <col min="7211" max="7211" width="3.7109375" style="937" customWidth="1"/>
    <col min="7212" max="7212" width="11.140625" style="937" bestFit="1" customWidth="1"/>
    <col min="7213" max="7214" width="10.5703125" style="937"/>
    <col min="7215" max="7215" width="11.140625" style="937" customWidth="1"/>
    <col min="7216" max="7445" width="10.5703125" style="937"/>
    <col min="7446" max="7453" width="0" style="937" hidden="1" customWidth="1"/>
    <col min="7454" max="7454" width="3.7109375" style="937" customWidth="1"/>
    <col min="7455" max="7455" width="3.85546875" style="937" customWidth="1"/>
    <col min="7456" max="7456" width="3.7109375" style="937" customWidth="1"/>
    <col min="7457" max="7457" width="12.7109375" style="937" customWidth="1"/>
    <col min="7458" max="7458" width="52.7109375" style="937" customWidth="1"/>
    <col min="7459" max="7462" width="0" style="937" hidden="1" customWidth="1"/>
    <col min="7463" max="7463" width="12.28515625" style="937" customWidth="1"/>
    <col min="7464" max="7464" width="6.42578125" style="937" customWidth="1"/>
    <col min="7465" max="7465" width="12.28515625" style="937" customWidth="1"/>
    <col min="7466" max="7466" width="0" style="937" hidden="1" customWidth="1"/>
    <col min="7467" max="7467" width="3.7109375" style="937" customWidth="1"/>
    <col min="7468" max="7468" width="11.140625" style="937" bestFit="1" customWidth="1"/>
    <col min="7469" max="7470" width="10.5703125" style="937"/>
    <col min="7471" max="7471" width="11.140625" style="937" customWidth="1"/>
    <col min="7472" max="7701" width="10.5703125" style="937"/>
    <col min="7702" max="7709" width="0" style="937" hidden="1" customWidth="1"/>
    <col min="7710" max="7710" width="3.7109375" style="937" customWidth="1"/>
    <col min="7711" max="7711" width="3.85546875" style="937" customWidth="1"/>
    <col min="7712" max="7712" width="3.7109375" style="937" customWidth="1"/>
    <col min="7713" max="7713" width="12.7109375" style="937" customWidth="1"/>
    <col min="7714" max="7714" width="52.7109375" style="937" customWidth="1"/>
    <col min="7715" max="7718" width="0" style="937" hidden="1" customWidth="1"/>
    <col min="7719" max="7719" width="12.28515625" style="937" customWidth="1"/>
    <col min="7720" max="7720" width="6.42578125" style="937" customWidth="1"/>
    <col min="7721" max="7721" width="12.28515625" style="937" customWidth="1"/>
    <col min="7722" max="7722" width="0" style="937" hidden="1" customWidth="1"/>
    <col min="7723" max="7723" width="3.7109375" style="937" customWidth="1"/>
    <col min="7724" max="7724" width="11.140625" style="937" bestFit="1" customWidth="1"/>
    <col min="7725" max="7726" width="10.5703125" style="937"/>
    <col min="7727" max="7727" width="11.140625" style="937" customWidth="1"/>
    <col min="7728" max="7957" width="10.5703125" style="937"/>
    <col min="7958" max="7965" width="0" style="937" hidden="1" customWidth="1"/>
    <col min="7966" max="7966" width="3.7109375" style="937" customWidth="1"/>
    <col min="7967" max="7967" width="3.85546875" style="937" customWidth="1"/>
    <col min="7968" max="7968" width="3.7109375" style="937" customWidth="1"/>
    <col min="7969" max="7969" width="12.7109375" style="937" customWidth="1"/>
    <col min="7970" max="7970" width="52.7109375" style="937" customWidth="1"/>
    <col min="7971" max="7974" width="0" style="937" hidden="1" customWidth="1"/>
    <col min="7975" max="7975" width="12.28515625" style="937" customWidth="1"/>
    <col min="7976" max="7976" width="6.42578125" style="937" customWidth="1"/>
    <col min="7977" max="7977" width="12.28515625" style="937" customWidth="1"/>
    <col min="7978" max="7978" width="0" style="937" hidden="1" customWidth="1"/>
    <col min="7979" max="7979" width="3.7109375" style="937" customWidth="1"/>
    <col min="7980" max="7980" width="11.140625" style="937" bestFit="1" customWidth="1"/>
    <col min="7981" max="7982" width="10.5703125" style="937"/>
    <col min="7983" max="7983" width="11.140625" style="937" customWidth="1"/>
    <col min="7984" max="8213" width="10.5703125" style="937"/>
    <col min="8214" max="8221" width="0" style="937" hidden="1" customWidth="1"/>
    <col min="8222" max="8222" width="3.7109375" style="937" customWidth="1"/>
    <col min="8223" max="8223" width="3.85546875" style="937" customWidth="1"/>
    <col min="8224" max="8224" width="3.7109375" style="937" customWidth="1"/>
    <col min="8225" max="8225" width="12.7109375" style="937" customWidth="1"/>
    <col min="8226" max="8226" width="52.7109375" style="937" customWidth="1"/>
    <col min="8227" max="8230" width="0" style="937" hidden="1" customWidth="1"/>
    <col min="8231" max="8231" width="12.28515625" style="937" customWidth="1"/>
    <col min="8232" max="8232" width="6.42578125" style="937" customWidth="1"/>
    <col min="8233" max="8233" width="12.28515625" style="937" customWidth="1"/>
    <col min="8234" max="8234" width="0" style="937" hidden="1" customWidth="1"/>
    <col min="8235" max="8235" width="3.7109375" style="937" customWidth="1"/>
    <col min="8236" max="8236" width="11.140625" style="937" bestFit="1" customWidth="1"/>
    <col min="8237" max="8238" width="10.5703125" style="937"/>
    <col min="8239" max="8239" width="11.140625" style="937" customWidth="1"/>
    <col min="8240" max="8469" width="10.5703125" style="937"/>
    <col min="8470" max="8477" width="0" style="937" hidden="1" customWidth="1"/>
    <col min="8478" max="8478" width="3.7109375" style="937" customWidth="1"/>
    <col min="8479" max="8479" width="3.85546875" style="937" customWidth="1"/>
    <col min="8480" max="8480" width="3.7109375" style="937" customWidth="1"/>
    <col min="8481" max="8481" width="12.7109375" style="937" customWidth="1"/>
    <col min="8482" max="8482" width="52.7109375" style="937" customWidth="1"/>
    <col min="8483" max="8486" width="0" style="937" hidden="1" customWidth="1"/>
    <col min="8487" max="8487" width="12.28515625" style="937" customWidth="1"/>
    <col min="8488" max="8488" width="6.42578125" style="937" customWidth="1"/>
    <col min="8489" max="8489" width="12.28515625" style="937" customWidth="1"/>
    <col min="8490" max="8490" width="0" style="937" hidden="1" customWidth="1"/>
    <col min="8491" max="8491" width="3.7109375" style="937" customWidth="1"/>
    <col min="8492" max="8492" width="11.140625" style="937" bestFit="1" customWidth="1"/>
    <col min="8493" max="8494" width="10.5703125" style="937"/>
    <col min="8495" max="8495" width="11.140625" style="937" customWidth="1"/>
    <col min="8496" max="8725" width="10.5703125" style="937"/>
    <col min="8726" max="8733" width="0" style="937" hidden="1" customWidth="1"/>
    <col min="8734" max="8734" width="3.7109375" style="937" customWidth="1"/>
    <col min="8735" max="8735" width="3.85546875" style="937" customWidth="1"/>
    <col min="8736" max="8736" width="3.7109375" style="937" customWidth="1"/>
    <col min="8737" max="8737" width="12.7109375" style="937" customWidth="1"/>
    <col min="8738" max="8738" width="52.7109375" style="937" customWidth="1"/>
    <col min="8739" max="8742" width="0" style="937" hidden="1" customWidth="1"/>
    <col min="8743" max="8743" width="12.28515625" style="937" customWidth="1"/>
    <col min="8744" max="8744" width="6.42578125" style="937" customWidth="1"/>
    <col min="8745" max="8745" width="12.28515625" style="937" customWidth="1"/>
    <col min="8746" max="8746" width="0" style="937" hidden="1" customWidth="1"/>
    <col min="8747" max="8747" width="3.7109375" style="937" customWidth="1"/>
    <col min="8748" max="8748" width="11.140625" style="937" bestFit="1" customWidth="1"/>
    <col min="8749" max="8750" width="10.5703125" style="937"/>
    <col min="8751" max="8751" width="11.140625" style="937" customWidth="1"/>
    <col min="8752" max="8981" width="10.5703125" style="937"/>
    <col min="8982" max="8989" width="0" style="937" hidden="1" customWidth="1"/>
    <col min="8990" max="8990" width="3.7109375" style="937" customWidth="1"/>
    <col min="8991" max="8991" width="3.85546875" style="937" customWidth="1"/>
    <col min="8992" max="8992" width="3.7109375" style="937" customWidth="1"/>
    <col min="8993" max="8993" width="12.7109375" style="937" customWidth="1"/>
    <col min="8994" max="8994" width="52.7109375" style="937" customWidth="1"/>
    <col min="8995" max="8998" width="0" style="937" hidden="1" customWidth="1"/>
    <col min="8999" max="8999" width="12.28515625" style="937" customWidth="1"/>
    <col min="9000" max="9000" width="6.42578125" style="937" customWidth="1"/>
    <col min="9001" max="9001" width="12.28515625" style="937" customWidth="1"/>
    <col min="9002" max="9002" width="0" style="937" hidden="1" customWidth="1"/>
    <col min="9003" max="9003" width="3.7109375" style="937" customWidth="1"/>
    <col min="9004" max="9004" width="11.140625" style="937" bestFit="1" customWidth="1"/>
    <col min="9005" max="9006" width="10.5703125" style="937"/>
    <col min="9007" max="9007" width="11.140625" style="937" customWidth="1"/>
    <col min="9008" max="9237" width="10.5703125" style="937"/>
    <col min="9238" max="9245" width="0" style="937" hidden="1" customWidth="1"/>
    <col min="9246" max="9246" width="3.7109375" style="937" customWidth="1"/>
    <col min="9247" max="9247" width="3.85546875" style="937" customWidth="1"/>
    <col min="9248" max="9248" width="3.7109375" style="937" customWidth="1"/>
    <col min="9249" max="9249" width="12.7109375" style="937" customWidth="1"/>
    <col min="9250" max="9250" width="52.7109375" style="937" customWidth="1"/>
    <col min="9251" max="9254" width="0" style="937" hidden="1" customWidth="1"/>
    <col min="9255" max="9255" width="12.28515625" style="937" customWidth="1"/>
    <col min="9256" max="9256" width="6.42578125" style="937" customWidth="1"/>
    <col min="9257" max="9257" width="12.28515625" style="937" customWidth="1"/>
    <col min="9258" max="9258" width="0" style="937" hidden="1" customWidth="1"/>
    <col min="9259" max="9259" width="3.7109375" style="937" customWidth="1"/>
    <col min="9260" max="9260" width="11.140625" style="937" bestFit="1" customWidth="1"/>
    <col min="9261" max="9262" width="10.5703125" style="937"/>
    <col min="9263" max="9263" width="11.140625" style="937" customWidth="1"/>
    <col min="9264" max="9493" width="10.5703125" style="937"/>
    <col min="9494" max="9501" width="0" style="937" hidden="1" customWidth="1"/>
    <col min="9502" max="9502" width="3.7109375" style="937" customWidth="1"/>
    <col min="9503" max="9503" width="3.85546875" style="937" customWidth="1"/>
    <col min="9504" max="9504" width="3.7109375" style="937" customWidth="1"/>
    <col min="9505" max="9505" width="12.7109375" style="937" customWidth="1"/>
    <col min="9506" max="9506" width="52.7109375" style="937" customWidth="1"/>
    <col min="9507" max="9510" width="0" style="937" hidden="1" customWidth="1"/>
    <col min="9511" max="9511" width="12.28515625" style="937" customWidth="1"/>
    <col min="9512" max="9512" width="6.42578125" style="937" customWidth="1"/>
    <col min="9513" max="9513" width="12.28515625" style="937" customWidth="1"/>
    <col min="9514" max="9514" width="0" style="937" hidden="1" customWidth="1"/>
    <col min="9515" max="9515" width="3.7109375" style="937" customWidth="1"/>
    <col min="9516" max="9516" width="11.140625" style="937" bestFit="1" customWidth="1"/>
    <col min="9517" max="9518" width="10.5703125" style="937"/>
    <col min="9519" max="9519" width="11.140625" style="937" customWidth="1"/>
    <col min="9520" max="9749" width="10.5703125" style="937"/>
    <col min="9750" max="9757" width="0" style="937" hidden="1" customWidth="1"/>
    <col min="9758" max="9758" width="3.7109375" style="937" customWidth="1"/>
    <col min="9759" max="9759" width="3.85546875" style="937" customWidth="1"/>
    <col min="9760" max="9760" width="3.7109375" style="937" customWidth="1"/>
    <col min="9761" max="9761" width="12.7109375" style="937" customWidth="1"/>
    <col min="9762" max="9762" width="52.7109375" style="937" customWidth="1"/>
    <col min="9763" max="9766" width="0" style="937" hidden="1" customWidth="1"/>
    <col min="9767" max="9767" width="12.28515625" style="937" customWidth="1"/>
    <col min="9768" max="9768" width="6.42578125" style="937" customWidth="1"/>
    <col min="9769" max="9769" width="12.28515625" style="937" customWidth="1"/>
    <col min="9770" max="9770" width="0" style="937" hidden="1" customWidth="1"/>
    <col min="9771" max="9771" width="3.7109375" style="937" customWidth="1"/>
    <col min="9772" max="9772" width="11.140625" style="937" bestFit="1" customWidth="1"/>
    <col min="9773" max="9774" width="10.5703125" style="937"/>
    <col min="9775" max="9775" width="11.140625" style="937" customWidth="1"/>
    <col min="9776" max="10005" width="10.5703125" style="937"/>
    <col min="10006" max="10013" width="0" style="937" hidden="1" customWidth="1"/>
    <col min="10014" max="10014" width="3.7109375" style="937" customWidth="1"/>
    <col min="10015" max="10015" width="3.85546875" style="937" customWidth="1"/>
    <col min="10016" max="10016" width="3.7109375" style="937" customWidth="1"/>
    <col min="10017" max="10017" width="12.7109375" style="937" customWidth="1"/>
    <col min="10018" max="10018" width="52.7109375" style="937" customWidth="1"/>
    <col min="10019" max="10022" width="0" style="937" hidden="1" customWidth="1"/>
    <col min="10023" max="10023" width="12.28515625" style="937" customWidth="1"/>
    <col min="10024" max="10024" width="6.42578125" style="937" customWidth="1"/>
    <col min="10025" max="10025" width="12.28515625" style="937" customWidth="1"/>
    <col min="10026" max="10026" width="0" style="937" hidden="1" customWidth="1"/>
    <col min="10027" max="10027" width="3.7109375" style="937" customWidth="1"/>
    <col min="10028" max="10028" width="11.140625" style="937" bestFit="1" customWidth="1"/>
    <col min="10029" max="10030" width="10.5703125" style="937"/>
    <col min="10031" max="10031" width="11.140625" style="937" customWidth="1"/>
    <col min="10032" max="10261" width="10.5703125" style="937"/>
    <col min="10262" max="10269" width="0" style="937" hidden="1" customWidth="1"/>
    <col min="10270" max="10270" width="3.7109375" style="937" customWidth="1"/>
    <col min="10271" max="10271" width="3.85546875" style="937" customWidth="1"/>
    <col min="10272" max="10272" width="3.7109375" style="937" customWidth="1"/>
    <col min="10273" max="10273" width="12.7109375" style="937" customWidth="1"/>
    <col min="10274" max="10274" width="52.7109375" style="937" customWidth="1"/>
    <col min="10275" max="10278" width="0" style="937" hidden="1" customWidth="1"/>
    <col min="10279" max="10279" width="12.28515625" style="937" customWidth="1"/>
    <col min="10280" max="10280" width="6.42578125" style="937" customWidth="1"/>
    <col min="10281" max="10281" width="12.28515625" style="937" customWidth="1"/>
    <col min="10282" max="10282" width="0" style="937" hidden="1" customWidth="1"/>
    <col min="10283" max="10283" width="3.7109375" style="937" customWidth="1"/>
    <col min="10284" max="10284" width="11.140625" style="937" bestFit="1" customWidth="1"/>
    <col min="10285" max="10286" width="10.5703125" style="937"/>
    <col min="10287" max="10287" width="11.140625" style="937" customWidth="1"/>
    <col min="10288" max="10517" width="10.5703125" style="937"/>
    <col min="10518" max="10525" width="0" style="937" hidden="1" customWidth="1"/>
    <col min="10526" max="10526" width="3.7109375" style="937" customWidth="1"/>
    <col min="10527" max="10527" width="3.85546875" style="937" customWidth="1"/>
    <col min="10528" max="10528" width="3.7109375" style="937" customWidth="1"/>
    <col min="10529" max="10529" width="12.7109375" style="937" customWidth="1"/>
    <col min="10530" max="10530" width="52.7109375" style="937" customWidth="1"/>
    <col min="10531" max="10534" width="0" style="937" hidden="1" customWidth="1"/>
    <col min="10535" max="10535" width="12.28515625" style="937" customWidth="1"/>
    <col min="10536" max="10536" width="6.42578125" style="937" customWidth="1"/>
    <col min="10537" max="10537" width="12.28515625" style="937" customWidth="1"/>
    <col min="10538" max="10538" width="0" style="937" hidden="1" customWidth="1"/>
    <col min="10539" max="10539" width="3.7109375" style="937" customWidth="1"/>
    <col min="10540" max="10540" width="11.140625" style="937" bestFit="1" customWidth="1"/>
    <col min="10541" max="10542" width="10.5703125" style="937"/>
    <col min="10543" max="10543" width="11.140625" style="937" customWidth="1"/>
    <col min="10544" max="10773" width="10.5703125" style="937"/>
    <col min="10774" max="10781" width="0" style="937" hidden="1" customWidth="1"/>
    <col min="10782" max="10782" width="3.7109375" style="937" customWidth="1"/>
    <col min="10783" max="10783" width="3.85546875" style="937" customWidth="1"/>
    <col min="10784" max="10784" width="3.7109375" style="937" customWidth="1"/>
    <col min="10785" max="10785" width="12.7109375" style="937" customWidth="1"/>
    <col min="10786" max="10786" width="52.7109375" style="937" customWidth="1"/>
    <col min="10787" max="10790" width="0" style="937" hidden="1" customWidth="1"/>
    <col min="10791" max="10791" width="12.28515625" style="937" customWidth="1"/>
    <col min="10792" max="10792" width="6.42578125" style="937" customWidth="1"/>
    <col min="10793" max="10793" width="12.28515625" style="937" customWidth="1"/>
    <col min="10794" max="10794" width="0" style="937" hidden="1" customWidth="1"/>
    <col min="10795" max="10795" width="3.7109375" style="937" customWidth="1"/>
    <col min="10796" max="10796" width="11.140625" style="937" bestFit="1" customWidth="1"/>
    <col min="10797" max="10798" width="10.5703125" style="937"/>
    <col min="10799" max="10799" width="11.140625" style="937" customWidth="1"/>
    <col min="10800" max="11029" width="10.5703125" style="937"/>
    <col min="11030" max="11037" width="0" style="937" hidden="1" customWidth="1"/>
    <col min="11038" max="11038" width="3.7109375" style="937" customWidth="1"/>
    <col min="11039" max="11039" width="3.85546875" style="937" customWidth="1"/>
    <col min="11040" max="11040" width="3.7109375" style="937" customWidth="1"/>
    <col min="11041" max="11041" width="12.7109375" style="937" customWidth="1"/>
    <col min="11042" max="11042" width="52.7109375" style="937" customWidth="1"/>
    <col min="11043" max="11046" width="0" style="937" hidden="1" customWidth="1"/>
    <col min="11047" max="11047" width="12.28515625" style="937" customWidth="1"/>
    <col min="11048" max="11048" width="6.42578125" style="937" customWidth="1"/>
    <col min="11049" max="11049" width="12.28515625" style="937" customWidth="1"/>
    <col min="11050" max="11050" width="0" style="937" hidden="1" customWidth="1"/>
    <col min="11051" max="11051" width="3.7109375" style="937" customWidth="1"/>
    <col min="11052" max="11052" width="11.140625" style="937" bestFit="1" customWidth="1"/>
    <col min="11053" max="11054" width="10.5703125" style="937"/>
    <col min="11055" max="11055" width="11.140625" style="937" customWidth="1"/>
    <col min="11056" max="11285" width="10.5703125" style="937"/>
    <col min="11286" max="11293" width="0" style="937" hidden="1" customWidth="1"/>
    <col min="11294" max="11294" width="3.7109375" style="937" customWidth="1"/>
    <col min="11295" max="11295" width="3.85546875" style="937" customWidth="1"/>
    <col min="11296" max="11296" width="3.7109375" style="937" customWidth="1"/>
    <col min="11297" max="11297" width="12.7109375" style="937" customWidth="1"/>
    <col min="11298" max="11298" width="52.7109375" style="937" customWidth="1"/>
    <col min="11299" max="11302" width="0" style="937" hidden="1" customWidth="1"/>
    <col min="11303" max="11303" width="12.28515625" style="937" customWidth="1"/>
    <col min="11304" max="11304" width="6.42578125" style="937" customWidth="1"/>
    <col min="11305" max="11305" width="12.28515625" style="937" customWidth="1"/>
    <col min="11306" max="11306" width="0" style="937" hidden="1" customWidth="1"/>
    <col min="11307" max="11307" width="3.7109375" style="937" customWidth="1"/>
    <col min="11308" max="11308" width="11.140625" style="937" bestFit="1" customWidth="1"/>
    <col min="11309" max="11310" width="10.5703125" style="937"/>
    <col min="11311" max="11311" width="11.140625" style="937" customWidth="1"/>
    <col min="11312" max="11541" width="10.5703125" style="937"/>
    <col min="11542" max="11549" width="0" style="937" hidden="1" customWidth="1"/>
    <col min="11550" max="11550" width="3.7109375" style="937" customWidth="1"/>
    <col min="11551" max="11551" width="3.85546875" style="937" customWidth="1"/>
    <col min="11552" max="11552" width="3.7109375" style="937" customWidth="1"/>
    <col min="11553" max="11553" width="12.7109375" style="937" customWidth="1"/>
    <col min="11554" max="11554" width="52.7109375" style="937" customWidth="1"/>
    <col min="11555" max="11558" width="0" style="937" hidden="1" customWidth="1"/>
    <col min="11559" max="11559" width="12.28515625" style="937" customWidth="1"/>
    <col min="11560" max="11560" width="6.42578125" style="937" customWidth="1"/>
    <col min="11561" max="11561" width="12.28515625" style="937" customWidth="1"/>
    <col min="11562" max="11562" width="0" style="937" hidden="1" customWidth="1"/>
    <col min="11563" max="11563" width="3.7109375" style="937" customWidth="1"/>
    <col min="11564" max="11564" width="11.140625" style="937" bestFit="1" customWidth="1"/>
    <col min="11565" max="11566" width="10.5703125" style="937"/>
    <col min="11567" max="11567" width="11.140625" style="937" customWidth="1"/>
    <col min="11568" max="11797" width="10.5703125" style="937"/>
    <col min="11798" max="11805" width="0" style="937" hidden="1" customWidth="1"/>
    <col min="11806" max="11806" width="3.7109375" style="937" customWidth="1"/>
    <col min="11807" max="11807" width="3.85546875" style="937" customWidth="1"/>
    <col min="11808" max="11808" width="3.7109375" style="937" customWidth="1"/>
    <col min="11809" max="11809" width="12.7109375" style="937" customWidth="1"/>
    <col min="11810" max="11810" width="52.7109375" style="937" customWidth="1"/>
    <col min="11811" max="11814" width="0" style="937" hidden="1" customWidth="1"/>
    <col min="11815" max="11815" width="12.28515625" style="937" customWidth="1"/>
    <col min="11816" max="11816" width="6.42578125" style="937" customWidth="1"/>
    <col min="11817" max="11817" width="12.28515625" style="937" customWidth="1"/>
    <col min="11818" max="11818" width="0" style="937" hidden="1" customWidth="1"/>
    <col min="11819" max="11819" width="3.7109375" style="937" customWidth="1"/>
    <col min="11820" max="11820" width="11.140625" style="937" bestFit="1" customWidth="1"/>
    <col min="11821" max="11822" width="10.5703125" style="937"/>
    <col min="11823" max="11823" width="11.140625" style="937" customWidth="1"/>
    <col min="11824" max="12053" width="10.5703125" style="937"/>
    <col min="12054" max="12061" width="0" style="937" hidden="1" customWidth="1"/>
    <col min="12062" max="12062" width="3.7109375" style="937" customWidth="1"/>
    <col min="12063" max="12063" width="3.85546875" style="937" customWidth="1"/>
    <col min="12064" max="12064" width="3.7109375" style="937" customWidth="1"/>
    <col min="12065" max="12065" width="12.7109375" style="937" customWidth="1"/>
    <col min="12066" max="12066" width="52.7109375" style="937" customWidth="1"/>
    <col min="12067" max="12070" width="0" style="937" hidden="1" customWidth="1"/>
    <col min="12071" max="12071" width="12.28515625" style="937" customWidth="1"/>
    <col min="12072" max="12072" width="6.42578125" style="937" customWidth="1"/>
    <col min="12073" max="12073" width="12.28515625" style="937" customWidth="1"/>
    <col min="12074" max="12074" width="0" style="937" hidden="1" customWidth="1"/>
    <col min="12075" max="12075" width="3.7109375" style="937" customWidth="1"/>
    <col min="12076" max="12076" width="11.140625" style="937" bestFit="1" customWidth="1"/>
    <col min="12077" max="12078" width="10.5703125" style="937"/>
    <col min="12079" max="12079" width="11.140625" style="937" customWidth="1"/>
    <col min="12080" max="12309" width="10.5703125" style="937"/>
    <col min="12310" max="12317" width="0" style="937" hidden="1" customWidth="1"/>
    <col min="12318" max="12318" width="3.7109375" style="937" customWidth="1"/>
    <col min="12319" max="12319" width="3.85546875" style="937" customWidth="1"/>
    <col min="12320" max="12320" width="3.7109375" style="937" customWidth="1"/>
    <col min="12321" max="12321" width="12.7109375" style="937" customWidth="1"/>
    <col min="12322" max="12322" width="52.7109375" style="937" customWidth="1"/>
    <col min="12323" max="12326" width="0" style="937" hidden="1" customWidth="1"/>
    <col min="12327" max="12327" width="12.28515625" style="937" customWidth="1"/>
    <col min="12328" max="12328" width="6.42578125" style="937" customWidth="1"/>
    <col min="12329" max="12329" width="12.28515625" style="937" customWidth="1"/>
    <col min="12330" max="12330" width="0" style="937" hidden="1" customWidth="1"/>
    <col min="12331" max="12331" width="3.7109375" style="937" customWidth="1"/>
    <col min="12332" max="12332" width="11.140625" style="937" bestFit="1" customWidth="1"/>
    <col min="12333" max="12334" width="10.5703125" style="937"/>
    <col min="12335" max="12335" width="11.140625" style="937" customWidth="1"/>
    <col min="12336" max="12565" width="10.5703125" style="937"/>
    <col min="12566" max="12573" width="0" style="937" hidden="1" customWidth="1"/>
    <col min="12574" max="12574" width="3.7109375" style="937" customWidth="1"/>
    <col min="12575" max="12575" width="3.85546875" style="937" customWidth="1"/>
    <col min="12576" max="12576" width="3.7109375" style="937" customWidth="1"/>
    <col min="12577" max="12577" width="12.7109375" style="937" customWidth="1"/>
    <col min="12578" max="12578" width="52.7109375" style="937" customWidth="1"/>
    <col min="12579" max="12582" width="0" style="937" hidden="1" customWidth="1"/>
    <col min="12583" max="12583" width="12.28515625" style="937" customWidth="1"/>
    <col min="12584" max="12584" width="6.42578125" style="937" customWidth="1"/>
    <col min="12585" max="12585" width="12.28515625" style="937" customWidth="1"/>
    <col min="12586" max="12586" width="0" style="937" hidden="1" customWidth="1"/>
    <col min="12587" max="12587" width="3.7109375" style="937" customWidth="1"/>
    <col min="12588" max="12588" width="11.140625" style="937" bestFit="1" customWidth="1"/>
    <col min="12589" max="12590" width="10.5703125" style="937"/>
    <col min="12591" max="12591" width="11.140625" style="937" customWidth="1"/>
    <col min="12592" max="12821" width="10.5703125" style="937"/>
    <col min="12822" max="12829" width="0" style="937" hidden="1" customWidth="1"/>
    <col min="12830" max="12830" width="3.7109375" style="937" customWidth="1"/>
    <col min="12831" max="12831" width="3.85546875" style="937" customWidth="1"/>
    <col min="12832" max="12832" width="3.7109375" style="937" customWidth="1"/>
    <col min="12833" max="12833" width="12.7109375" style="937" customWidth="1"/>
    <col min="12834" max="12834" width="52.7109375" style="937" customWidth="1"/>
    <col min="12835" max="12838" width="0" style="937" hidden="1" customWidth="1"/>
    <col min="12839" max="12839" width="12.28515625" style="937" customWidth="1"/>
    <col min="12840" max="12840" width="6.42578125" style="937" customWidth="1"/>
    <col min="12841" max="12841" width="12.28515625" style="937" customWidth="1"/>
    <col min="12842" max="12842" width="0" style="937" hidden="1" customWidth="1"/>
    <col min="12843" max="12843" width="3.7109375" style="937" customWidth="1"/>
    <col min="12844" max="12844" width="11.140625" style="937" bestFit="1" customWidth="1"/>
    <col min="12845" max="12846" width="10.5703125" style="937"/>
    <col min="12847" max="12847" width="11.140625" style="937" customWidth="1"/>
    <col min="12848" max="13077" width="10.5703125" style="937"/>
    <col min="13078" max="13085" width="0" style="937" hidden="1" customWidth="1"/>
    <col min="13086" max="13086" width="3.7109375" style="937" customWidth="1"/>
    <col min="13087" max="13087" width="3.85546875" style="937" customWidth="1"/>
    <col min="13088" max="13088" width="3.7109375" style="937" customWidth="1"/>
    <col min="13089" max="13089" width="12.7109375" style="937" customWidth="1"/>
    <col min="13090" max="13090" width="52.7109375" style="937" customWidth="1"/>
    <col min="13091" max="13094" width="0" style="937" hidden="1" customWidth="1"/>
    <col min="13095" max="13095" width="12.28515625" style="937" customWidth="1"/>
    <col min="13096" max="13096" width="6.42578125" style="937" customWidth="1"/>
    <col min="13097" max="13097" width="12.28515625" style="937" customWidth="1"/>
    <col min="13098" max="13098" width="0" style="937" hidden="1" customWidth="1"/>
    <col min="13099" max="13099" width="3.7109375" style="937" customWidth="1"/>
    <col min="13100" max="13100" width="11.140625" style="937" bestFit="1" customWidth="1"/>
    <col min="13101" max="13102" width="10.5703125" style="937"/>
    <col min="13103" max="13103" width="11.140625" style="937" customWidth="1"/>
    <col min="13104" max="13333" width="10.5703125" style="937"/>
    <col min="13334" max="13341" width="0" style="937" hidden="1" customWidth="1"/>
    <col min="13342" max="13342" width="3.7109375" style="937" customWidth="1"/>
    <col min="13343" max="13343" width="3.85546875" style="937" customWidth="1"/>
    <col min="13344" max="13344" width="3.7109375" style="937" customWidth="1"/>
    <col min="13345" max="13345" width="12.7109375" style="937" customWidth="1"/>
    <col min="13346" max="13346" width="52.7109375" style="937" customWidth="1"/>
    <col min="13347" max="13350" width="0" style="937" hidden="1" customWidth="1"/>
    <col min="13351" max="13351" width="12.28515625" style="937" customWidth="1"/>
    <col min="13352" max="13352" width="6.42578125" style="937" customWidth="1"/>
    <col min="13353" max="13353" width="12.28515625" style="937" customWidth="1"/>
    <col min="13354" max="13354" width="0" style="937" hidden="1" customWidth="1"/>
    <col min="13355" max="13355" width="3.7109375" style="937" customWidth="1"/>
    <col min="13356" max="13356" width="11.140625" style="937" bestFit="1" customWidth="1"/>
    <col min="13357" max="13358" width="10.5703125" style="937"/>
    <col min="13359" max="13359" width="11.140625" style="937" customWidth="1"/>
    <col min="13360" max="13589" width="10.5703125" style="937"/>
    <col min="13590" max="13597" width="0" style="937" hidden="1" customWidth="1"/>
    <col min="13598" max="13598" width="3.7109375" style="937" customWidth="1"/>
    <col min="13599" max="13599" width="3.85546875" style="937" customWidth="1"/>
    <col min="13600" max="13600" width="3.7109375" style="937" customWidth="1"/>
    <col min="13601" max="13601" width="12.7109375" style="937" customWidth="1"/>
    <col min="13602" max="13602" width="52.7109375" style="937" customWidth="1"/>
    <col min="13603" max="13606" width="0" style="937" hidden="1" customWidth="1"/>
    <col min="13607" max="13607" width="12.28515625" style="937" customWidth="1"/>
    <col min="13608" max="13608" width="6.42578125" style="937" customWidth="1"/>
    <col min="13609" max="13609" width="12.28515625" style="937" customWidth="1"/>
    <col min="13610" max="13610" width="0" style="937" hidden="1" customWidth="1"/>
    <col min="13611" max="13611" width="3.7109375" style="937" customWidth="1"/>
    <col min="13612" max="13612" width="11.140625" style="937" bestFit="1" customWidth="1"/>
    <col min="13613" max="13614" width="10.5703125" style="937"/>
    <col min="13615" max="13615" width="11.140625" style="937" customWidth="1"/>
    <col min="13616" max="13845" width="10.5703125" style="937"/>
    <col min="13846" max="13853" width="0" style="937" hidden="1" customWidth="1"/>
    <col min="13854" max="13854" width="3.7109375" style="937" customWidth="1"/>
    <col min="13855" max="13855" width="3.85546875" style="937" customWidth="1"/>
    <col min="13856" max="13856" width="3.7109375" style="937" customWidth="1"/>
    <col min="13857" max="13857" width="12.7109375" style="937" customWidth="1"/>
    <col min="13858" max="13858" width="52.7109375" style="937" customWidth="1"/>
    <col min="13859" max="13862" width="0" style="937" hidden="1" customWidth="1"/>
    <col min="13863" max="13863" width="12.28515625" style="937" customWidth="1"/>
    <col min="13864" max="13864" width="6.42578125" style="937" customWidth="1"/>
    <col min="13865" max="13865" width="12.28515625" style="937" customWidth="1"/>
    <col min="13866" max="13866" width="0" style="937" hidden="1" customWidth="1"/>
    <col min="13867" max="13867" width="3.7109375" style="937" customWidth="1"/>
    <col min="13868" max="13868" width="11.140625" style="937" bestFit="1" customWidth="1"/>
    <col min="13869" max="13870" width="10.5703125" style="937"/>
    <col min="13871" max="13871" width="11.140625" style="937" customWidth="1"/>
    <col min="13872" max="14101" width="10.5703125" style="937"/>
    <col min="14102" max="14109" width="0" style="937" hidden="1" customWidth="1"/>
    <col min="14110" max="14110" width="3.7109375" style="937" customWidth="1"/>
    <col min="14111" max="14111" width="3.85546875" style="937" customWidth="1"/>
    <col min="14112" max="14112" width="3.7109375" style="937" customWidth="1"/>
    <col min="14113" max="14113" width="12.7109375" style="937" customWidth="1"/>
    <col min="14114" max="14114" width="52.7109375" style="937" customWidth="1"/>
    <col min="14115" max="14118" width="0" style="937" hidden="1" customWidth="1"/>
    <col min="14119" max="14119" width="12.28515625" style="937" customWidth="1"/>
    <col min="14120" max="14120" width="6.42578125" style="937" customWidth="1"/>
    <col min="14121" max="14121" width="12.28515625" style="937" customWidth="1"/>
    <col min="14122" max="14122" width="0" style="937" hidden="1" customWidth="1"/>
    <col min="14123" max="14123" width="3.7109375" style="937" customWidth="1"/>
    <col min="14124" max="14124" width="11.140625" style="937" bestFit="1" customWidth="1"/>
    <col min="14125" max="14126" width="10.5703125" style="937"/>
    <col min="14127" max="14127" width="11.140625" style="937" customWidth="1"/>
    <col min="14128" max="14357" width="10.5703125" style="937"/>
    <col min="14358" max="14365" width="0" style="937" hidden="1" customWidth="1"/>
    <col min="14366" max="14366" width="3.7109375" style="937" customWidth="1"/>
    <col min="14367" max="14367" width="3.85546875" style="937" customWidth="1"/>
    <col min="14368" max="14368" width="3.7109375" style="937" customWidth="1"/>
    <col min="14369" max="14369" width="12.7109375" style="937" customWidth="1"/>
    <col min="14370" max="14370" width="52.7109375" style="937" customWidth="1"/>
    <col min="14371" max="14374" width="0" style="937" hidden="1" customWidth="1"/>
    <col min="14375" max="14375" width="12.28515625" style="937" customWidth="1"/>
    <col min="14376" max="14376" width="6.42578125" style="937" customWidth="1"/>
    <col min="14377" max="14377" width="12.28515625" style="937" customWidth="1"/>
    <col min="14378" max="14378" width="0" style="937" hidden="1" customWidth="1"/>
    <col min="14379" max="14379" width="3.7109375" style="937" customWidth="1"/>
    <col min="14380" max="14380" width="11.140625" style="937" bestFit="1" customWidth="1"/>
    <col min="14381" max="14382" width="10.5703125" style="937"/>
    <col min="14383" max="14383" width="11.140625" style="937" customWidth="1"/>
    <col min="14384" max="14613" width="10.5703125" style="937"/>
    <col min="14614" max="14621" width="0" style="937" hidden="1" customWidth="1"/>
    <col min="14622" max="14622" width="3.7109375" style="937" customWidth="1"/>
    <col min="14623" max="14623" width="3.85546875" style="937" customWidth="1"/>
    <col min="14624" max="14624" width="3.7109375" style="937" customWidth="1"/>
    <col min="14625" max="14625" width="12.7109375" style="937" customWidth="1"/>
    <col min="14626" max="14626" width="52.7109375" style="937" customWidth="1"/>
    <col min="14627" max="14630" width="0" style="937" hidden="1" customWidth="1"/>
    <col min="14631" max="14631" width="12.28515625" style="937" customWidth="1"/>
    <col min="14632" max="14632" width="6.42578125" style="937" customWidth="1"/>
    <col min="14633" max="14633" width="12.28515625" style="937" customWidth="1"/>
    <col min="14634" max="14634" width="0" style="937" hidden="1" customWidth="1"/>
    <col min="14635" max="14635" width="3.7109375" style="937" customWidth="1"/>
    <col min="14636" max="14636" width="11.140625" style="937" bestFit="1" customWidth="1"/>
    <col min="14637" max="14638" width="10.5703125" style="937"/>
    <col min="14639" max="14639" width="11.140625" style="937" customWidth="1"/>
    <col min="14640" max="14869" width="10.5703125" style="937"/>
    <col min="14870" max="14877" width="0" style="937" hidden="1" customWidth="1"/>
    <col min="14878" max="14878" width="3.7109375" style="937" customWidth="1"/>
    <col min="14879" max="14879" width="3.85546875" style="937" customWidth="1"/>
    <col min="14880" max="14880" width="3.7109375" style="937" customWidth="1"/>
    <col min="14881" max="14881" width="12.7109375" style="937" customWidth="1"/>
    <col min="14882" max="14882" width="52.7109375" style="937" customWidth="1"/>
    <col min="14883" max="14886" width="0" style="937" hidden="1" customWidth="1"/>
    <col min="14887" max="14887" width="12.28515625" style="937" customWidth="1"/>
    <col min="14888" max="14888" width="6.42578125" style="937" customWidth="1"/>
    <col min="14889" max="14889" width="12.28515625" style="937" customWidth="1"/>
    <col min="14890" max="14890" width="0" style="937" hidden="1" customWidth="1"/>
    <col min="14891" max="14891" width="3.7109375" style="937" customWidth="1"/>
    <col min="14892" max="14892" width="11.140625" style="937" bestFit="1" customWidth="1"/>
    <col min="14893" max="14894" width="10.5703125" style="937"/>
    <col min="14895" max="14895" width="11.140625" style="937" customWidth="1"/>
    <col min="14896" max="15125" width="10.5703125" style="937"/>
    <col min="15126" max="15133" width="0" style="937" hidden="1" customWidth="1"/>
    <col min="15134" max="15134" width="3.7109375" style="937" customWidth="1"/>
    <col min="15135" max="15135" width="3.85546875" style="937" customWidth="1"/>
    <col min="15136" max="15136" width="3.7109375" style="937" customWidth="1"/>
    <col min="15137" max="15137" width="12.7109375" style="937" customWidth="1"/>
    <col min="15138" max="15138" width="52.7109375" style="937" customWidth="1"/>
    <col min="15139" max="15142" width="0" style="937" hidden="1" customWidth="1"/>
    <col min="15143" max="15143" width="12.28515625" style="937" customWidth="1"/>
    <col min="15144" max="15144" width="6.42578125" style="937" customWidth="1"/>
    <col min="15145" max="15145" width="12.28515625" style="937" customWidth="1"/>
    <col min="15146" max="15146" width="0" style="937" hidden="1" customWidth="1"/>
    <col min="15147" max="15147" width="3.7109375" style="937" customWidth="1"/>
    <col min="15148" max="15148" width="11.140625" style="937" bestFit="1" customWidth="1"/>
    <col min="15149" max="15150" width="10.5703125" style="937"/>
    <col min="15151" max="15151" width="11.140625" style="937" customWidth="1"/>
    <col min="15152" max="15381" width="10.5703125" style="937"/>
    <col min="15382" max="15389" width="0" style="937" hidden="1" customWidth="1"/>
    <col min="15390" max="15390" width="3.7109375" style="937" customWidth="1"/>
    <col min="15391" max="15391" width="3.85546875" style="937" customWidth="1"/>
    <col min="15392" max="15392" width="3.7109375" style="937" customWidth="1"/>
    <col min="15393" max="15393" width="12.7109375" style="937" customWidth="1"/>
    <col min="15394" max="15394" width="52.7109375" style="937" customWidth="1"/>
    <col min="15395" max="15398" width="0" style="937" hidden="1" customWidth="1"/>
    <col min="15399" max="15399" width="12.28515625" style="937" customWidth="1"/>
    <col min="15400" max="15400" width="6.42578125" style="937" customWidth="1"/>
    <col min="15401" max="15401" width="12.28515625" style="937" customWidth="1"/>
    <col min="15402" max="15402" width="0" style="937" hidden="1" customWidth="1"/>
    <col min="15403" max="15403" width="3.7109375" style="937" customWidth="1"/>
    <col min="15404" max="15404" width="11.140625" style="937" bestFit="1" customWidth="1"/>
    <col min="15405" max="15406" width="10.5703125" style="937"/>
    <col min="15407" max="15407" width="11.140625" style="937" customWidth="1"/>
    <col min="15408" max="15637" width="10.5703125" style="937"/>
    <col min="15638" max="15645" width="0" style="937" hidden="1" customWidth="1"/>
    <col min="15646" max="15646" width="3.7109375" style="937" customWidth="1"/>
    <col min="15647" max="15647" width="3.85546875" style="937" customWidth="1"/>
    <col min="15648" max="15648" width="3.7109375" style="937" customWidth="1"/>
    <col min="15649" max="15649" width="12.7109375" style="937" customWidth="1"/>
    <col min="15650" max="15650" width="52.7109375" style="937" customWidth="1"/>
    <col min="15651" max="15654" width="0" style="937" hidden="1" customWidth="1"/>
    <col min="15655" max="15655" width="12.28515625" style="937" customWidth="1"/>
    <col min="15656" max="15656" width="6.42578125" style="937" customWidth="1"/>
    <col min="15657" max="15657" width="12.28515625" style="937" customWidth="1"/>
    <col min="15658" max="15658" width="0" style="937" hidden="1" customWidth="1"/>
    <col min="15659" max="15659" width="3.7109375" style="937" customWidth="1"/>
    <col min="15660" max="15660" width="11.140625" style="937" bestFit="1" customWidth="1"/>
    <col min="15661" max="15662" width="10.5703125" style="937"/>
    <col min="15663" max="15663" width="11.140625" style="937" customWidth="1"/>
    <col min="15664" max="15893" width="10.5703125" style="937"/>
    <col min="15894" max="15901" width="0" style="937" hidden="1" customWidth="1"/>
    <col min="15902" max="15902" width="3.7109375" style="937" customWidth="1"/>
    <col min="15903" max="15903" width="3.85546875" style="937" customWidth="1"/>
    <col min="15904" max="15904" width="3.7109375" style="937" customWidth="1"/>
    <col min="15905" max="15905" width="12.7109375" style="937" customWidth="1"/>
    <col min="15906" max="15906" width="52.7109375" style="937" customWidth="1"/>
    <col min="15907" max="15910" width="0" style="937" hidden="1" customWidth="1"/>
    <col min="15911" max="15911" width="12.28515625" style="937" customWidth="1"/>
    <col min="15912" max="15912" width="6.42578125" style="937" customWidth="1"/>
    <col min="15913" max="15913" width="12.28515625" style="937" customWidth="1"/>
    <col min="15914" max="15914" width="0" style="937" hidden="1" customWidth="1"/>
    <col min="15915" max="15915" width="3.7109375" style="937" customWidth="1"/>
    <col min="15916" max="15916" width="11.140625" style="937" bestFit="1" customWidth="1"/>
    <col min="15917" max="15918" width="10.5703125" style="937"/>
    <col min="15919" max="15919" width="11.140625" style="937" customWidth="1"/>
    <col min="15920" max="16149" width="10.5703125" style="937"/>
    <col min="16150" max="16157" width="0" style="937" hidden="1" customWidth="1"/>
    <col min="16158" max="16158" width="3.7109375" style="937" customWidth="1"/>
    <col min="16159" max="16159" width="3.85546875" style="937" customWidth="1"/>
    <col min="16160" max="16160" width="3.7109375" style="937" customWidth="1"/>
    <col min="16161" max="16161" width="12.7109375" style="937" customWidth="1"/>
    <col min="16162" max="16162" width="52.7109375" style="937" customWidth="1"/>
    <col min="16163" max="16166" width="0" style="937" hidden="1" customWidth="1"/>
    <col min="16167" max="16167" width="12.28515625" style="937" customWidth="1"/>
    <col min="16168" max="16168" width="6.42578125" style="937" customWidth="1"/>
    <col min="16169" max="16169" width="12.28515625" style="937" customWidth="1"/>
    <col min="16170" max="16170" width="0" style="937" hidden="1" customWidth="1"/>
    <col min="16171" max="16171" width="3.7109375" style="937" customWidth="1"/>
    <col min="16172" max="16172" width="11.140625" style="937" bestFit="1" customWidth="1"/>
    <col min="16173" max="16174" width="10.5703125" style="937"/>
    <col min="16175" max="16175" width="11.140625" style="937" customWidth="1"/>
    <col min="16176" max="16384" width="10.5703125" style="937"/>
  </cols>
  <sheetData>
    <row r="1" spans="1:55" hidden="1">
      <c r="Q1" s="730"/>
      <c r="R1" s="730"/>
      <c r="X1" s="730"/>
      <c r="Y1" s="730"/>
      <c r="AE1" s="730"/>
      <c r="AF1" s="730"/>
      <c r="AL1" s="730"/>
      <c r="AM1" s="730"/>
    </row>
    <row r="2" spans="1:55" hidden="1">
      <c r="U2" s="730"/>
      <c r="AB2" s="730"/>
      <c r="AI2" s="730"/>
      <c r="AP2" s="730"/>
    </row>
    <row r="3" spans="1:55" hidden="1"/>
    <row r="4" spans="1:55" ht="3" customHeight="1">
      <c r="J4" s="942"/>
      <c r="K4" s="942"/>
      <c r="L4" s="938"/>
      <c r="M4" s="938"/>
      <c r="N4" s="938"/>
      <c r="O4" s="945"/>
      <c r="P4" s="945"/>
      <c r="Q4" s="945"/>
      <c r="R4" s="945"/>
      <c r="S4" s="945"/>
      <c r="T4" s="945"/>
      <c r="U4" s="945"/>
      <c r="V4" s="945"/>
      <c r="W4" s="945"/>
      <c r="X4" s="945"/>
      <c r="Y4" s="945"/>
      <c r="Z4" s="945"/>
      <c r="AA4" s="945"/>
      <c r="AB4" s="945"/>
      <c r="AC4" s="945"/>
      <c r="AD4" s="945"/>
      <c r="AE4" s="945"/>
      <c r="AF4" s="945"/>
      <c r="AG4" s="945"/>
      <c r="AH4" s="945"/>
      <c r="AI4" s="945"/>
      <c r="AJ4" s="945"/>
      <c r="AK4" s="945"/>
      <c r="AL4" s="945"/>
      <c r="AM4" s="945"/>
      <c r="AN4" s="945"/>
      <c r="AO4" s="945"/>
      <c r="AP4" s="945"/>
    </row>
    <row r="5" spans="1:55" ht="26.1" customHeight="1">
      <c r="J5" s="942"/>
      <c r="K5" s="942"/>
      <c r="L5" s="1300" t="s">
        <v>717</v>
      </c>
      <c r="M5" s="1300"/>
      <c r="N5" s="1300"/>
      <c r="O5" s="1300"/>
      <c r="P5" s="1300"/>
      <c r="Q5" s="1300"/>
      <c r="R5" s="1300"/>
      <c r="S5" s="1300"/>
      <c r="T5" s="1300"/>
      <c r="U5" s="632"/>
      <c r="V5" s="632"/>
      <c r="W5" s="632"/>
      <c r="X5" s="632"/>
      <c r="Y5" s="632"/>
      <c r="Z5" s="632"/>
      <c r="AA5" s="632"/>
      <c r="AB5" s="632"/>
      <c r="AC5" s="632"/>
      <c r="AD5" s="632"/>
      <c r="AE5" s="632"/>
      <c r="AF5" s="632"/>
      <c r="AG5" s="632"/>
      <c r="AH5" s="632"/>
      <c r="AI5" s="632"/>
      <c r="AJ5" s="632"/>
      <c r="AK5" s="632"/>
      <c r="AL5" s="632"/>
      <c r="AM5" s="632"/>
      <c r="AN5" s="632"/>
      <c r="AO5" s="632"/>
      <c r="AP5" s="632"/>
    </row>
    <row r="6" spans="1:55" ht="3" customHeight="1">
      <c r="J6" s="942"/>
      <c r="K6" s="942"/>
      <c r="L6" s="938"/>
      <c r="M6" s="938"/>
      <c r="N6" s="938"/>
      <c r="O6" s="717"/>
      <c r="P6" s="717"/>
      <c r="Q6" s="717"/>
      <c r="R6" s="717"/>
      <c r="S6" s="717"/>
      <c r="T6" s="717"/>
      <c r="U6" s="717"/>
      <c r="V6" s="1073"/>
      <c r="W6" s="1073"/>
      <c r="X6" s="1073"/>
      <c r="Y6" s="1073"/>
      <c r="Z6" s="1073"/>
      <c r="AA6" s="1073"/>
      <c r="AB6" s="1073"/>
      <c r="AC6" s="1073"/>
      <c r="AD6" s="1073"/>
      <c r="AE6" s="1073"/>
      <c r="AF6" s="1073"/>
      <c r="AG6" s="1073"/>
      <c r="AH6" s="1073"/>
      <c r="AI6" s="1073"/>
      <c r="AJ6" s="1073"/>
      <c r="AK6" s="1073"/>
      <c r="AL6" s="1073"/>
      <c r="AM6" s="1073"/>
      <c r="AN6" s="1073"/>
      <c r="AO6" s="1073"/>
      <c r="AP6" s="1073"/>
      <c r="AQ6" s="945"/>
    </row>
    <row r="7" spans="1:55" s="745" customFormat="1" ht="11.25" hidden="1">
      <c r="A7" s="1117"/>
      <c r="B7" s="1117"/>
      <c r="C7" s="1117"/>
      <c r="D7" s="1117"/>
      <c r="E7" s="1117"/>
      <c r="F7" s="1117"/>
      <c r="G7" s="1117"/>
      <c r="H7" s="1117"/>
      <c r="L7" s="1167"/>
      <c r="M7" s="1040"/>
      <c r="O7" s="1306"/>
      <c r="P7" s="1306"/>
      <c r="Q7" s="1306"/>
      <c r="R7" s="1306"/>
      <c r="S7" s="1306"/>
      <c r="T7" s="1306"/>
      <c r="U7" s="779"/>
      <c r="V7"/>
      <c r="W7"/>
      <c r="X7"/>
      <c r="Y7"/>
      <c r="Z7"/>
      <c r="AA7"/>
      <c r="AB7"/>
      <c r="AC7"/>
      <c r="AD7"/>
      <c r="AE7"/>
      <c r="AF7"/>
      <c r="AG7"/>
      <c r="AH7"/>
      <c r="AI7"/>
      <c r="AJ7"/>
      <c r="AK7"/>
      <c r="AL7"/>
      <c r="AM7"/>
      <c r="AN7"/>
      <c r="AO7"/>
      <c r="AP7"/>
      <c r="AQ7" s="779"/>
      <c r="AS7" s="1117"/>
      <c r="AT7" s="1117"/>
      <c r="AU7" s="1117"/>
      <c r="AV7" s="1117"/>
      <c r="AW7" s="1117"/>
    </row>
    <row r="8" spans="1:55" s="954" customFormat="1" ht="31.5" customHeight="1">
      <c r="A8" s="960"/>
      <c r="B8" s="960"/>
      <c r="C8" s="960"/>
      <c r="D8" s="960"/>
      <c r="E8" s="960"/>
      <c r="F8" s="960"/>
      <c r="G8" s="960"/>
      <c r="H8" s="960"/>
      <c r="L8" s="468"/>
      <c r="M8" s="585" t="str">
        <f>"Дата подачи заявления об "&amp;IF(datePr_ch="","утверждении","изменении") &amp; " тарифов"</f>
        <v>Дата подачи заявления об утверждении тарифов</v>
      </c>
      <c r="N8" s="1121"/>
      <c r="O8" s="1307" t="str">
        <f>IF(datePr_ch="",IF(datePr="","",datePr),datePr_ch)</f>
        <v>30.04.2019</v>
      </c>
      <c r="P8" s="1307"/>
      <c r="Q8" s="1307"/>
      <c r="R8" s="1307"/>
      <c r="S8" s="1307"/>
      <c r="T8" s="1307"/>
      <c r="U8" s="729"/>
      <c r="V8"/>
      <c r="W8"/>
      <c r="X8"/>
      <c r="Y8"/>
      <c r="Z8"/>
      <c r="AA8"/>
      <c r="AB8"/>
      <c r="AC8"/>
      <c r="AD8"/>
      <c r="AE8"/>
      <c r="AF8"/>
      <c r="AG8"/>
      <c r="AH8"/>
      <c r="AI8"/>
      <c r="AJ8"/>
      <c r="AK8"/>
      <c r="AL8"/>
      <c r="AM8"/>
      <c r="AN8"/>
      <c r="AO8"/>
      <c r="AP8"/>
      <c r="AQ8" s="729"/>
      <c r="AR8" s="488"/>
      <c r="AS8" s="960"/>
      <c r="AT8" s="960"/>
      <c r="AU8" s="960"/>
      <c r="AV8" s="960"/>
      <c r="AW8" s="960"/>
      <c r="AX8" s="960"/>
      <c r="AY8" s="960"/>
      <c r="AZ8" s="960"/>
      <c r="BA8" s="960"/>
      <c r="BB8" s="960"/>
      <c r="BC8" s="960"/>
    </row>
    <row r="9" spans="1:55" s="954" customFormat="1" ht="32.25" customHeight="1">
      <c r="A9" s="960"/>
      <c r="B9" s="960"/>
      <c r="C9" s="960"/>
      <c r="D9" s="960"/>
      <c r="E9" s="960"/>
      <c r="F9" s="960"/>
      <c r="G9" s="960"/>
      <c r="H9" s="960"/>
      <c r="L9" s="723"/>
      <c r="M9" s="585" t="str">
        <f>"Номер подачи заявления об "&amp;IF(numberPr_ch="","утверждении","изменении") &amp; " тарифов"</f>
        <v>Номер подачи заявления об утверждении тарифов</v>
      </c>
      <c r="N9" s="1121"/>
      <c r="O9" s="1307" t="str">
        <f>IF(numberPr_ch="",IF(numberPr="","",numberPr),numberPr_ch)</f>
        <v>01-13/16844</v>
      </c>
      <c r="P9" s="1307"/>
      <c r="Q9" s="1307"/>
      <c r="R9" s="1307"/>
      <c r="S9" s="1307"/>
      <c r="T9" s="1307"/>
      <c r="U9" s="729"/>
      <c r="V9"/>
      <c r="W9"/>
      <c r="X9"/>
      <c r="Y9"/>
      <c r="Z9"/>
      <c r="AA9"/>
      <c r="AB9"/>
      <c r="AC9"/>
      <c r="AD9"/>
      <c r="AE9"/>
      <c r="AF9"/>
      <c r="AG9"/>
      <c r="AH9"/>
      <c r="AI9"/>
      <c r="AJ9"/>
      <c r="AK9"/>
      <c r="AL9"/>
      <c r="AM9"/>
      <c r="AN9"/>
      <c r="AO9"/>
      <c r="AP9"/>
      <c r="AQ9" s="729"/>
      <c r="AR9" s="488"/>
      <c r="AS9" s="960"/>
      <c r="AT9" s="960"/>
      <c r="AU9" s="960"/>
      <c r="AV9" s="960"/>
      <c r="AW9" s="960"/>
      <c r="AX9" s="960"/>
      <c r="AY9" s="960"/>
      <c r="AZ9" s="960"/>
      <c r="BA9" s="960"/>
      <c r="BB9" s="960"/>
      <c r="BC9" s="960"/>
    </row>
    <row r="10" spans="1:55" s="745" customFormat="1" ht="11.25" hidden="1">
      <c r="A10" s="1117"/>
      <c r="B10" s="1117"/>
      <c r="C10" s="1117"/>
      <c r="D10" s="1117"/>
      <c r="E10" s="1117"/>
      <c r="F10" s="1117"/>
      <c r="G10" s="1117"/>
      <c r="H10" s="1117"/>
      <c r="L10" s="1167"/>
      <c r="M10" s="1040"/>
      <c r="O10" s="1306"/>
      <c r="P10" s="1306"/>
      <c r="Q10" s="1306"/>
      <c r="R10" s="1306"/>
      <c r="S10" s="1306"/>
      <c r="T10" s="1306"/>
      <c r="U10" s="779"/>
      <c r="V10"/>
      <c r="W10"/>
      <c r="X10"/>
      <c r="Y10"/>
      <c r="Z10"/>
      <c r="AA10"/>
      <c r="AB10"/>
      <c r="AC10"/>
      <c r="AD10"/>
      <c r="AE10"/>
      <c r="AF10"/>
      <c r="AG10"/>
      <c r="AH10"/>
      <c r="AI10"/>
      <c r="AJ10"/>
      <c r="AK10"/>
      <c r="AL10"/>
      <c r="AM10"/>
      <c r="AN10"/>
      <c r="AO10"/>
      <c r="AP10"/>
      <c r="AQ10" s="779"/>
      <c r="AS10" s="1117"/>
      <c r="AT10" s="1117"/>
      <c r="AU10" s="1117"/>
      <c r="AV10" s="1117"/>
      <c r="AW10" s="1117"/>
    </row>
    <row r="11" spans="1:55" s="954" customFormat="1" ht="11.25" hidden="1">
      <c r="A11" s="960"/>
      <c r="B11" s="960"/>
      <c r="C11" s="960"/>
      <c r="D11" s="960"/>
      <c r="E11" s="960"/>
      <c r="F11" s="960"/>
      <c r="G11" s="960"/>
      <c r="H11" s="960"/>
      <c r="L11" s="1301"/>
      <c r="M11" s="1301"/>
      <c r="N11" s="971"/>
      <c r="O11" s="729"/>
      <c r="P11" s="729"/>
      <c r="Q11" s="729"/>
      <c r="R11" s="729"/>
      <c r="S11" s="729"/>
      <c r="T11" s="729"/>
      <c r="U11" s="958" t="s">
        <v>370</v>
      </c>
      <c r="V11" s="1094"/>
      <c r="W11" s="1094"/>
      <c r="X11" s="1094"/>
      <c r="Y11" s="1094"/>
      <c r="Z11" s="1094"/>
      <c r="AA11" s="1094"/>
      <c r="AB11" s="958" t="s">
        <v>370</v>
      </c>
      <c r="AC11" s="1094"/>
      <c r="AD11" s="1094"/>
      <c r="AE11" s="1094"/>
      <c r="AF11" s="1094"/>
      <c r="AG11" s="1094"/>
      <c r="AH11" s="1094"/>
      <c r="AI11" s="958" t="s">
        <v>370</v>
      </c>
      <c r="AJ11" s="1094"/>
      <c r="AK11" s="1094"/>
      <c r="AL11" s="1094"/>
      <c r="AM11" s="1094"/>
      <c r="AN11" s="1094"/>
      <c r="AO11" s="1094"/>
      <c r="AP11" s="958" t="s">
        <v>370</v>
      </c>
      <c r="AS11" s="960"/>
      <c r="AT11" s="960"/>
      <c r="AU11" s="960"/>
      <c r="AV11" s="960"/>
      <c r="AW11" s="960"/>
      <c r="AX11" s="960"/>
      <c r="AY11" s="960"/>
      <c r="AZ11" s="960"/>
      <c r="BA11" s="960"/>
      <c r="BB11" s="960"/>
      <c r="BC11" s="960"/>
    </row>
    <row r="12" spans="1:55">
      <c r="J12" s="942"/>
      <c r="K12" s="942"/>
      <c r="L12" s="938"/>
      <c r="M12" s="938"/>
      <c r="N12" s="471"/>
      <c r="O12" s="1308"/>
      <c r="P12" s="1308"/>
      <c r="Q12" s="1308"/>
      <c r="R12" s="1308"/>
      <c r="S12" s="1308"/>
      <c r="T12" s="1308"/>
      <c r="U12" s="1308"/>
      <c r="V12" s="1308" t="s">
        <v>1655</v>
      </c>
      <c r="W12" s="1308"/>
      <c r="X12" s="1308"/>
      <c r="Y12" s="1308"/>
      <c r="Z12" s="1308"/>
      <c r="AA12" s="1308"/>
      <c r="AB12" s="1308"/>
      <c r="AC12" s="1308" t="s">
        <v>1655</v>
      </c>
      <c r="AD12" s="1308"/>
      <c r="AE12" s="1308"/>
      <c r="AF12" s="1308"/>
      <c r="AG12" s="1308"/>
      <c r="AH12" s="1308"/>
      <c r="AI12" s="1308"/>
      <c r="AJ12" s="1308" t="s">
        <v>1655</v>
      </c>
      <c r="AK12" s="1308"/>
      <c r="AL12" s="1308"/>
      <c r="AM12" s="1308"/>
      <c r="AN12" s="1308"/>
      <c r="AO12" s="1308"/>
      <c r="AP12" s="1308"/>
    </row>
    <row r="13" spans="1:55">
      <c r="J13" s="942"/>
      <c r="K13" s="942"/>
      <c r="L13" s="1231" t="s">
        <v>444</v>
      </c>
      <c r="M13" s="1231"/>
      <c r="N13" s="1231"/>
      <c r="O13" s="1231"/>
      <c r="P13" s="1231"/>
      <c r="Q13" s="1231"/>
      <c r="R13" s="1231"/>
      <c r="S13" s="1231"/>
      <c r="T13" s="1231"/>
      <c r="U13" s="1231"/>
      <c r="V13" s="1231"/>
      <c r="W13" s="1231"/>
      <c r="X13" s="1231"/>
      <c r="Y13" s="1231"/>
      <c r="Z13" s="1231"/>
      <c r="AA13" s="1231"/>
      <c r="AB13" s="1231"/>
      <c r="AC13" s="1231"/>
      <c r="AD13" s="1231"/>
      <c r="AE13" s="1231"/>
      <c r="AF13" s="1231"/>
      <c r="AG13" s="1231"/>
      <c r="AH13" s="1231"/>
      <c r="AI13" s="1231"/>
      <c r="AJ13" s="1231"/>
      <c r="AK13" s="1231"/>
      <c r="AL13" s="1231"/>
      <c r="AM13" s="1231"/>
      <c r="AN13" s="1231"/>
      <c r="AO13" s="1231"/>
      <c r="AP13" s="1231"/>
      <c r="AQ13" s="1231"/>
      <c r="AR13" s="1231" t="s">
        <v>445</v>
      </c>
    </row>
    <row r="14" spans="1:55" ht="14.25" customHeight="1">
      <c r="J14" s="942"/>
      <c r="K14" s="942"/>
      <c r="L14" s="1314" t="s">
        <v>90</v>
      </c>
      <c r="M14" s="1314" t="s">
        <v>602</v>
      </c>
      <c r="N14" s="629"/>
      <c r="O14" s="1315" t="s">
        <v>604</v>
      </c>
      <c r="P14" s="1316"/>
      <c r="Q14" s="1316"/>
      <c r="R14" s="1316"/>
      <c r="S14" s="1316"/>
      <c r="T14" s="1317"/>
      <c r="U14" s="1297" t="s">
        <v>338</v>
      </c>
      <c r="V14" s="1315" t="s">
        <v>604</v>
      </c>
      <c r="W14" s="1316"/>
      <c r="X14" s="1316"/>
      <c r="Y14" s="1316"/>
      <c r="Z14" s="1316"/>
      <c r="AA14" s="1317"/>
      <c r="AB14" s="1297" t="s">
        <v>338</v>
      </c>
      <c r="AC14" s="1315" t="s">
        <v>604</v>
      </c>
      <c r="AD14" s="1316"/>
      <c r="AE14" s="1316"/>
      <c r="AF14" s="1316"/>
      <c r="AG14" s="1316"/>
      <c r="AH14" s="1317"/>
      <c r="AI14" s="1297" t="s">
        <v>338</v>
      </c>
      <c r="AJ14" s="1315" t="s">
        <v>604</v>
      </c>
      <c r="AK14" s="1316"/>
      <c r="AL14" s="1316"/>
      <c r="AM14" s="1316"/>
      <c r="AN14" s="1316"/>
      <c r="AO14" s="1317"/>
      <c r="AP14" s="1297" t="s">
        <v>338</v>
      </c>
      <c r="AQ14" s="1311" t="s">
        <v>273</v>
      </c>
      <c r="AR14" s="1231"/>
    </row>
    <row r="15" spans="1:55" ht="14.25" customHeight="1">
      <c r="J15" s="942"/>
      <c r="K15" s="942"/>
      <c r="L15" s="1314"/>
      <c r="M15" s="1314"/>
      <c r="N15" s="630"/>
      <c r="O15" s="1320" t="s">
        <v>578</v>
      </c>
      <c r="P15" s="1318" t="s">
        <v>269</v>
      </c>
      <c r="Q15" s="1319"/>
      <c r="R15" s="1294" t="s">
        <v>615</v>
      </c>
      <c r="S15" s="1295"/>
      <c r="T15" s="1296"/>
      <c r="U15" s="1298"/>
      <c r="V15" s="1320" t="s">
        <v>578</v>
      </c>
      <c r="W15" s="1318" t="s">
        <v>269</v>
      </c>
      <c r="X15" s="1319"/>
      <c r="Y15" s="1294" t="s">
        <v>615</v>
      </c>
      <c r="Z15" s="1295"/>
      <c r="AA15" s="1296"/>
      <c r="AB15" s="1298"/>
      <c r="AC15" s="1320" t="s">
        <v>578</v>
      </c>
      <c r="AD15" s="1318" t="s">
        <v>269</v>
      </c>
      <c r="AE15" s="1319"/>
      <c r="AF15" s="1294" t="s">
        <v>615</v>
      </c>
      <c r="AG15" s="1295"/>
      <c r="AH15" s="1296"/>
      <c r="AI15" s="1298"/>
      <c r="AJ15" s="1320" t="s">
        <v>578</v>
      </c>
      <c r="AK15" s="1318" t="s">
        <v>269</v>
      </c>
      <c r="AL15" s="1319"/>
      <c r="AM15" s="1294" t="s">
        <v>615</v>
      </c>
      <c r="AN15" s="1295"/>
      <c r="AO15" s="1296"/>
      <c r="AP15" s="1298"/>
      <c r="AQ15" s="1312"/>
      <c r="AR15" s="1231"/>
    </row>
    <row r="16" spans="1:55" ht="33.75" customHeight="1">
      <c r="J16" s="942"/>
      <c r="K16" s="942"/>
      <c r="L16" s="1314"/>
      <c r="M16" s="1314"/>
      <c r="N16" s="631"/>
      <c r="O16" s="1321"/>
      <c r="P16" s="718" t="s">
        <v>579</v>
      </c>
      <c r="Q16" s="718" t="s">
        <v>6</v>
      </c>
      <c r="R16" s="975" t="s">
        <v>272</v>
      </c>
      <c r="S16" s="1309" t="s">
        <v>271</v>
      </c>
      <c r="T16" s="1310"/>
      <c r="U16" s="1299"/>
      <c r="V16" s="1321"/>
      <c r="W16" s="718" t="s">
        <v>579</v>
      </c>
      <c r="X16" s="718" t="s">
        <v>6</v>
      </c>
      <c r="Y16" s="1185" t="s">
        <v>272</v>
      </c>
      <c r="Z16" s="1309" t="s">
        <v>271</v>
      </c>
      <c r="AA16" s="1310"/>
      <c r="AB16" s="1299"/>
      <c r="AC16" s="1321"/>
      <c r="AD16" s="718" t="s">
        <v>579</v>
      </c>
      <c r="AE16" s="718" t="s">
        <v>6</v>
      </c>
      <c r="AF16" s="1185" t="s">
        <v>272</v>
      </c>
      <c r="AG16" s="1309" t="s">
        <v>271</v>
      </c>
      <c r="AH16" s="1310"/>
      <c r="AI16" s="1299"/>
      <c r="AJ16" s="1321"/>
      <c r="AK16" s="718" t="s">
        <v>579</v>
      </c>
      <c r="AL16" s="718" t="s">
        <v>6</v>
      </c>
      <c r="AM16" s="1185" t="s">
        <v>272</v>
      </c>
      <c r="AN16" s="1309" t="s">
        <v>271</v>
      </c>
      <c r="AO16" s="1310"/>
      <c r="AP16" s="1299"/>
      <c r="AQ16" s="1313"/>
      <c r="AR16" s="1231"/>
    </row>
    <row r="17" spans="1:57">
      <c r="J17" s="942"/>
      <c r="K17" s="537">
        <v>1</v>
      </c>
      <c r="L17" s="615" t="s">
        <v>91</v>
      </c>
      <c r="M17" s="615" t="s">
        <v>47</v>
      </c>
      <c r="N17" s="617" t="str">
        <f ca="1">OFFSET(N17,0,-1)</f>
        <v>2</v>
      </c>
      <c r="O17" s="972">
        <f ca="1">OFFSET(O17,0,-1)+1</f>
        <v>3</v>
      </c>
      <c r="P17" s="972">
        <f ca="1">OFFSET(P17,0,-1)+1</f>
        <v>4</v>
      </c>
      <c r="Q17" s="972">
        <f ca="1">OFFSET(Q17,0,-1)+1</f>
        <v>5</v>
      </c>
      <c r="R17" s="972">
        <f ca="1">OFFSET(R17,0,-1)+1</f>
        <v>6</v>
      </c>
      <c r="S17" s="1302">
        <f ca="1">OFFSET(S17,0,-1)+1</f>
        <v>7</v>
      </c>
      <c r="T17" s="1302"/>
      <c r="U17" s="972">
        <f ca="1">OFFSET(U17,0,-2)+1</f>
        <v>8</v>
      </c>
      <c r="V17" s="1183">
        <f ca="1">OFFSET(V17,0,-1)+1</f>
        <v>9</v>
      </c>
      <c r="W17" s="1183">
        <f ca="1">OFFSET(W17,0,-1)+1</f>
        <v>10</v>
      </c>
      <c r="X17" s="1183">
        <f ca="1">OFFSET(X17,0,-1)+1</f>
        <v>11</v>
      </c>
      <c r="Y17" s="1183">
        <f ca="1">OFFSET(Y17,0,-1)+1</f>
        <v>12</v>
      </c>
      <c r="Z17" s="1302">
        <f ca="1">OFFSET(Z17,0,-1)+1</f>
        <v>13</v>
      </c>
      <c r="AA17" s="1302"/>
      <c r="AB17" s="1183">
        <f ca="1">OFFSET(AB17,0,-2)+1</f>
        <v>14</v>
      </c>
      <c r="AC17" s="1183">
        <f ca="1">OFFSET(AC17,0,-1)+1</f>
        <v>15</v>
      </c>
      <c r="AD17" s="1183">
        <f ca="1">OFFSET(AD17,0,-1)+1</f>
        <v>16</v>
      </c>
      <c r="AE17" s="1183">
        <f ca="1">OFFSET(AE17,0,-1)+1</f>
        <v>17</v>
      </c>
      <c r="AF17" s="1183">
        <f ca="1">OFFSET(AF17,0,-1)+1</f>
        <v>18</v>
      </c>
      <c r="AG17" s="1302">
        <f ca="1">OFFSET(AG17,0,-1)+1</f>
        <v>19</v>
      </c>
      <c r="AH17" s="1302"/>
      <c r="AI17" s="1183">
        <f ca="1">OFFSET(AI17,0,-2)+1</f>
        <v>20</v>
      </c>
      <c r="AJ17" s="1183">
        <f ca="1">OFFSET(AJ17,0,-1)+1</f>
        <v>21</v>
      </c>
      <c r="AK17" s="1183">
        <f ca="1">OFFSET(AK17,0,-1)+1</f>
        <v>22</v>
      </c>
      <c r="AL17" s="1183">
        <f ca="1">OFFSET(AL17,0,-1)+1</f>
        <v>23</v>
      </c>
      <c r="AM17" s="1183">
        <f ca="1">OFFSET(AM17,0,-1)+1</f>
        <v>24</v>
      </c>
      <c r="AN17" s="1302">
        <f ca="1">OFFSET(AN17,0,-1)+1</f>
        <v>25</v>
      </c>
      <c r="AO17" s="1302"/>
      <c r="AP17" s="1183">
        <f ca="1">OFFSET(AP17,0,-2)+1</f>
        <v>26</v>
      </c>
      <c r="AQ17" s="617">
        <f ca="1">OFFSET(AQ17,0,-1)</f>
        <v>26</v>
      </c>
      <c r="AR17" s="972">
        <f ca="1">OFFSET(AR17,0,-1)+1</f>
        <v>27</v>
      </c>
    </row>
    <row r="18" spans="1:57" ht="18.75" customHeight="1">
      <c r="A18" s="1285">
        <v>1</v>
      </c>
      <c r="B18" s="962"/>
      <c r="C18" s="962"/>
      <c r="D18" s="962"/>
      <c r="E18" s="928"/>
      <c r="F18" s="973"/>
      <c r="G18" s="973"/>
      <c r="H18" s="973"/>
      <c r="I18" s="930"/>
      <c r="J18" s="926"/>
      <c r="K18" s="910"/>
      <c r="L18" s="977">
        <f>mergeValue(A18)</f>
        <v>1</v>
      </c>
      <c r="M18" s="609" t="s">
        <v>19</v>
      </c>
      <c r="N18" s="614"/>
      <c r="O18" s="1286" t="str">
        <f>IF('Перечень тарифов'!J21="","","" &amp; 'Перечень тарифов'!J21 &amp; "")</f>
        <v>Тарифы на тепловую энергию (мощность), поставляемую потребителям</v>
      </c>
      <c r="P18" s="1286"/>
      <c r="Q18" s="1286"/>
      <c r="R18" s="1286"/>
      <c r="S18" s="1286"/>
      <c r="T18" s="1286"/>
      <c r="U18" s="1286"/>
      <c r="V18" s="1286"/>
      <c r="W18" s="1286"/>
      <c r="X18" s="1286"/>
      <c r="Y18" s="1286"/>
      <c r="Z18" s="1286"/>
      <c r="AA18" s="1286"/>
      <c r="AB18" s="1286"/>
      <c r="AC18" s="1286"/>
      <c r="AD18" s="1286"/>
      <c r="AE18" s="1286"/>
      <c r="AF18" s="1286"/>
      <c r="AG18" s="1286"/>
      <c r="AH18" s="1286"/>
      <c r="AI18" s="1286"/>
      <c r="AJ18" s="1286"/>
      <c r="AK18" s="1286"/>
      <c r="AL18" s="1286"/>
      <c r="AM18" s="1286"/>
      <c r="AN18" s="1286"/>
      <c r="AO18" s="1286"/>
      <c r="AP18" s="1286"/>
      <c r="AQ18" s="1286"/>
      <c r="AR18" s="1125" t="s">
        <v>718</v>
      </c>
      <c r="AT18" s="776"/>
      <c r="AU18" s="776" t="str">
        <f t="shared" ref="AU18:AU35" si="0">IF(M18="","",M18 )</f>
        <v>Наименование тарифа</v>
      </c>
      <c r="AV18" s="776"/>
      <c r="AW18" s="776"/>
      <c r="AX18" s="776"/>
      <c r="BD18" s="955"/>
      <c r="BE18" s="955"/>
    </row>
    <row r="19" spans="1:57">
      <c r="A19" s="1285"/>
      <c r="B19" s="1285">
        <v>1</v>
      </c>
      <c r="C19" s="962"/>
      <c r="D19" s="962"/>
      <c r="E19" s="973"/>
      <c r="F19" s="973"/>
      <c r="G19" s="973"/>
      <c r="H19" s="973"/>
      <c r="I19" s="968"/>
      <c r="J19" s="901"/>
      <c r="K19" s="904"/>
      <c r="L19" s="977" t="str">
        <f>mergeValue(A19) &amp;"."&amp; mergeValue(B19)</f>
        <v>1.1</v>
      </c>
      <c r="M19" s="657"/>
      <c r="N19" s="614"/>
      <c r="O19" s="1286"/>
      <c r="P19" s="1286"/>
      <c r="Q19" s="1286"/>
      <c r="R19" s="1286"/>
      <c r="S19" s="1286"/>
      <c r="T19" s="1286"/>
      <c r="U19" s="1286"/>
      <c r="V19" s="1286"/>
      <c r="W19" s="1286"/>
      <c r="X19" s="1286"/>
      <c r="Y19" s="1286"/>
      <c r="Z19" s="1286"/>
      <c r="AA19" s="1286"/>
      <c r="AB19" s="1286"/>
      <c r="AC19" s="1286"/>
      <c r="AD19" s="1286"/>
      <c r="AE19" s="1286"/>
      <c r="AF19" s="1286"/>
      <c r="AG19" s="1286"/>
      <c r="AH19" s="1286"/>
      <c r="AI19" s="1286"/>
      <c r="AJ19" s="1286"/>
      <c r="AK19" s="1286"/>
      <c r="AL19" s="1286"/>
      <c r="AM19" s="1286"/>
      <c r="AN19" s="1286"/>
      <c r="AO19" s="1286"/>
      <c r="AP19" s="1286"/>
      <c r="AQ19" s="1286"/>
      <c r="AR19" s="1125"/>
      <c r="AT19" s="776"/>
      <c r="AU19" s="776" t="str">
        <f t="shared" si="0"/>
        <v/>
      </c>
      <c r="AV19" s="776"/>
      <c r="AW19" s="776"/>
      <c r="AX19" s="776"/>
      <c r="BD19" s="955"/>
      <c r="BE19" s="955"/>
    </row>
    <row r="20" spans="1:57">
      <c r="A20" s="1285"/>
      <c r="B20" s="1285"/>
      <c r="C20" s="1285">
        <v>1</v>
      </c>
      <c r="D20" s="962"/>
      <c r="E20" s="973"/>
      <c r="F20" s="973"/>
      <c r="G20" s="973"/>
      <c r="H20" s="973"/>
      <c r="I20" s="909"/>
      <c r="J20" s="901"/>
      <c r="K20" s="904"/>
      <c r="L20" s="977" t="str">
        <f>mergeValue(A20) &amp;"."&amp; mergeValue(B20)&amp;"."&amp; mergeValue(C20)</f>
        <v>1.1.1</v>
      </c>
      <c r="M20" s="658"/>
      <c r="N20" s="614"/>
      <c r="O20" s="1286"/>
      <c r="P20" s="1286"/>
      <c r="Q20" s="1286"/>
      <c r="R20" s="1286"/>
      <c r="S20" s="1286"/>
      <c r="T20" s="1286"/>
      <c r="U20" s="1286"/>
      <c r="V20" s="1286"/>
      <c r="W20" s="1286"/>
      <c r="X20" s="1286"/>
      <c r="Y20" s="1286"/>
      <c r="Z20" s="1286"/>
      <c r="AA20" s="1286"/>
      <c r="AB20" s="1286"/>
      <c r="AC20" s="1286"/>
      <c r="AD20" s="1286"/>
      <c r="AE20" s="1286"/>
      <c r="AF20" s="1286"/>
      <c r="AG20" s="1286"/>
      <c r="AH20" s="1286"/>
      <c r="AI20" s="1286"/>
      <c r="AJ20" s="1286"/>
      <c r="AK20" s="1286"/>
      <c r="AL20" s="1286"/>
      <c r="AM20" s="1286"/>
      <c r="AN20" s="1286"/>
      <c r="AO20" s="1286"/>
      <c r="AP20" s="1286"/>
      <c r="AQ20" s="1286"/>
      <c r="AR20" s="1125"/>
      <c r="AT20" s="776"/>
      <c r="AU20" s="776" t="str">
        <f t="shared" si="0"/>
        <v/>
      </c>
      <c r="AV20" s="776"/>
      <c r="AW20" s="776"/>
      <c r="AX20" s="776"/>
      <c r="BD20" s="955"/>
      <c r="BE20" s="955"/>
    </row>
    <row r="21" spans="1:57">
      <c r="A21" s="1285"/>
      <c r="B21" s="1285"/>
      <c r="C21" s="1285"/>
      <c r="D21" s="1285">
        <v>1</v>
      </c>
      <c r="E21" s="973"/>
      <c r="F21" s="973"/>
      <c r="G21" s="973"/>
      <c r="H21" s="973"/>
      <c r="I21" s="909"/>
      <c r="J21" s="901"/>
      <c r="K21" s="904"/>
      <c r="L21" s="977" t="str">
        <f>mergeValue(A21) &amp;"."&amp; mergeValue(B21)&amp;"."&amp; mergeValue(C21)&amp;"."&amp; mergeValue(D21)</f>
        <v>1.1.1.1</v>
      </c>
      <c r="M21" s="659"/>
      <c r="N21" s="614"/>
      <c r="O21" s="1286"/>
      <c r="P21" s="1286"/>
      <c r="Q21" s="1286"/>
      <c r="R21" s="1286"/>
      <c r="S21" s="1286"/>
      <c r="T21" s="1286"/>
      <c r="U21" s="1286"/>
      <c r="V21" s="1286"/>
      <c r="W21" s="1286"/>
      <c r="X21" s="1286"/>
      <c r="Y21" s="1286"/>
      <c r="Z21" s="1286"/>
      <c r="AA21" s="1286"/>
      <c r="AB21" s="1286"/>
      <c r="AC21" s="1286"/>
      <c r="AD21" s="1286"/>
      <c r="AE21" s="1286"/>
      <c r="AF21" s="1286"/>
      <c r="AG21" s="1286"/>
      <c r="AH21" s="1286"/>
      <c r="AI21" s="1286"/>
      <c r="AJ21" s="1286"/>
      <c r="AK21" s="1286"/>
      <c r="AL21" s="1286"/>
      <c r="AM21" s="1286"/>
      <c r="AN21" s="1286"/>
      <c r="AO21" s="1286"/>
      <c r="AP21" s="1286"/>
      <c r="AQ21" s="1286"/>
      <c r="AR21" s="1125"/>
      <c r="AT21" s="776"/>
      <c r="AU21" s="776" t="str">
        <f t="shared" si="0"/>
        <v/>
      </c>
      <c r="AV21" s="776"/>
      <c r="AW21" s="776"/>
      <c r="AX21" s="776"/>
      <c r="BD21" s="955"/>
      <c r="BE21" s="955"/>
    </row>
    <row r="22" spans="1:57" ht="46.5" customHeight="1">
      <c r="A22" s="1285"/>
      <c r="B22" s="1285"/>
      <c r="C22" s="1285"/>
      <c r="D22" s="1285"/>
      <c r="E22" s="1285">
        <v>1</v>
      </c>
      <c r="F22" s="973"/>
      <c r="G22" s="973"/>
      <c r="H22" s="962">
        <v>1</v>
      </c>
      <c r="I22" s="1285">
        <v>1</v>
      </c>
      <c r="J22" s="973"/>
      <c r="K22" s="912"/>
      <c r="L22" s="977" t="str">
        <f>mergeValue(A22) &amp;"."&amp; mergeValue(B22)&amp;"."&amp; mergeValue(C22)&amp;"."&amp; mergeValue(D22)&amp;"."&amp; mergeValue(E22)</f>
        <v>1.1.1.1.1</v>
      </c>
      <c r="M22" s="523" t="s">
        <v>8</v>
      </c>
      <c r="N22" s="614"/>
      <c r="O22" s="1287" t="s">
        <v>3</v>
      </c>
      <c r="P22" s="1287"/>
      <c r="Q22" s="1287"/>
      <c r="R22" s="1287"/>
      <c r="S22" s="1287"/>
      <c r="T22" s="1287"/>
      <c r="U22" s="1287"/>
      <c r="V22" s="1287"/>
      <c r="W22" s="1287"/>
      <c r="X22" s="1287"/>
      <c r="Y22" s="1287"/>
      <c r="Z22" s="1287"/>
      <c r="AA22" s="1287"/>
      <c r="AB22" s="1287"/>
      <c r="AC22" s="1287"/>
      <c r="AD22" s="1287"/>
      <c r="AE22" s="1287"/>
      <c r="AF22" s="1287"/>
      <c r="AG22" s="1287"/>
      <c r="AH22" s="1287"/>
      <c r="AI22" s="1287"/>
      <c r="AJ22" s="1287"/>
      <c r="AK22" s="1287"/>
      <c r="AL22" s="1287"/>
      <c r="AM22" s="1287"/>
      <c r="AN22" s="1287"/>
      <c r="AO22" s="1287"/>
      <c r="AP22" s="1287"/>
      <c r="AQ22" s="1287"/>
      <c r="AR22" s="1125" t="s">
        <v>719</v>
      </c>
      <c r="AT22" s="776"/>
      <c r="AU22" s="776" t="str">
        <f t="shared" si="0"/>
        <v>Схема подключения теплопотребляющей установки к коллектору источника тепловой энергии</v>
      </c>
      <c r="AV22" s="776"/>
      <c r="AW22" s="776"/>
      <c r="AX22" s="776"/>
      <c r="BD22" s="955"/>
      <c r="BE22" s="955"/>
    </row>
    <row r="23" spans="1:57" ht="19.5" customHeight="1">
      <c r="A23" s="1285"/>
      <c r="B23" s="1285"/>
      <c r="C23" s="1285"/>
      <c r="D23" s="1285"/>
      <c r="E23" s="1285"/>
      <c r="F23" s="1285">
        <v>1</v>
      </c>
      <c r="G23" s="962"/>
      <c r="H23" s="962"/>
      <c r="I23" s="1285"/>
      <c r="J23" s="1285">
        <v>1</v>
      </c>
      <c r="K23" s="913"/>
      <c r="L23" s="977" t="str">
        <f>mergeValue(A23) &amp;"."&amp; mergeValue(B23)&amp;"."&amp; mergeValue(C23)&amp;"."&amp; mergeValue(D23)&amp;"."&amp; mergeValue(E23)&amp;"."&amp; mergeValue(F23)</f>
        <v>1.1.1.1.1.1</v>
      </c>
      <c r="M23" s="524" t="s">
        <v>9</v>
      </c>
      <c r="N23" s="614"/>
      <c r="O23" s="1288" t="s">
        <v>3</v>
      </c>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90"/>
      <c r="AR23" s="1125" t="s">
        <v>720</v>
      </c>
      <c r="AT23" s="776"/>
      <c r="AU23" s="776" t="str">
        <f t="shared" si="0"/>
        <v>Группа потребителей</v>
      </c>
      <c r="AV23" s="776"/>
      <c r="AW23" s="776"/>
      <c r="AX23" s="776"/>
      <c r="BD23" s="955"/>
      <c r="BE23" s="955"/>
    </row>
    <row r="24" spans="1:57" ht="21" customHeight="1">
      <c r="A24" s="1285"/>
      <c r="B24" s="1285"/>
      <c r="C24" s="1285"/>
      <c r="D24" s="1285"/>
      <c r="E24" s="1285"/>
      <c r="F24" s="1285"/>
      <c r="G24" s="962">
        <v>1</v>
      </c>
      <c r="H24" s="962"/>
      <c r="I24" s="1285"/>
      <c r="J24" s="1285"/>
      <c r="K24" s="913">
        <v>1</v>
      </c>
      <c r="L24" s="977" t="str">
        <f>mergeValue(A24) &amp;"."&amp; mergeValue(B24)&amp;"."&amp; mergeValue(C24)&amp;"."&amp; mergeValue(D24)&amp;"."&amp; mergeValue(E24)&amp;"."&amp; mergeValue(F24)&amp;"."&amp; mergeValue(G24)</f>
        <v>1.1.1.1.1.1.1</v>
      </c>
      <c r="M24" s="1084" t="s">
        <v>605</v>
      </c>
      <c r="N24" s="614"/>
      <c r="O24" s="648">
        <v>2476.02087702774</v>
      </c>
      <c r="P24" s="725"/>
      <c r="Q24" s="1034"/>
      <c r="R24" s="1292" t="s">
        <v>1009</v>
      </c>
      <c r="S24" s="1293" t="s">
        <v>82</v>
      </c>
      <c r="T24" s="1292" t="s">
        <v>1676</v>
      </c>
      <c r="U24" s="1293" t="s">
        <v>82</v>
      </c>
      <c r="V24" s="648">
        <v>2610.7677985654982</v>
      </c>
      <c r="W24" s="725"/>
      <c r="X24" s="1034"/>
      <c r="Y24" s="1292" t="s">
        <v>1677</v>
      </c>
      <c r="Z24" s="1293" t="s">
        <v>82</v>
      </c>
      <c r="AA24" s="1292" t="s">
        <v>1678</v>
      </c>
      <c r="AB24" s="1293" t="s">
        <v>82</v>
      </c>
      <c r="AC24" s="648">
        <v>2754.8450041249071</v>
      </c>
      <c r="AD24" s="725"/>
      <c r="AE24" s="1034"/>
      <c r="AF24" s="1292" t="s">
        <v>1679</v>
      </c>
      <c r="AG24" s="1293" t="s">
        <v>82</v>
      </c>
      <c r="AH24" s="1292" t="s">
        <v>1680</v>
      </c>
      <c r="AI24" s="1293" t="s">
        <v>82</v>
      </c>
      <c r="AJ24" s="648">
        <v>2902.78032069956</v>
      </c>
      <c r="AK24" s="725"/>
      <c r="AL24" s="1034"/>
      <c r="AM24" s="1292" t="s">
        <v>1681</v>
      </c>
      <c r="AN24" s="1293" t="s">
        <v>82</v>
      </c>
      <c r="AO24" s="1292" t="s">
        <v>1010</v>
      </c>
      <c r="AP24" s="1293" t="s">
        <v>83</v>
      </c>
      <c r="AQ24" s="725"/>
      <c r="AR24" s="1303" t="s">
        <v>721</v>
      </c>
      <c r="AS24" s="955" t="str">
        <f>strCheckDate(O26:AQ26)</f>
        <v/>
      </c>
      <c r="AT24" s="776"/>
      <c r="AU24" s="776" t="str">
        <f t="shared" si="0"/>
        <v>вода</v>
      </c>
      <c r="AV24" s="776"/>
      <c r="AW24" s="776"/>
      <c r="AX24" s="776"/>
      <c r="BD24" s="955"/>
      <c r="BE24" s="955"/>
    </row>
    <row r="25" spans="1:57" s="1068" customFormat="1">
      <c r="A25" s="1285"/>
      <c r="B25" s="1285"/>
      <c r="C25" s="1285"/>
      <c r="D25" s="1285"/>
      <c r="E25" s="1285"/>
      <c r="F25" s="1285"/>
      <c r="G25" s="1020">
        <v>2</v>
      </c>
      <c r="H25" s="1020"/>
      <c r="I25" s="1285"/>
      <c r="J25" s="1285"/>
      <c r="K25" s="1188" t="s">
        <v>1655</v>
      </c>
      <c r="L25" s="1189" t="str">
        <f>mergeValue(A25) &amp;"."&amp; mergeValue(B25)&amp;"."&amp; mergeValue(C25)&amp;"."&amp; mergeValue(D25)&amp;"."&amp; mergeValue(E25)&amp;"."&amp; mergeValue(F25)&amp;"."&amp; mergeValue(G25)</f>
        <v>1.1.1.1.1.1.2</v>
      </c>
      <c r="M25" s="1084" t="s">
        <v>611</v>
      </c>
      <c r="N25" s="614"/>
      <c r="O25" s="648">
        <v>2627.8177439797482</v>
      </c>
      <c r="P25" s="725"/>
      <c r="Q25" s="1034"/>
      <c r="R25" s="1292"/>
      <c r="S25" s="1293"/>
      <c r="T25" s="1292"/>
      <c r="U25" s="1293"/>
      <c r="V25" s="648">
        <v>2768.2804721375992</v>
      </c>
      <c r="W25" s="725"/>
      <c r="X25" s="1034"/>
      <c r="Y25" s="1292"/>
      <c r="Z25" s="1293"/>
      <c r="AA25" s="1292"/>
      <c r="AB25" s="1293"/>
      <c r="AC25" s="648">
        <v>2920.7557523848645</v>
      </c>
      <c r="AD25" s="725"/>
      <c r="AE25" s="1034"/>
      <c r="AF25" s="1292"/>
      <c r="AG25" s="1293"/>
      <c r="AH25" s="1292"/>
      <c r="AI25" s="1293"/>
      <c r="AJ25" s="648">
        <v>3077.091569987022</v>
      </c>
      <c r="AK25" s="725"/>
      <c r="AL25" s="1034"/>
      <c r="AM25" s="1292"/>
      <c r="AN25" s="1293"/>
      <c r="AO25" s="1292"/>
      <c r="AP25" s="1293"/>
      <c r="AQ25" s="725"/>
      <c r="AR25" s="1304"/>
      <c r="AS25" s="1095" t="str">
        <f>strCheckDate(O26:AQ26)</f>
        <v/>
      </c>
      <c r="AT25" s="1096"/>
      <c r="AU25" s="1096" t="str">
        <f t="shared" si="0"/>
        <v>острый и редуцированный пар</v>
      </c>
      <c r="AV25" s="1096"/>
      <c r="AW25" s="1096"/>
      <c r="AX25" s="1096"/>
      <c r="AY25" s="1095"/>
      <c r="AZ25" s="1095"/>
      <c r="BA25" s="1095"/>
      <c r="BB25" s="1095"/>
      <c r="BC25" s="1095"/>
      <c r="BD25" s="1095"/>
      <c r="BE25" s="1095"/>
    </row>
    <row r="26" spans="1:57" ht="11.25">
      <c r="A26" s="1285"/>
      <c r="B26" s="1285"/>
      <c r="C26" s="1285"/>
      <c r="D26" s="1285"/>
      <c r="E26" s="1285"/>
      <c r="F26" s="1285"/>
      <c r="G26" s="962"/>
      <c r="H26" s="962"/>
      <c r="I26" s="1285"/>
      <c r="J26" s="1285"/>
      <c r="K26" s="913"/>
      <c r="L26" s="751"/>
      <c r="M26" s="614"/>
      <c r="N26" s="614"/>
      <c r="O26" s="725"/>
      <c r="P26" s="725"/>
      <c r="Q26" s="731" t="str">
        <f>R24 &amp; "-" &amp; T24</f>
        <v>01.01.2020-31.12.2020</v>
      </c>
      <c r="R26" s="1292"/>
      <c r="S26" s="1293"/>
      <c r="T26" s="1292"/>
      <c r="U26" s="1293"/>
      <c r="V26" s="725"/>
      <c r="W26" s="725"/>
      <c r="X26" s="731" t="str">
        <f>Y24 &amp; "-" &amp; AA24</f>
        <v>01.01.2021-31.12.2021</v>
      </c>
      <c r="Y26" s="1292"/>
      <c r="Z26" s="1293"/>
      <c r="AA26" s="1292"/>
      <c r="AB26" s="1293"/>
      <c r="AC26" s="725"/>
      <c r="AD26" s="725"/>
      <c r="AE26" s="731" t="str">
        <f>AF24 &amp; "-" &amp; AH24</f>
        <v>01.01.2022-31.12.2022</v>
      </c>
      <c r="AF26" s="1292"/>
      <c r="AG26" s="1293"/>
      <c r="AH26" s="1292"/>
      <c r="AI26" s="1293"/>
      <c r="AJ26" s="725"/>
      <c r="AK26" s="725"/>
      <c r="AL26" s="731" t="str">
        <f>AM24 &amp; "-" &amp; AO24</f>
        <v>01.01.2023-31.12.2023</v>
      </c>
      <c r="AM26" s="1292"/>
      <c r="AN26" s="1293"/>
      <c r="AO26" s="1292"/>
      <c r="AP26" s="1293"/>
      <c r="AQ26" s="725"/>
      <c r="AR26" s="1304"/>
      <c r="AT26" s="776"/>
      <c r="AU26" s="776" t="str">
        <f t="shared" si="0"/>
        <v/>
      </c>
      <c r="AV26" s="776"/>
      <c r="AW26" s="776"/>
      <c r="AX26" s="776"/>
      <c r="BD26" s="955"/>
      <c r="BE26" s="955"/>
    </row>
    <row r="27" spans="1:57" ht="11.25">
      <c r="A27" s="1285"/>
      <c r="B27" s="1285"/>
      <c r="C27" s="1285"/>
      <c r="D27" s="1285"/>
      <c r="E27" s="1285"/>
      <c r="F27" s="1285"/>
      <c r="G27" s="973"/>
      <c r="H27" s="962"/>
      <c r="I27" s="1285"/>
      <c r="J27" s="1285"/>
      <c r="K27" s="912"/>
      <c r="L27" s="653"/>
      <c r="M27" s="526" t="s">
        <v>24</v>
      </c>
      <c r="N27" s="953"/>
      <c r="O27" s="953"/>
      <c r="P27" s="953"/>
      <c r="Q27" s="953"/>
      <c r="R27" s="953"/>
      <c r="S27" s="953"/>
      <c r="T27" s="953"/>
      <c r="U27" s="953"/>
      <c r="V27" s="953"/>
      <c r="W27" s="953"/>
      <c r="X27" s="953"/>
      <c r="Y27" s="953"/>
      <c r="Z27" s="953"/>
      <c r="AA27" s="953"/>
      <c r="AB27" s="953"/>
      <c r="AC27" s="953"/>
      <c r="AD27" s="953"/>
      <c r="AE27" s="953"/>
      <c r="AF27" s="953"/>
      <c r="AG27" s="953"/>
      <c r="AH27" s="953"/>
      <c r="AI27" s="953"/>
      <c r="AJ27" s="953"/>
      <c r="AK27" s="953"/>
      <c r="AL27" s="953"/>
      <c r="AM27" s="953"/>
      <c r="AN27" s="953"/>
      <c r="AO27" s="953"/>
      <c r="AP27" s="953"/>
      <c r="AQ27" s="724"/>
      <c r="AR27" s="1305"/>
      <c r="AT27" s="776"/>
      <c r="AU27" s="776" t="str">
        <f t="shared" si="0"/>
        <v>Добавить вид теплоносителя (параметры теплоносителя)</v>
      </c>
      <c r="AV27" s="776"/>
      <c r="AW27" s="776"/>
      <c r="AX27" s="776"/>
      <c r="BD27" s="955"/>
      <c r="BE27" s="955"/>
    </row>
    <row r="28" spans="1:57" ht="11.25">
      <c r="A28" s="1285"/>
      <c r="B28" s="1285"/>
      <c r="C28" s="1285"/>
      <c r="D28" s="1285"/>
      <c r="E28" s="1285"/>
      <c r="F28" s="973"/>
      <c r="G28" s="973"/>
      <c r="H28" s="962"/>
      <c r="I28" s="1285"/>
      <c r="J28" s="973"/>
      <c r="K28" s="912"/>
      <c r="L28" s="653"/>
      <c r="M28" s="525" t="s">
        <v>10</v>
      </c>
      <c r="N28" s="953"/>
      <c r="O28" s="953"/>
      <c r="P28" s="953"/>
      <c r="Q28" s="953"/>
      <c r="R28" s="953"/>
      <c r="S28" s="953"/>
      <c r="T28" s="953"/>
      <c r="U28" s="952"/>
      <c r="V28" s="953"/>
      <c r="W28" s="953"/>
      <c r="X28" s="953"/>
      <c r="Y28" s="953"/>
      <c r="Z28" s="953"/>
      <c r="AA28" s="953"/>
      <c r="AB28" s="952"/>
      <c r="AC28" s="953"/>
      <c r="AD28" s="953"/>
      <c r="AE28" s="953"/>
      <c r="AF28" s="953"/>
      <c r="AG28" s="953"/>
      <c r="AH28" s="953"/>
      <c r="AI28" s="952"/>
      <c r="AJ28" s="953"/>
      <c r="AK28" s="953"/>
      <c r="AL28" s="953"/>
      <c r="AM28" s="953"/>
      <c r="AN28" s="953"/>
      <c r="AO28" s="953"/>
      <c r="AP28" s="952"/>
      <c r="AQ28" s="953"/>
      <c r="AR28" s="633"/>
      <c r="AT28" s="776"/>
      <c r="AU28" s="776" t="str">
        <f t="shared" si="0"/>
        <v>Добавить группу потребителей</v>
      </c>
      <c r="AV28" s="776"/>
      <c r="AW28" s="776"/>
      <c r="AX28" s="776"/>
      <c r="BD28" s="955"/>
      <c r="BE28" s="955"/>
    </row>
    <row r="29" spans="1:57" s="1068" customFormat="1" ht="47.25" customHeight="1">
      <c r="A29" s="1285"/>
      <c r="B29" s="1285"/>
      <c r="C29" s="1285"/>
      <c r="D29" s="1285"/>
      <c r="E29" s="1285">
        <v>2</v>
      </c>
      <c r="F29" s="1180"/>
      <c r="G29" s="1180"/>
      <c r="H29" s="1020">
        <v>1</v>
      </c>
      <c r="I29" s="1322" t="s">
        <v>1655</v>
      </c>
      <c r="J29" s="1180"/>
      <c r="K29" s="912"/>
      <c r="L29" s="1189" t="str">
        <f>mergeValue(A29) &amp;"."&amp; mergeValue(B29)&amp;"."&amp; mergeValue(C29)&amp;"."&amp; mergeValue(D29)&amp;"."&amp; mergeValue(E29)</f>
        <v>1.1.1.1.2</v>
      </c>
      <c r="M29" s="523" t="s">
        <v>8</v>
      </c>
      <c r="N29" s="614"/>
      <c r="O29" s="1288" t="s">
        <v>299</v>
      </c>
      <c r="P29" s="1289"/>
      <c r="Q29" s="1289"/>
      <c r="R29" s="1289"/>
      <c r="S29" s="1289"/>
      <c r="T29" s="1289"/>
      <c r="U29" s="1289"/>
      <c r="V29" s="1289"/>
      <c r="W29" s="1289"/>
      <c r="X29" s="1289"/>
      <c r="Y29" s="1289"/>
      <c r="Z29" s="1289"/>
      <c r="AA29" s="1289"/>
      <c r="AB29" s="1289"/>
      <c r="AC29" s="1289"/>
      <c r="AD29" s="1289"/>
      <c r="AE29" s="1289"/>
      <c r="AF29" s="1289"/>
      <c r="AG29" s="1289"/>
      <c r="AH29" s="1289"/>
      <c r="AI29" s="1289"/>
      <c r="AJ29" s="1289"/>
      <c r="AK29" s="1289"/>
      <c r="AL29" s="1289"/>
      <c r="AM29" s="1289"/>
      <c r="AN29" s="1289"/>
      <c r="AO29" s="1289"/>
      <c r="AP29" s="1289"/>
      <c r="AQ29" s="1290"/>
      <c r="AR29" s="1125" t="s">
        <v>719</v>
      </c>
      <c r="AS29" s="1095"/>
      <c r="AT29" s="1096"/>
      <c r="AU29" s="1096" t="str">
        <f t="shared" si="0"/>
        <v>Схема подключения теплопотребляющей установки к коллектору источника тепловой энергии</v>
      </c>
      <c r="AV29" s="1096"/>
      <c r="AW29" s="1096"/>
      <c r="AX29" s="1096"/>
      <c r="AY29" s="1095"/>
      <c r="AZ29" s="1095"/>
      <c r="BA29" s="1095"/>
      <c r="BB29" s="1095"/>
      <c r="BC29" s="1095"/>
      <c r="BD29" s="1095"/>
      <c r="BE29" s="1095"/>
    </row>
    <row r="30" spans="1:57" s="1068" customFormat="1" ht="18" customHeight="1">
      <c r="A30" s="1285"/>
      <c r="B30" s="1285"/>
      <c r="C30" s="1285"/>
      <c r="D30" s="1285"/>
      <c r="E30" s="1285"/>
      <c r="F30" s="1285">
        <v>1</v>
      </c>
      <c r="G30" s="1020"/>
      <c r="H30" s="1020"/>
      <c r="I30" s="1285"/>
      <c r="J30" s="1285">
        <v>1</v>
      </c>
      <c r="K30" s="913"/>
      <c r="L30" s="1189" t="str">
        <f>mergeValue(A30) &amp;"."&amp; mergeValue(B30)&amp;"."&amp; mergeValue(C30)&amp;"."&amp; mergeValue(D30)&amp;"."&amp; mergeValue(E30)&amp;"."&amp; mergeValue(F30)</f>
        <v>1.1.1.1.2.1</v>
      </c>
      <c r="M30" s="524" t="s">
        <v>9</v>
      </c>
      <c r="N30" s="614"/>
      <c r="O30" s="1288" t="s">
        <v>3</v>
      </c>
      <c r="P30" s="1289"/>
      <c r="Q30" s="1289"/>
      <c r="R30" s="1289"/>
      <c r="S30" s="1289"/>
      <c r="T30" s="1289"/>
      <c r="U30" s="1289"/>
      <c r="V30" s="1289"/>
      <c r="W30" s="1289"/>
      <c r="X30" s="1289"/>
      <c r="Y30" s="1289"/>
      <c r="Z30" s="1289"/>
      <c r="AA30" s="1289"/>
      <c r="AB30" s="1289"/>
      <c r="AC30" s="1289"/>
      <c r="AD30" s="1289"/>
      <c r="AE30" s="1289"/>
      <c r="AF30" s="1289"/>
      <c r="AG30" s="1289"/>
      <c r="AH30" s="1289"/>
      <c r="AI30" s="1289"/>
      <c r="AJ30" s="1289"/>
      <c r="AK30" s="1289"/>
      <c r="AL30" s="1289"/>
      <c r="AM30" s="1289"/>
      <c r="AN30" s="1289"/>
      <c r="AO30" s="1289"/>
      <c r="AP30" s="1289"/>
      <c r="AQ30" s="1290"/>
      <c r="AR30" s="1125" t="s">
        <v>720</v>
      </c>
      <c r="AS30" s="1095"/>
      <c r="AT30" s="1096"/>
      <c r="AU30" s="1096" t="str">
        <f t="shared" si="0"/>
        <v>Группа потребителей</v>
      </c>
      <c r="AV30" s="1096"/>
      <c r="AW30" s="1096"/>
      <c r="AX30" s="1096"/>
      <c r="AY30" s="1095"/>
      <c r="AZ30" s="1095"/>
      <c r="BA30" s="1095"/>
      <c r="BB30" s="1095"/>
      <c r="BC30" s="1095"/>
      <c r="BD30" s="1095"/>
      <c r="BE30" s="1095"/>
    </row>
    <row r="31" spans="1:57" s="1068" customFormat="1" ht="18.75" customHeight="1">
      <c r="A31" s="1285"/>
      <c r="B31" s="1285"/>
      <c r="C31" s="1285"/>
      <c r="D31" s="1285"/>
      <c r="E31" s="1285"/>
      <c r="F31" s="1285"/>
      <c r="G31" s="1020">
        <v>1</v>
      </c>
      <c r="H31" s="1020"/>
      <c r="I31" s="1285"/>
      <c r="J31" s="1285"/>
      <c r="K31" s="913">
        <v>1</v>
      </c>
      <c r="L31" s="1189" t="str">
        <f>mergeValue(A31) &amp;"."&amp; mergeValue(B31)&amp;"."&amp; mergeValue(C31)&amp;"."&amp; mergeValue(D31)&amp;"."&amp; mergeValue(E31)&amp;"."&amp; mergeValue(F31)&amp;"."&amp; mergeValue(G31)</f>
        <v>1.1.1.1.2.1.1</v>
      </c>
      <c r="M31" s="1084" t="s">
        <v>605</v>
      </c>
      <c r="N31" s="614"/>
      <c r="O31" s="648">
        <v>1542.230995849834</v>
      </c>
      <c r="P31" s="725"/>
      <c r="Q31" s="1034"/>
      <c r="R31" s="1292" t="s">
        <v>1009</v>
      </c>
      <c r="S31" s="1293" t="s">
        <v>82</v>
      </c>
      <c r="T31" s="1292" t="s">
        <v>1676</v>
      </c>
      <c r="U31" s="1293" t="s">
        <v>82</v>
      </c>
      <c r="V31" s="648">
        <v>1595.8030293248637</v>
      </c>
      <c r="W31" s="725"/>
      <c r="X31" s="1034"/>
      <c r="Y31" s="1292" t="s">
        <v>1677</v>
      </c>
      <c r="Z31" s="1293" t="s">
        <v>82</v>
      </c>
      <c r="AA31" s="1292" t="s">
        <v>1678</v>
      </c>
      <c r="AB31" s="1293" t="s">
        <v>82</v>
      </c>
      <c r="AC31" s="648">
        <v>1665.783307879437</v>
      </c>
      <c r="AD31" s="725"/>
      <c r="AE31" s="1034"/>
      <c r="AF31" s="1292" t="s">
        <v>1679</v>
      </c>
      <c r="AG31" s="1293" t="s">
        <v>82</v>
      </c>
      <c r="AH31" s="1292" t="s">
        <v>1680</v>
      </c>
      <c r="AI31" s="1293" t="s">
        <v>82</v>
      </c>
      <c r="AJ31" s="648">
        <v>1737.2278741131686</v>
      </c>
      <c r="AK31" s="725"/>
      <c r="AL31" s="1034"/>
      <c r="AM31" s="1292" t="s">
        <v>1681</v>
      </c>
      <c r="AN31" s="1293" t="s">
        <v>82</v>
      </c>
      <c r="AO31" s="1292" t="s">
        <v>1010</v>
      </c>
      <c r="AP31" s="1293" t="s">
        <v>83</v>
      </c>
      <c r="AQ31" s="725"/>
      <c r="AR31" s="1303" t="s">
        <v>721</v>
      </c>
      <c r="AS31" s="1095" t="str">
        <f>strCheckDate(O32:AQ32)</f>
        <v/>
      </c>
      <c r="AT31" s="1096"/>
      <c r="AU31" s="1096" t="str">
        <f t="shared" si="0"/>
        <v>вода</v>
      </c>
      <c r="AV31" s="1096"/>
      <c r="AW31" s="1096"/>
      <c r="AX31" s="1096"/>
      <c r="AY31" s="1095"/>
      <c r="AZ31" s="1095"/>
      <c r="BA31" s="1095"/>
      <c r="BB31" s="1095"/>
      <c r="BC31" s="1095"/>
      <c r="BD31" s="1095"/>
      <c r="BE31" s="1095"/>
    </row>
    <row r="32" spans="1:57" s="1068" customFormat="1" ht="11.25" hidden="1" customHeight="1">
      <c r="A32" s="1285"/>
      <c r="B32" s="1285"/>
      <c r="C32" s="1285"/>
      <c r="D32" s="1285"/>
      <c r="E32" s="1285"/>
      <c r="F32" s="1285"/>
      <c r="G32" s="1020"/>
      <c r="H32" s="1020"/>
      <c r="I32" s="1285"/>
      <c r="J32" s="1285"/>
      <c r="K32" s="913"/>
      <c r="L32" s="1103"/>
      <c r="M32" s="614"/>
      <c r="N32" s="614"/>
      <c r="O32" s="725"/>
      <c r="P32" s="725"/>
      <c r="Q32" s="731" t="str">
        <f>R31 &amp; "-" &amp; T31</f>
        <v>01.01.2020-31.12.2020</v>
      </c>
      <c r="R32" s="1292"/>
      <c r="S32" s="1293"/>
      <c r="T32" s="1292"/>
      <c r="U32" s="1293"/>
      <c r="V32" s="725"/>
      <c r="W32" s="725"/>
      <c r="X32" s="731" t="str">
        <f>Y31 &amp; "-" &amp; AA31</f>
        <v>01.01.2021-31.12.2021</v>
      </c>
      <c r="Y32" s="1292"/>
      <c r="Z32" s="1293"/>
      <c r="AA32" s="1292"/>
      <c r="AB32" s="1293"/>
      <c r="AC32" s="725"/>
      <c r="AD32" s="725"/>
      <c r="AE32" s="731" t="str">
        <f>AF31 &amp; "-" &amp; AH31</f>
        <v>01.01.2022-31.12.2022</v>
      </c>
      <c r="AF32" s="1292"/>
      <c r="AG32" s="1293"/>
      <c r="AH32" s="1292"/>
      <c r="AI32" s="1293"/>
      <c r="AJ32" s="725"/>
      <c r="AK32" s="725"/>
      <c r="AL32" s="731" t="str">
        <f>AM31 &amp; "-" &amp; AO31</f>
        <v>01.01.2023-31.12.2023</v>
      </c>
      <c r="AM32" s="1292"/>
      <c r="AN32" s="1293"/>
      <c r="AO32" s="1292"/>
      <c r="AP32" s="1293"/>
      <c r="AQ32" s="725"/>
      <c r="AR32" s="1304"/>
      <c r="AS32" s="1095"/>
      <c r="AT32" s="1096"/>
      <c r="AU32" s="1096" t="str">
        <f t="shared" si="0"/>
        <v/>
      </c>
      <c r="AV32" s="1096"/>
      <c r="AW32" s="1096"/>
      <c r="AX32" s="1096"/>
      <c r="AY32" s="1095"/>
      <c r="AZ32" s="1095"/>
      <c r="BA32" s="1095"/>
      <c r="BB32" s="1095"/>
      <c r="BC32" s="1095"/>
      <c r="BD32" s="1095"/>
      <c r="BE32" s="1095"/>
    </row>
    <row r="33" spans="1:57" s="1068" customFormat="1" ht="15" customHeight="1">
      <c r="A33" s="1285"/>
      <c r="B33" s="1285"/>
      <c r="C33" s="1285"/>
      <c r="D33" s="1285"/>
      <c r="E33" s="1285"/>
      <c r="F33" s="1285"/>
      <c r="G33" s="1180"/>
      <c r="H33" s="1020"/>
      <c r="I33" s="1285"/>
      <c r="J33" s="1285"/>
      <c r="K33" s="912"/>
      <c r="L33" s="653"/>
      <c r="M33" s="526" t="s">
        <v>24</v>
      </c>
      <c r="N33" s="953"/>
      <c r="O33" s="953"/>
      <c r="P33" s="953"/>
      <c r="Q33" s="953"/>
      <c r="R33" s="953"/>
      <c r="S33" s="953"/>
      <c r="T33" s="953"/>
      <c r="U33" s="953"/>
      <c r="V33" s="953"/>
      <c r="W33" s="953"/>
      <c r="X33" s="953"/>
      <c r="Y33" s="953"/>
      <c r="Z33" s="953"/>
      <c r="AA33" s="953"/>
      <c r="AB33" s="953"/>
      <c r="AC33" s="953"/>
      <c r="AD33" s="953"/>
      <c r="AE33" s="953"/>
      <c r="AF33" s="953"/>
      <c r="AG33" s="953"/>
      <c r="AH33" s="953"/>
      <c r="AI33" s="953"/>
      <c r="AJ33" s="953"/>
      <c r="AK33" s="953"/>
      <c r="AL33" s="953"/>
      <c r="AM33" s="953"/>
      <c r="AN33" s="953"/>
      <c r="AO33" s="953"/>
      <c r="AP33" s="953"/>
      <c r="AQ33" s="724"/>
      <c r="AR33" s="1305"/>
      <c r="AS33" s="1095"/>
      <c r="AT33" s="1096"/>
      <c r="AU33" s="1096" t="str">
        <f t="shared" si="0"/>
        <v>Добавить вид теплоносителя (параметры теплоносителя)</v>
      </c>
      <c r="AV33" s="1096"/>
      <c r="AW33" s="1096"/>
      <c r="AX33" s="1096"/>
      <c r="AY33" s="1095"/>
      <c r="AZ33" s="1095"/>
      <c r="BA33" s="1095"/>
      <c r="BB33" s="1095"/>
      <c r="BC33" s="1095"/>
      <c r="BD33" s="1095"/>
      <c r="BE33" s="1095"/>
    </row>
    <row r="34" spans="1:57" s="1068" customFormat="1" ht="15" customHeight="1">
      <c r="A34" s="1285"/>
      <c r="B34" s="1285"/>
      <c r="C34" s="1285"/>
      <c r="D34" s="1285"/>
      <c r="E34" s="1285"/>
      <c r="F34" s="1180"/>
      <c r="G34" s="1180"/>
      <c r="H34" s="1020"/>
      <c r="I34" s="1285"/>
      <c r="J34" s="1180"/>
      <c r="K34" s="912"/>
      <c r="L34" s="653"/>
      <c r="M34" s="525" t="s">
        <v>10</v>
      </c>
      <c r="N34" s="953"/>
      <c r="O34" s="953"/>
      <c r="P34" s="953"/>
      <c r="Q34" s="953"/>
      <c r="R34" s="953"/>
      <c r="S34" s="953"/>
      <c r="T34" s="953"/>
      <c r="U34" s="952"/>
      <c r="V34" s="953"/>
      <c r="W34" s="953"/>
      <c r="X34" s="953"/>
      <c r="Y34" s="953"/>
      <c r="Z34" s="953"/>
      <c r="AA34" s="953"/>
      <c r="AB34" s="952"/>
      <c r="AC34" s="953"/>
      <c r="AD34" s="953"/>
      <c r="AE34" s="953"/>
      <c r="AF34" s="953"/>
      <c r="AG34" s="953"/>
      <c r="AH34" s="953"/>
      <c r="AI34" s="952"/>
      <c r="AJ34" s="953"/>
      <c r="AK34" s="953"/>
      <c r="AL34" s="953"/>
      <c r="AM34" s="953"/>
      <c r="AN34" s="953"/>
      <c r="AO34" s="953"/>
      <c r="AP34" s="952"/>
      <c r="AQ34" s="953"/>
      <c r="AR34" s="633"/>
      <c r="AS34" s="1095"/>
      <c r="AT34" s="1096"/>
      <c r="AU34" s="1096" t="str">
        <f t="shared" si="0"/>
        <v>Добавить группу потребителей</v>
      </c>
      <c r="AV34" s="1096"/>
      <c r="AW34" s="1096"/>
      <c r="AX34" s="1096"/>
      <c r="AY34" s="1095"/>
      <c r="AZ34" s="1095"/>
      <c r="BA34" s="1095"/>
      <c r="BB34" s="1095"/>
      <c r="BC34" s="1095"/>
      <c r="BD34" s="1095"/>
      <c r="BE34" s="1095"/>
    </row>
    <row r="35" spans="1:57">
      <c r="A35" s="1285"/>
      <c r="B35" s="1285"/>
      <c r="C35" s="1285"/>
      <c r="D35" s="1285"/>
      <c r="E35" s="911"/>
      <c r="F35" s="973"/>
      <c r="G35" s="973"/>
      <c r="H35" s="973"/>
      <c r="I35" s="926"/>
      <c r="J35" s="941"/>
      <c r="K35" s="910"/>
      <c r="L35" s="653"/>
      <c r="M35" s="948" t="s">
        <v>11</v>
      </c>
      <c r="N35" s="953"/>
      <c r="O35" s="953"/>
      <c r="P35" s="953"/>
      <c r="Q35" s="953"/>
      <c r="R35" s="953"/>
      <c r="S35" s="953"/>
      <c r="T35" s="953"/>
      <c r="U35" s="952"/>
      <c r="V35" s="953"/>
      <c r="W35" s="953"/>
      <c r="X35" s="953"/>
      <c r="Y35" s="953"/>
      <c r="Z35" s="953"/>
      <c r="AA35" s="953"/>
      <c r="AB35" s="952"/>
      <c r="AC35" s="953"/>
      <c r="AD35" s="953"/>
      <c r="AE35" s="953"/>
      <c r="AF35" s="953"/>
      <c r="AG35" s="953"/>
      <c r="AH35" s="953"/>
      <c r="AI35" s="952"/>
      <c r="AJ35" s="953"/>
      <c r="AK35" s="953"/>
      <c r="AL35" s="953"/>
      <c r="AM35" s="953"/>
      <c r="AN35" s="953"/>
      <c r="AO35" s="953"/>
      <c r="AP35" s="952"/>
      <c r="AQ35" s="953"/>
      <c r="AR35" s="633"/>
      <c r="AT35" s="776"/>
      <c r="AU35" s="776" t="str">
        <f t="shared" si="0"/>
        <v>Добавить схему подключения</v>
      </c>
      <c r="AV35" s="776"/>
      <c r="AW35" s="776"/>
      <c r="AX35" s="776"/>
      <c r="BD35" s="955"/>
      <c r="BE35" s="955"/>
    </row>
    <row r="36" spans="1:57" ht="11.25">
      <c r="A36" s="937"/>
      <c r="B36" s="937"/>
      <c r="C36" s="937"/>
      <c r="D36" s="937"/>
      <c r="E36" s="937"/>
      <c r="F36" s="937"/>
      <c r="G36" s="937"/>
      <c r="H36" s="937"/>
      <c r="I36" s="937"/>
      <c r="J36" s="937"/>
      <c r="K36" s="937"/>
      <c r="AS36" s="937"/>
      <c r="AT36" s="937"/>
      <c r="AU36" s="937"/>
      <c r="AV36" s="937"/>
      <c r="AW36" s="937"/>
      <c r="AX36" s="937"/>
      <c r="AY36" s="937"/>
      <c r="AZ36" s="937"/>
      <c r="BA36" s="937"/>
      <c r="BB36" s="937"/>
      <c r="BC36" s="937"/>
    </row>
    <row r="37" spans="1:57" ht="90" customHeight="1">
      <c r="L37" s="1">
        <v>1</v>
      </c>
      <c r="M37" s="1278" t="s">
        <v>722</v>
      </c>
      <c r="N37" s="1278"/>
      <c r="O37" s="1278"/>
      <c r="P37" s="1278"/>
      <c r="Q37" s="1278"/>
      <c r="R37" s="1278"/>
      <c r="S37" s="1278"/>
      <c r="T37" s="1278"/>
      <c r="U37" s="1278"/>
      <c r="V37" s="1278"/>
      <c r="W37" s="1278"/>
      <c r="X37" s="1278"/>
      <c r="Y37" s="1278"/>
      <c r="Z37" s="1278"/>
      <c r="AA37" s="1278"/>
      <c r="AB37" s="1278"/>
      <c r="AC37" s="1278"/>
      <c r="AD37" s="1278"/>
      <c r="AE37" s="1278"/>
      <c r="AF37" s="1278"/>
      <c r="AG37" s="1278"/>
      <c r="AH37" s="1278"/>
      <c r="AI37" s="1278"/>
      <c r="AJ37" s="1278"/>
      <c r="AK37" s="1278"/>
      <c r="AL37" s="1278"/>
      <c r="AM37" s="1278"/>
      <c r="AN37" s="1278"/>
      <c r="AO37" s="1278"/>
      <c r="AP37" s="1278"/>
      <c r="AQ37" s="1278"/>
      <c r="AR37" s="1278"/>
    </row>
  </sheetData>
  <sheetProtection password="FA9C" sheet="1" objects="1" scenarios="1" formatColumns="0" formatRows="0"/>
  <dataConsolidate/>
  <mergeCells count="98">
    <mergeCell ref="AR24:AR27"/>
    <mergeCell ref="M37:AR37"/>
    <mergeCell ref="O21:AQ21"/>
    <mergeCell ref="E22:E28"/>
    <mergeCell ref="I22:I28"/>
    <mergeCell ref="O22:AQ22"/>
    <mergeCell ref="F23:F27"/>
    <mergeCell ref="J23:J27"/>
    <mergeCell ref="O23:AQ23"/>
    <mergeCell ref="R24:R26"/>
    <mergeCell ref="S24:S26"/>
    <mergeCell ref="T24:T26"/>
    <mergeCell ref="AM24:AM26"/>
    <mergeCell ref="AN24:AN26"/>
    <mergeCell ref="AO24:AO26"/>
    <mergeCell ref="AP24:AP26"/>
    <mergeCell ref="S17:T17"/>
    <mergeCell ref="A18:A35"/>
    <mergeCell ref="O18:AQ18"/>
    <mergeCell ref="B19:B35"/>
    <mergeCell ref="O19:AQ19"/>
    <mergeCell ref="C20:C35"/>
    <mergeCell ref="O20:AQ20"/>
    <mergeCell ref="D21:D35"/>
    <mergeCell ref="U24:U26"/>
    <mergeCell ref="AB24:AB26"/>
    <mergeCell ref="AG17:AH17"/>
    <mergeCell ref="AF24:AF26"/>
    <mergeCell ref="AG24:AG26"/>
    <mergeCell ref="AH24:AH26"/>
    <mergeCell ref="AI24:AI26"/>
    <mergeCell ref="AN17:AO17"/>
    <mergeCell ref="AR13:AR16"/>
    <mergeCell ref="L14:L16"/>
    <mergeCell ref="M14:M16"/>
    <mergeCell ref="O14:T14"/>
    <mergeCell ref="U14:U16"/>
    <mergeCell ref="AQ14:AQ16"/>
    <mergeCell ref="O15:O16"/>
    <mergeCell ref="P15:Q15"/>
    <mergeCell ref="R15:T15"/>
    <mergeCell ref="S16:T16"/>
    <mergeCell ref="V14:AA14"/>
    <mergeCell ref="AB14:AB16"/>
    <mergeCell ref="V15:V16"/>
    <mergeCell ref="W15:X15"/>
    <mergeCell ref="Y15:AA15"/>
    <mergeCell ref="Z16:AA16"/>
    <mergeCell ref="V12:AB12"/>
    <mergeCell ref="L11:M11"/>
    <mergeCell ref="L5:T5"/>
    <mergeCell ref="O7:T7"/>
    <mergeCell ref="O8:T8"/>
    <mergeCell ref="O9:T9"/>
    <mergeCell ref="O10:T10"/>
    <mergeCell ref="O12:U12"/>
    <mergeCell ref="Z17:AA17"/>
    <mergeCell ref="Y24:Y26"/>
    <mergeCell ref="Z24:Z26"/>
    <mergeCell ref="AA24:AA26"/>
    <mergeCell ref="AJ12:AP12"/>
    <mergeCell ref="AC14:AH14"/>
    <mergeCell ref="AI14:AI16"/>
    <mergeCell ref="AC15:AC16"/>
    <mergeCell ref="AD15:AE15"/>
    <mergeCell ref="AF15:AH15"/>
    <mergeCell ref="AG16:AH16"/>
    <mergeCell ref="AC12:AI12"/>
    <mergeCell ref="L13:AQ13"/>
    <mergeCell ref="AJ14:AO14"/>
    <mergeCell ref="AP14:AP16"/>
    <mergeCell ref="AJ15:AJ16"/>
    <mergeCell ref="AK15:AL15"/>
    <mergeCell ref="AM15:AO15"/>
    <mergeCell ref="AN16:AO16"/>
    <mergeCell ref="E29:E34"/>
    <mergeCell ref="I29:I34"/>
    <mergeCell ref="O29:AQ29"/>
    <mergeCell ref="F30:F33"/>
    <mergeCell ref="J30:J33"/>
    <mergeCell ref="O30:AQ30"/>
    <mergeCell ref="R31:R32"/>
    <mergeCell ref="S31:S32"/>
    <mergeCell ref="T31:T32"/>
    <mergeCell ref="U31:U32"/>
    <mergeCell ref="Y31:Y32"/>
    <mergeCell ref="Z31:Z32"/>
    <mergeCell ref="AA31:AA32"/>
    <mergeCell ref="AB31:AB32"/>
    <mergeCell ref="AF31:AF32"/>
    <mergeCell ref="AG31:AG32"/>
    <mergeCell ref="AP31:AP32"/>
    <mergeCell ref="AR31:AR33"/>
    <mergeCell ref="AH31:AH32"/>
    <mergeCell ref="AI31:AI32"/>
    <mergeCell ref="AM31:AM32"/>
    <mergeCell ref="AN31:AN32"/>
    <mergeCell ref="AO31:AO32"/>
  </mergeCells>
  <dataValidations count="11">
    <dataValidation allowBlank="1" sqref="WWO983069:WWZ983075 KC65565:KN65571 TY65565:UJ65571 ADU65565:AEF65571 ANQ65565:AOB65571 AXM65565:AXX65571 BHI65565:BHT65571 BRE65565:BRP65571 CBA65565:CBL65571 CKW65565:CLH65571 CUS65565:CVD65571 DEO65565:DEZ65571 DOK65565:DOV65571 DYG65565:DYR65571 EIC65565:EIN65571 ERY65565:ESJ65571 FBU65565:FCF65571 FLQ65565:FMB65571 FVM65565:FVX65571 GFI65565:GFT65571 GPE65565:GPP65571 GZA65565:GZL65571 HIW65565:HJH65571 HSS65565:HTD65571 ICO65565:ICZ65571 IMK65565:IMV65571 IWG65565:IWR65571 JGC65565:JGN65571 JPY65565:JQJ65571 JZU65565:KAF65571 KJQ65565:KKB65571 KTM65565:KTX65571 LDI65565:LDT65571 LNE65565:LNP65571 LXA65565:LXL65571 MGW65565:MHH65571 MQS65565:MRD65571 NAO65565:NAZ65571 NKK65565:NKV65571 NUG65565:NUR65571 OEC65565:OEN65571 ONY65565:OOJ65571 OXU65565:OYF65571 PHQ65565:PIB65571 PRM65565:PRX65571 QBI65565:QBT65571 QLE65565:QLP65571 QVA65565:QVL65571 REW65565:RFH65571 ROS65565:RPD65571 RYO65565:RYZ65571 SIK65565:SIV65571 SSG65565:SSR65571 TCC65565:TCN65571 TLY65565:TMJ65571 TVU65565:TWF65571 UFQ65565:UGB65571 UPM65565:UPX65571 UZI65565:UZT65571 VJE65565:VJP65571 VTA65565:VTL65571 WCW65565:WDH65571 WMS65565:WND65571 WWO65565:WWZ65571 KC131101:KN131107 TY131101:UJ131107 ADU131101:AEF131107 ANQ131101:AOB131107 AXM131101:AXX131107 BHI131101:BHT131107 BRE131101:BRP131107 CBA131101:CBL131107 CKW131101:CLH131107 CUS131101:CVD131107 DEO131101:DEZ131107 DOK131101:DOV131107 DYG131101:DYR131107 EIC131101:EIN131107 ERY131101:ESJ131107 FBU131101:FCF131107 FLQ131101:FMB131107 FVM131101:FVX131107 GFI131101:GFT131107 GPE131101:GPP131107 GZA131101:GZL131107 HIW131101:HJH131107 HSS131101:HTD131107 ICO131101:ICZ131107 IMK131101:IMV131107 IWG131101:IWR131107 JGC131101:JGN131107 JPY131101:JQJ131107 JZU131101:KAF131107 KJQ131101:KKB131107 KTM131101:KTX131107 LDI131101:LDT131107 LNE131101:LNP131107 LXA131101:LXL131107 MGW131101:MHH131107 MQS131101:MRD131107 NAO131101:NAZ131107 NKK131101:NKV131107 NUG131101:NUR131107 OEC131101:OEN131107 ONY131101:OOJ131107 OXU131101:OYF131107 PHQ131101:PIB131107 PRM131101:PRX131107 QBI131101:QBT131107 QLE131101:QLP131107 QVA131101:QVL131107 REW131101:RFH131107 ROS131101:RPD131107 RYO131101:RYZ131107 SIK131101:SIV131107 SSG131101:SSR131107 TCC131101:TCN131107 TLY131101:TMJ131107 TVU131101:TWF131107 UFQ131101:UGB131107 UPM131101:UPX131107 UZI131101:UZT131107 VJE131101:VJP131107 VTA131101:VTL131107 WCW131101:WDH131107 WMS131101:WND131107 WWO131101:WWZ131107 KC196637:KN196643 TY196637:UJ196643 ADU196637:AEF196643 ANQ196637:AOB196643 AXM196637:AXX196643 BHI196637:BHT196643 BRE196637:BRP196643 CBA196637:CBL196643 CKW196637:CLH196643 CUS196637:CVD196643 DEO196637:DEZ196643 DOK196637:DOV196643 DYG196637:DYR196643 EIC196637:EIN196643 ERY196637:ESJ196643 FBU196637:FCF196643 FLQ196637:FMB196643 FVM196637:FVX196643 GFI196637:GFT196643 GPE196637:GPP196643 GZA196637:GZL196643 HIW196637:HJH196643 HSS196637:HTD196643 ICO196637:ICZ196643 IMK196637:IMV196643 IWG196637:IWR196643 JGC196637:JGN196643 JPY196637:JQJ196643 JZU196637:KAF196643 KJQ196637:KKB196643 KTM196637:KTX196643 LDI196637:LDT196643 LNE196637:LNP196643 LXA196637:LXL196643 MGW196637:MHH196643 MQS196637:MRD196643 NAO196637:NAZ196643 NKK196637:NKV196643 NUG196637:NUR196643 OEC196637:OEN196643 ONY196637:OOJ196643 OXU196637:OYF196643 PHQ196637:PIB196643 PRM196637:PRX196643 QBI196637:QBT196643 QLE196637:QLP196643 QVA196637:QVL196643 REW196637:RFH196643 ROS196637:RPD196643 RYO196637:RYZ196643 SIK196637:SIV196643 SSG196637:SSR196643 TCC196637:TCN196643 TLY196637:TMJ196643 TVU196637:TWF196643 UFQ196637:UGB196643 UPM196637:UPX196643 UZI196637:UZT196643 VJE196637:VJP196643 VTA196637:VTL196643 WCW196637:WDH196643 WMS196637:WND196643 WWO196637:WWZ196643 KC262173:KN262179 TY262173:UJ262179 ADU262173:AEF262179 ANQ262173:AOB262179 AXM262173:AXX262179 BHI262173:BHT262179 BRE262173:BRP262179 CBA262173:CBL262179 CKW262173:CLH262179 CUS262173:CVD262179 DEO262173:DEZ262179 DOK262173:DOV262179 DYG262173:DYR262179 EIC262173:EIN262179 ERY262173:ESJ262179 FBU262173:FCF262179 FLQ262173:FMB262179 FVM262173:FVX262179 GFI262173:GFT262179 GPE262173:GPP262179 GZA262173:GZL262179 HIW262173:HJH262179 HSS262173:HTD262179 ICO262173:ICZ262179 IMK262173:IMV262179 IWG262173:IWR262179 JGC262173:JGN262179 JPY262173:JQJ262179 JZU262173:KAF262179 KJQ262173:KKB262179 KTM262173:KTX262179 LDI262173:LDT262179 LNE262173:LNP262179 LXA262173:LXL262179 MGW262173:MHH262179 MQS262173:MRD262179 NAO262173:NAZ262179 NKK262173:NKV262179 NUG262173:NUR262179 OEC262173:OEN262179 ONY262173:OOJ262179 OXU262173:OYF262179 PHQ262173:PIB262179 PRM262173:PRX262179 QBI262173:QBT262179 QLE262173:QLP262179 QVA262173:QVL262179 REW262173:RFH262179 ROS262173:RPD262179 RYO262173:RYZ262179 SIK262173:SIV262179 SSG262173:SSR262179 TCC262173:TCN262179 TLY262173:TMJ262179 TVU262173:TWF262179 UFQ262173:UGB262179 UPM262173:UPX262179 UZI262173:UZT262179 VJE262173:VJP262179 VTA262173:VTL262179 WCW262173:WDH262179 WMS262173:WND262179 WWO262173:WWZ262179 KC327709:KN327715 TY327709:UJ327715 ADU327709:AEF327715 ANQ327709:AOB327715 AXM327709:AXX327715 BHI327709:BHT327715 BRE327709:BRP327715 CBA327709:CBL327715 CKW327709:CLH327715 CUS327709:CVD327715 DEO327709:DEZ327715 DOK327709:DOV327715 DYG327709:DYR327715 EIC327709:EIN327715 ERY327709:ESJ327715 FBU327709:FCF327715 FLQ327709:FMB327715 FVM327709:FVX327715 GFI327709:GFT327715 GPE327709:GPP327715 GZA327709:GZL327715 HIW327709:HJH327715 HSS327709:HTD327715 ICO327709:ICZ327715 IMK327709:IMV327715 IWG327709:IWR327715 JGC327709:JGN327715 JPY327709:JQJ327715 JZU327709:KAF327715 KJQ327709:KKB327715 KTM327709:KTX327715 LDI327709:LDT327715 LNE327709:LNP327715 LXA327709:LXL327715 MGW327709:MHH327715 MQS327709:MRD327715 NAO327709:NAZ327715 NKK327709:NKV327715 NUG327709:NUR327715 OEC327709:OEN327715 ONY327709:OOJ327715 OXU327709:OYF327715 PHQ327709:PIB327715 PRM327709:PRX327715 QBI327709:QBT327715 QLE327709:QLP327715 QVA327709:QVL327715 REW327709:RFH327715 ROS327709:RPD327715 RYO327709:RYZ327715 SIK327709:SIV327715 SSG327709:SSR327715 TCC327709:TCN327715 TLY327709:TMJ327715 TVU327709:TWF327715 UFQ327709:UGB327715 UPM327709:UPX327715 UZI327709:UZT327715 VJE327709:VJP327715 VTA327709:VTL327715 WCW327709:WDH327715 WMS327709:WND327715 WWO327709:WWZ327715 KC393245:KN393251 TY393245:UJ393251 ADU393245:AEF393251 ANQ393245:AOB393251 AXM393245:AXX393251 BHI393245:BHT393251 BRE393245:BRP393251 CBA393245:CBL393251 CKW393245:CLH393251 CUS393245:CVD393251 DEO393245:DEZ393251 DOK393245:DOV393251 DYG393245:DYR393251 EIC393245:EIN393251 ERY393245:ESJ393251 FBU393245:FCF393251 FLQ393245:FMB393251 FVM393245:FVX393251 GFI393245:GFT393251 GPE393245:GPP393251 GZA393245:GZL393251 HIW393245:HJH393251 HSS393245:HTD393251 ICO393245:ICZ393251 IMK393245:IMV393251 IWG393245:IWR393251 JGC393245:JGN393251 JPY393245:JQJ393251 JZU393245:KAF393251 KJQ393245:KKB393251 KTM393245:KTX393251 LDI393245:LDT393251 LNE393245:LNP393251 LXA393245:LXL393251 MGW393245:MHH393251 MQS393245:MRD393251 NAO393245:NAZ393251 NKK393245:NKV393251 NUG393245:NUR393251 OEC393245:OEN393251 ONY393245:OOJ393251 OXU393245:OYF393251 PHQ393245:PIB393251 PRM393245:PRX393251 QBI393245:QBT393251 QLE393245:QLP393251 QVA393245:QVL393251 REW393245:RFH393251 ROS393245:RPD393251 RYO393245:RYZ393251 SIK393245:SIV393251 SSG393245:SSR393251 TCC393245:TCN393251 TLY393245:TMJ393251 TVU393245:TWF393251 UFQ393245:UGB393251 UPM393245:UPX393251 UZI393245:UZT393251 VJE393245:VJP393251 VTA393245:VTL393251 WCW393245:WDH393251 WMS393245:WND393251 WWO393245:WWZ393251 KC458781:KN458787 TY458781:UJ458787 ADU458781:AEF458787 ANQ458781:AOB458787 AXM458781:AXX458787 BHI458781:BHT458787 BRE458781:BRP458787 CBA458781:CBL458787 CKW458781:CLH458787 CUS458781:CVD458787 DEO458781:DEZ458787 DOK458781:DOV458787 DYG458781:DYR458787 EIC458781:EIN458787 ERY458781:ESJ458787 FBU458781:FCF458787 FLQ458781:FMB458787 FVM458781:FVX458787 GFI458781:GFT458787 GPE458781:GPP458787 GZA458781:GZL458787 HIW458781:HJH458787 HSS458781:HTD458787 ICO458781:ICZ458787 IMK458781:IMV458787 IWG458781:IWR458787 JGC458781:JGN458787 JPY458781:JQJ458787 JZU458781:KAF458787 KJQ458781:KKB458787 KTM458781:KTX458787 LDI458781:LDT458787 LNE458781:LNP458787 LXA458781:LXL458787 MGW458781:MHH458787 MQS458781:MRD458787 NAO458781:NAZ458787 NKK458781:NKV458787 NUG458781:NUR458787 OEC458781:OEN458787 ONY458781:OOJ458787 OXU458781:OYF458787 PHQ458781:PIB458787 PRM458781:PRX458787 QBI458781:QBT458787 QLE458781:QLP458787 QVA458781:QVL458787 REW458781:RFH458787 ROS458781:RPD458787 RYO458781:RYZ458787 SIK458781:SIV458787 SSG458781:SSR458787 TCC458781:TCN458787 TLY458781:TMJ458787 TVU458781:TWF458787 UFQ458781:UGB458787 UPM458781:UPX458787 UZI458781:UZT458787 VJE458781:VJP458787 VTA458781:VTL458787 WCW458781:WDH458787 WMS458781:WND458787 WWO458781:WWZ458787 KC524317:KN524323 TY524317:UJ524323 ADU524317:AEF524323 ANQ524317:AOB524323 AXM524317:AXX524323 BHI524317:BHT524323 BRE524317:BRP524323 CBA524317:CBL524323 CKW524317:CLH524323 CUS524317:CVD524323 DEO524317:DEZ524323 DOK524317:DOV524323 DYG524317:DYR524323 EIC524317:EIN524323 ERY524317:ESJ524323 FBU524317:FCF524323 FLQ524317:FMB524323 FVM524317:FVX524323 GFI524317:GFT524323 GPE524317:GPP524323 GZA524317:GZL524323 HIW524317:HJH524323 HSS524317:HTD524323 ICO524317:ICZ524323 IMK524317:IMV524323 IWG524317:IWR524323 JGC524317:JGN524323 JPY524317:JQJ524323 JZU524317:KAF524323 KJQ524317:KKB524323 KTM524317:KTX524323 LDI524317:LDT524323 LNE524317:LNP524323 LXA524317:LXL524323 MGW524317:MHH524323 MQS524317:MRD524323 NAO524317:NAZ524323 NKK524317:NKV524323 NUG524317:NUR524323 OEC524317:OEN524323 ONY524317:OOJ524323 OXU524317:OYF524323 PHQ524317:PIB524323 PRM524317:PRX524323 QBI524317:QBT524323 QLE524317:QLP524323 QVA524317:QVL524323 REW524317:RFH524323 ROS524317:RPD524323 RYO524317:RYZ524323 SIK524317:SIV524323 SSG524317:SSR524323 TCC524317:TCN524323 TLY524317:TMJ524323 TVU524317:TWF524323 UFQ524317:UGB524323 UPM524317:UPX524323 UZI524317:UZT524323 VJE524317:VJP524323 VTA524317:VTL524323 WCW524317:WDH524323 WMS524317:WND524323 WWO524317:WWZ524323 KC589853:KN589859 TY589853:UJ589859 ADU589853:AEF589859 ANQ589853:AOB589859 AXM589853:AXX589859 BHI589853:BHT589859 BRE589853:BRP589859 CBA589853:CBL589859 CKW589853:CLH589859 CUS589853:CVD589859 DEO589853:DEZ589859 DOK589853:DOV589859 DYG589853:DYR589859 EIC589853:EIN589859 ERY589853:ESJ589859 FBU589853:FCF589859 FLQ589853:FMB589859 FVM589853:FVX589859 GFI589853:GFT589859 GPE589853:GPP589859 GZA589853:GZL589859 HIW589853:HJH589859 HSS589853:HTD589859 ICO589853:ICZ589859 IMK589853:IMV589859 IWG589853:IWR589859 JGC589853:JGN589859 JPY589853:JQJ589859 JZU589853:KAF589859 KJQ589853:KKB589859 KTM589853:KTX589859 LDI589853:LDT589859 LNE589853:LNP589859 LXA589853:LXL589859 MGW589853:MHH589859 MQS589853:MRD589859 NAO589853:NAZ589859 NKK589853:NKV589859 NUG589853:NUR589859 OEC589853:OEN589859 ONY589853:OOJ589859 OXU589853:OYF589859 PHQ589853:PIB589859 PRM589853:PRX589859 QBI589853:QBT589859 QLE589853:QLP589859 QVA589853:QVL589859 REW589853:RFH589859 ROS589853:RPD589859 RYO589853:RYZ589859 SIK589853:SIV589859 SSG589853:SSR589859 TCC589853:TCN589859 TLY589853:TMJ589859 TVU589853:TWF589859 UFQ589853:UGB589859 UPM589853:UPX589859 UZI589853:UZT589859 VJE589853:VJP589859 VTA589853:VTL589859 WCW589853:WDH589859 WMS589853:WND589859 WWO589853:WWZ589859 KC655389:KN655395 TY655389:UJ655395 ADU655389:AEF655395 ANQ655389:AOB655395 AXM655389:AXX655395 BHI655389:BHT655395 BRE655389:BRP655395 CBA655389:CBL655395 CKW655389:CLH655395 CUS655389:CVD655395 DEO655389:DEZ655395 DOK655389:DOV655395 DYG655389:DYR655395 EIC655389:EIN655395 ERY655389:ESJ655395 FBU655389:FCF655395 FLQ655389:FMB655395 FVM655389:FVX655395 GFI655389:GFT655395 GPE655389:GPP655395 GZA655389:GZL655395 HIW655389:HJH655395 HSS655389:HTD655395 ICO655389:ICZ655395 IMK655389:IMV655395 IWG655389:IWR655395 JGC655389:JGN655395 JPY655389:JQJ655395 JZU655389:KAF655395 KJQ655389:KKB655395 KTM655389:KTX655395 LDI655389:LDT655395 LNE655389:LNP655395 LXA655389:LXL655395 MGW655389:MHH655395 MQS655389:MRD655395 NAO655389:NAZ655395 NKK655389:NKV655395 NUG655389:NUR655395 OEC655389:OEN655395 ONY655389:OOJ655395 OXU655389:OYF655395 PHQ655389:PIB655395 PRM655389:PRX655395 QBI655389:QBT655395 QLE655389:QLP655395 QVA655389:QVL655395 REW655389:RFH655395 ROS655389:RPD655395 RYO655389:RYZ655395 SIK655389:SIV655395 SSG655389:SSR655395 TCC655389:TCN655395 TLY655389:TMJ655395 TVU655389:TWF655395 UFQ655389:UGB655395 UPM655389:UPX655395 UZI655389:UZT655395 VJE655389:VJP655395 VTA655389:VTL655395 WCW655389:WDH655395 WMS655389:WND655395 WWO655389:WWZ655395 KC720925:KN720931 TY720925:UJ720931 ADU720925:AEF720931 ANQ720925:AOB720931 AXM720925:AXX720931 BHI720925:BHT720931 BRE720925:BRP720931 CBA720925:CBL720931 CKW720925:CLH720931 CUS720925:CVD720931 DEO720925:DEZ720931 DOK720925:DOV720931 DYG720925:DYR720931 EIC720925:EIN720931 ERY720925:ESJ720931 FBU720925:FCF720931 FLQ720925:FMB720931 FVM720925:FVX720931 GFI720925:GFT720931 GPE720925:GPP720931 GZA720925:GZL720931 HIW720925:HJH720931 HSS720925:HTD720931 ICO720925:ICZ720931 IMK720925:IMV720931 IWG720925:IWR720931 JGC720925:JGN720931 JPY720925:JQJ720931 JZU720925:KAF720931 KJQ720925:KKB720931 KTM720925:KTX720931 LDI720925:LDT720931 LNE720925:LNP720931 LXA720925:LXL720931 MGW720925:MHH720931 MQS720925:MRD720931 NAO720925:NAZ720931 NKK720925:NKV720931 NUG720925:NUR720931 OEC720925:OEN720931 ONY720925:OOJ720931 OXU720925:OYF720931 PHQ720925:PIB720931 PRM720925:PRX720931 QBI720925:QBT720931 QLE720925:QLP720931 QVA720925:QVL720931 REW720925:RFH720931 ROS720925:RPD720931 RYO720925:RYZ720931 SIK720925:SIV720931 SSG720925:SSR720931 TCC720925:TCN720931 TLY720925:TMJ720931 TVU720925:TWF720931 UFQ720925:UGB720931 UPM720925:UPX720931 UZI720925:UZT720931 VJE720925:VJP720931 VTA720925:VTL720931 WCW720925:WDH720931 WMS720925:WND720931 WWO720925:WWZ720931 KC786461:KN786467 TY786461:UJ786467 ADU786461:AEF786467 ANQ786461:AOB786467 AXM786461:AXX786467 BHI786461:BHT786467 BRE786461:BRP786467 CBA786461:CBL786467 CKW786461:CLH786467 CUS786461:CVD786467 DEO786461:DEZ786467 DOK786461:DOV786467 DYG786461:DYR786467 EIC786461:EIN786467 ERY786461:ESJ786467 FBU786461:FCF786467 FLQ786461:FMB786467 FVM786461:FVX786467 GFI786461:GFT786467 GPE786461:GPP786467 GZA786461:GZL786467 HIW786461:HJH786467 HSS786461:HTD786467 ICO786461:ICZ786467 IMK786461:IMV786467 IWG786461:IWR786467 JGC786461:JGN786467 JPY786461:JQJ786467 JZU786461:KAF786467 KJQ786461:KKB786467 KTM786461:KTX786467 LDI786461:LDT786467 LNE786461:LNP786467 LXA786461:LXL786467 MGW786461:MHH786467 MQS786461:MRD786467 NAO786461:NAZ786467 NKK786461:NKV786467 NUG786461:NUR786467 OEC786461:OEN786467 ONY786461:OOJ786467 OXU786461:OYF786467 PHQ786461:PIB786467 PRM786461:PRX786467 QBI786461:QBT786467 QLE786461:QLP786467 QVA786461:QVL786467 REW786461:RFH786467 ROS786461:RPD786467 RYO786461:RYZ786467 SIK786461:SIV786467 SSG786461:SSR786467 TCC786461:TCN786467 TLY786461:TMJ786467 TVU786461:TWF786467 UFQ786461:UGB786467 UPM786461:UPX786467 UZI786461:UZT786467 VJE786461:VJP786467 VTA786461:VTL786467 WCW786461:WDH786467 WMS786461:WND786467 WWO786461:WWZ786467 KC851997:KN852003 TY851997:UJ852003 ADU851997:AEF852003 ANQ851997:AOB852003 AXM851997:AXX852003 BHI851997:BHT852003 BRE851997:BRP852003 CBA851997:CBL852003 CKW851997:CLH852003 CUS851997:CVD852003 DEO851997:DEZ852003 DOK851997:DOV852003 DYG851997:DYR852003 EIC851997:EIN852003 ERY851997:ESJ852003 FBU851997:FCF852003 FLQ851997:FMB852003 FVM851997:FVX852003 GFI851997:GFT852003 GPE851997:GPP852003 GZA851997:GZL852003 HIW851997:HJH852003 HSS851997:HTD852003 ICO851997:ICZ852003 IMK851997:IMV852003 IWG851997:IWR852003 JGC851997:JGN852003 JPY851997:JQJ852003 JZU851997:KAF852003 KJQ851997:KKB852003 KTM851997:KTX852003 LDI851997:LDT852003 LNE851997:LNP852003 LXA851997:LXL852003 MGW851997:MHH852003 MQS851997:MRD852003 NAO851997:NAZ852003 NKK851997:NKV852003 NUG851997:NUR852003 OEC851997:OEN852003 ONY851997:OOJ852003 OXU851997:OYF852003 PHQ851997:PIB852003 PRM851997:PRX852003 QBI851997:QBT852003 QLE851997:QLP852003 QVA851997:QVL852003 REW851997:RFH852003 ROS851997:RPD852003 RYO851997:RYZ852003 SIK851997:SIV852003 SSG851997:SSR852003 TCC851997:TCN852003 TLY851997:TMJ852003 TVU851997:TWF852003 UFQ851997:UGB852003 UPM851997:UPX852003 UZI851997:UZT852003 VJE851997:VJP852003 VTA851997:VTL852003 WCW851997:WDH852003 WMS851997:WND852003 WWO851997:WWZ852003 KC917533:KN917539 TY917533:UJ917539 ADU917533:AEF917539 ANQ917533:AOB917539 AXM917533:AXX917539 BHI917533:BHT917539 BRE917533:BRP917539 CBA917533:CBL917539 CKW917533:CLH917539 CUS917533:CVD917539 DEO917533:DEZ917539 DOK917533:DOV917539 DYG917533:DYR917539 EIC917533:EIN917539 ERY917533:ESJ917539 FBU917533:FCF917539 FLQ917533:FMB917539 FVM917533:FVX917539 GFI917533:GFT917539 GPE917533:GPP917539 GZA917533:GZL917539 HIW917533:HJH917539 HSS917533:HTD917539 ICO917533:ICZ917539 IMK917533:IMV917539 IWG917533:IWR917539 JGC917533:JGN917539 JPY917533:JQJ917539 JZU917533:KAF917539 KJQ917533:KKB917539 KTM917533:KTX917539 LDI917533:LDT917539 LNE917533:LNP917539 LXA917533:LXL917539 MGW917533:MHH917539 MQS917533:MRD917539 NAO917533:NAZ917539 NKK917533:NKV917539 NUG917533:NUR917539 OEC917533:OEN917539 ONY917533:OOJ917539 OXU917533:OYF917539 PHQ917533:PIB917539 PRM917533:PRX917539 QBI917533:QBT917539 QLE917533:QLP917539 QVA917533:QVL917539 REW917533:RFH917539 ROS917533:RPD917539 RYO917533:RYZ917539 SIK917533:SIV917539 SSG917533:SSR917539 TCC917533:TCN917539 TLY917533:TMJ917539 TVU917533:TWF917539 UFQ917533:UGB917539 UPM917533:UPX917539 UZI917533:UZT917539 VJE917533:VJP917539 VTA917533:VTL917539 WCW917533:WDH917539 WMS917533:WND917539 WWO917533:WWZ917539 KC983069:KN983075 TY983069:UJ983075 ADU983069:AEF983075 ANQ983069:AOB983075 AXM983069:AXX983075 BHI983069:BHT983075 BRE983069:BRP983075 CBA983069:CBL983075 CKW983069:CLH983075 CUS983069:CVD983075 DEO983069:DEZ983075 DOK983069:DOV983075 DYG983069:DYR983075 EIC983069:EIN983075 ERY983069:ESJ983075 FBU983069:FCF983075 FLQ983069:FMB983075 FVM983069:FVX983075 GFI983069:GFT983075 GPE983069:GPP983075 GZA983069:GZL983075 HIW983069:HJH983075 HSS983069:HTD983075 ICO983069:ICZ983075 IMK983069:IMV983075 IWG983069:IWR983075 JGC983069:JGN983075 JPY983069:JQJ983075 JZU983069:KAF983075 KJQ983069:KKB983075 KTM983069:KTX983075 LDI983069:LDT983075 LNE983069:LNP983075 LXA983069:LXL983075 MGW983069:MHH983075 MQS983069:MRD983075 NAO983069:NAZ983075 NKK983069:NKV983075 NUG983069:NUR983075 OEC983069:OEN983075 ONY983069:OOJ983075 OXU983069:OYF983075 PHQ983069:PIB983075 PRM983069:PRX983075 QBI983069:QBT983075 QLE983069:QLP983075 QVA983069:QVL983075 REW983069:RFH983075 ROS983069:RPD983075 RYO983069:RYZ983075 SIK983069:SIV983075 SSG983069:SSR983075 TCC983069:TCN983075 TLY983069:TMJ983075 TVU983069:TWF983075 UFQ983069:UGB983075 UPM983069:UPX983075 UZI983069:UZT983075 VJE983069:VJP983075 VTA983069:VTL983075 WCW983069:WDH983075 WMS983069:WND983075 ADU33:AEF35 TY33:UJ35 KC33:KN35 WWO33:WWZ35 WMS33:WND35 WCW33:WDH35 VTA33:VTL35 VJE33:VJP35 UZI33:UZT35 UPM33:UPX35 UFQ33:UGB35 TVU33:TWF35 TLY33:TMJ35 TCC33:TCN35 SSG33:SSR35 SIK33:SIV35 RYO33:RYZ35 ROS33:RPD35 REW33:RFH35 QVA33:QVL35 QLE33:QLP35 QBI33:QBT35 PRM33:PRX35 PHQ33:PIB35 OXU33:OYF35 ONY33:OOJ35 OEC33:OEN35 NUG33:NUR35 NKK33:NKV35 NAO33:NAZ35 MQS33:MRD35 MGW33:MHH35 LXA33:LXL35 LNE33:LNP35 LDI33:LDT35 KTM33:KTX35 KJQ33:KKB35 JZU33:KAF35 JPY33:JQJ35 JGC33:JGN35 IWG33:IWR35 IMK33:IMV35 ICO33:ICZ35 HSS33:HTD35 HIW33:HJH35 GZA33:GZL35 GPE33:GPP35 GFI33:GFT35 FVM33:FVX35 FLQ33:FMB35 FBU33:FCF35 ERY33:ESJ35 EIC33:EIN35 DYG33:DYR35 DOK33:DOV35 DEO33:DEZ35 CUS33:CVD35 CKW33:CLH35 CBA33:CBL35 BRE33:BRP35 BHI33:BHT35 AXM33:AXX35 L34:AR35 L27:AQ27 L65565:AR65571 L983069:AR983075 L917533:AR917539 L851997:AR852003 L786461:AR786467 L720925:AR720931 L655389:AR655395 L589853:AR589859 L524317:AR524323 L458781:AR458787 L393245:AR393251 L327709:AR327715 L262173:AR262179 L196637:AR196643 L131101:AR131107 L28:AR28 AXM27:AXX28 BHI27:BHT28 BRE27:BRP28 CBA27:CBL28 CKW27:CLH28 CUS27:CVD28 DEO27:DEZ28 DOK27:DOV28 DYG27:DYR28 EIC27:EIN28 ERY27:ESJ28 FBU27:FCF28 FLQ27:FMB28 FVM27:FVX28 GFI27:GFT28 GPE27:GPP28 GZA27:GZL28 HIW27:HJH28 HSS27:HTD28 ICO27:ICZ28 IMK27:IMV28 IWG27:IWR28 JGC27:JGN28 JPY27:JQJ28 JZU27:KAF28 KJQ27:KKB28 KTM27:KTX28 LDI27:LDT28 LNE27:LNP28 LXA27:LXL28 MGW27:MHH28 MQS27:MRD28 NAO27:NAZ28 NKK27:NKV28 NUG27:NUR28 OEC27:OEN28 ONY27:OOJ28 OXU27:OYF28 PHQ27:PIB28 PRM27:PRX28 QBI27:QBT28 QLE27:QLP28 QVA27:QVL28 REW27:RFH28 ROS27:RPD28 RYO27:RYZ28 SIK27:SIV28 SSG27:SSR28 TCC27:TCN28 TLY27:TMJ28 TVU27:TWF28 UFQ27:UGB28 UPM27:UPX28 UZI27:UZT28 VJE27:VJP28 VTA27:VTL28 WCW27:WDH28 WMS27:WND28 WWO27:WWZ28 KC27:KN28 TY27:UJ28 ADU27:AEF28 ANQ27:AOB28 ANQ33:AOB35 L33:AQ33"/>
    <dataValidation allowBlank="1" promptTitle="checkPeriodRange" sqref="Q26 KH26 UD26 ADZ26 ANV26 AXR26 BHN26 BRJ26 CBF26 CLB26 CUX26 DET26 DOP26 DYL26 EIH26 ESD26 FBZ26 FLV26 FVR26 GFN26 GPJ26 GZF26 HJB26 HSX26 ICT26 IMP26 IWL26 JGH26 JQD26 JZZ26 KJV26 KTR26 LDN26 LNJ26 LXF26 MHB26 MQX26 NAT26 NKP26 NUL26 OEH26 OOD26 OXZ26 PHV26 PRR26 QBN26 QLJ26 QVF26 RFB26 ROX26 RYT26 SIP26 SSL26 TCH26 TMD26 TVZ26 UFV26 UPR26 UZN26 VJJ26 VTF26 WDB26 WMX26 WWT26 Q65564 KH65564 UD65564 ADZ65564 ANV65564 AXR65564 BHN65564 BRJ65564 CBF65564 CLB65564 CUX65564 DET65564 DOP65564 DYL65564 EIH65564 ESD65564 FBZ65564 FLV65564 FVR65564 GFN65564 GPJ65564 GZF65564 HJB65564 HSX65564 ICT65564 IMP65564 IWL65564 JGH65564 JQD65564 JZZ65564 KJV65564 KTR65564 LDN65564 LNJ65564 LXF65564 MHB65564 MQX65564 NAT65564 NKP65564 NUL65564 OEH65564 OOD65564 OXZ65564 PHV65564 PRR65564 QBN65564 QLJ65564 QVF65564 RFB65564 ROX65564 RYT65564 SIP65564 SSL65564 TCH65564 TMD65564 TVZ65564 UFV65564 UPR65564 UZN65564 VJJ65564 VTF65564 WDB65564 WMX65564 WWT65564 Q131100 KH131100 UD131100 ADZ131100 ANV131100 AXR131100 BHN131100 BRJ131100 CBF131100 CLB131100 CUX131100 DET131100 DOP131100 DYL131100 EIH131100 ESD131100 FBZ131100 FLV131100 FVR131100 GFN131100 GPJ131100 GZF131100 HJB131100 HSX131100 ICT131100 IMP131100 IWL131100 JGH131100 JQD131100 JZZ131100 KJV131100 KTR131100 LDN131100 LNJ131100 LXF131100 MHB131100 MQX131100 NAT131100 NKP131100 NUL131100 OEH131100 OOD131100 OXZ131100 PHV131100 PRR131100 QBN131100 QLJ131100 QVF131100 RFB131100 ROX131100 RYT131100 SIP131100 SSL131100 TCH131100 TMD131100 TVZ131100 UFV131100 UPR131100 UZN131100 VJJ131100 VTF131100 WDB131100 WMX131100 WWT131100 Q196636 KH196636 UD196636 ADZ196636 ANV196636 AXR196636 BHN196636 BRJ196636 CBF196636 CLB196636 CUX196636 DET196636 DOP196636 DYL196636 EIH196636 ESD196636 FBZ196636 FLV196636 FVR196636 GFN196636 GPJ196636 GZF196636 HJB196636 HSX196636 ICT196636 IMP196636 IWL196636 JGH196636 JQD196636 JZZ196636 KJV196636 KTR196636 LDN196636 LNJ196636 LXF196636 MHB196636 MQX196636 NAT196636 NKP196636 NUL196636 OEH196636 OOD196636 OXZ196636 PHV196636 PRR196636 QBN196636 QLJ196636 QVF196636 RFB196636 ROX196636 RYT196636 SIP196636 SSL196636 TCH196636 TMD196636 TVZ196636 UFV196636 UPR196636 UZN196636 VJJ196636 VTF196636 WDB196636 WMX196636 WWT196636 Q262172 KH262172 UD262172 ADZ262172 ANV262172 AXR262172 BHN262172 BRJ262172 CBF262172 CLB262172 CUX262172 DET262172 DOP262172 DYL262172 EIH262172 ESD262172 FBZ262172 FLV262172 FVR262172 GFN262172 GPJ262172 GZF262172 HJB262172 HSX262172 ICT262172 IMP262172 IWL262172 JGH262172 JQD262172 JZZ262172 KJV262172 KTR262172 LDN262172 LNJ262172 LXF262172 MHB262172 MQX262172 NAT262172 NKP262172 NUL262172 OEH262172 OOD262172 OXZ262172 PHV262172 PRR262172 QBN262172 QLJ262172 QVF262172 RFB262172 ROX262172 RYT262172 SIP262172 SSL262172 TCH262172 TMD262172 TVZ262172 UFV262172 UPR262172 UZN262172 VJJ262172 VTF262172 WDB262172 WMX262172 WWT262172 Q327708 KH327708 UD327708 ADZ327708 ANV327708 AXR327708 BHN327708 BRJ327708 CBF327708 CLB327708 CUX327708 DET327708 DOP327708 DYL327708 EIH327708 ESD327708 FBZ327708 FLV327708 FVR327708 GFN327708 GPJ327708 GZF327708 HJB327708 HSX327708 ICT327708 IMP327708 IWL327708 JGH327708 JQD327708 JZZ327708 KJV327708 KTR327708 LDN327708 LNJ327708 LXF327708 MHB327708 MQX327708 NAT327708 NKP327708 NUL327708 OEH327708 OOD327708 OXZ327708 PHV327708 PRR327708 QBN327708 QLJ327708 QVF327708 RFB327708 ROX327708 RYT327708 SIP327708 SSL327708 TCH327708 TMD327708 TVZ327708 UFV327708 UPR327708 UZN327708 VJJ327708 VTF327708 WDB327708 WMX327708 WWT327708 Q393244 KH393244 UD393244 ADZ393244 ANV393244 AXR393244 BHN393244 BRJ393244 CBF393244 CLB393244 CUX393244 DET393244 DOP393244 DYL393244 EIH393244 ESD393244 FBZ393244 FLV393244 FVR393244 GFN393244 GPJ393244 GZF393244 HJB393244 HSX393244 ICT393244 IMP393244 IWL393244 JGH393244 JQD393244 JZZ393244 KJV393244 KTR393244 LDN393244 LNJ393244 LXF393244 MHB393244 MQX393244 NAT393244 NKP393244 NUL393244 OEH393244 OOD393244 OXZ393244 PHV393244 PRR393244 QBN393244 QLJ393244 QVF393244 RFB393244 ROX393244 RYT393244 SIP393244 SSL393244 TCH393244 TMD393244 TVZ393244 UFV393244 UPR393244 UZN393244 VJJ393244 VTF393244 WDB393244 WMX393244 WWT393244 Q458780 KH458780 UD458780 ADZ458780 ANV458780 AXR458780 BHN458780 BRJ458780 CBF458780 CLB458780 CUX458780 DET458780 DOP458780 DYL458780 EIH458780 ESD458780 FBZ458780 FLV458780 FVR458780 GFN458780 GPJ458780 GZF458780 HJB458780 HSX458780 ICT458780 IMP458780 IWL458780 JGH458780 JQD458780 JZZ458780 KJV458780 KTR458780 LDN458780 LNJ458780 LXF458780 MHB458780 MQX458780 NAT458780 NKP458780 NUL458780 OEH458780 OOD458780 OXZ458780 PHV458780 PRR458780 QBN458780 QLJ458780 QVF458780 RFB458780 ROX458780 RYT458780 SIP458780 SSL458780 TCH458780 TMD458780 TVZ458780 UFV458780 UPR458780 UZN458780 VJJ458780 VTF458780 WDB458780 WMX458780 WWT458780 Q524316 KH524316 UD524316 ADZ524316 ANV524316 AXR524316 BHN524316 BRJ524316 CBF524316 CLB524316 CUX524316 DET524316 DOP524316 DYL524316 EIH524316 ESD524316 FBZ524316 FLV524316 FVR524316 GFN524316 GPJ524316 GZF524316 HJB524316 HSX524316 ICT524316 IMP524316 IWL524316 JGH524316 JQD524316 JZZ524316 KJV524316 KTR524316 LDN524316 LNJ524316 LXF524316 MHB524316 MQX524316 NAT524316 NKP524316 NUL524316 OEH524316 OOD524316 OXZ524316 PHV524316 PRR524316 QBN524316 QLJ524316 QVF524316 RFB524316 ROX524316 RYT524316 SIP524316 SSL524316 TCH524316 TMD524316 TVZ524316 UFV524316 UPR524316 UZN524316 VJJ524316 VTF524316 WDB524316 WMX524316 WWT524316 Q589852 KH589852 UD589852 ADZ589852 ANV589852 AXR589852 BHN589852 BRJ589852 CBF589852 CLB589852 CUX589852 DET589852 DOP589852 DYL589852 EIH589852 ESD589852 FBZ589852 FLV589852 FVR589852 GFN589852 GPJ589852 GZF589852 HJB589852 HSX589852 ICT589852 IMP589852 IWL589852 JGH589852 JQD589852 JZZ589852 KJV589852 KTR589852 LDN589852 LNJ589852 LXF589852 MHB589852 MQX589852 NAT589852 NKP589852 NUL589852 OEH589852 OOD589852 OXZ589852 PHV589852 PRR589852 QBN589852 QLJ589852 QVF589852 RFB589852 ROX589852 RYT589852 SIP589852 SSL589852 TCH589852 TMD589852 TVZ589852 UFV589852 UPR589852 UZN589852 VJJ589852 VTF589852 WDB589852 WMX589852 WWT589852 Q655388 KH655388 UD655388 ADZ655388 ANV655388 AXR655388 BHN655388 BRJ655388 CBF655388 CLB655388 CUX655388 DET655388 DOP655388 DYL655388 EIH655388 ESD655388 FBZ655388 FLV655388 FVR655388 GFN655388 GPJ655388 GZF655388 HJB655388 HSX655388 ICT655388 IMP655388 IWL655388 JGH655388 JQD655388 JZZ655388 KJV655388 KTR655388 LDN655388 LNJ655388 LXF655388 MHB655388 MQX655388 NAT655388 NKP655388 NUL655388 OEH655388 OOD655388 OXZ655388 PHV655388 PRR655388 QBN655388 QLJ655388 QVF655388 RFB655388 ROX655388 RYT655388 SIP655388 SSL655388 TCH655388 TMD655388 TVZ655388 UFV655388 UPR655388 UZN655388 VJJ655388 VTF655388 WDB655388 WMX655388 WWT655388 Q720924 KH720924 UD720924 ADZ720924 ANV720924 AXR720924 BHN720924 BRJ720924 CBF720924 CLB720924 CUX720924 DET720924 DOP720924 DYL720924 EIH720924 ESD720924 FBZ720924 FLV720924 FVR720924 GFN720924 GPJ720924 GZF720924 HJB720924 HSX720924 ICT720924 IMP720924 IWL720924 JGH720924 JQD720924 JZZ720924 KJV720924 KTR720924 LDN720924 LNJ720924 LXF720924 MHB720924 MQX720924 NAT720924 NKP720924 NUL720924 OEH720924 OOD720924 OXZ720924 PHV720924 PRR720924 QBN720924 QLJ720924 QVF720924 RFB720924 ROX720924 RYT720924 SIP720924 SSL720924 TCH720924 TMD720924 TVZ720924 UFV720924 UPR720924 UZN720924 VJJ720924 VTF720924 WDB720924 WMX720924 WWT720924 Q786460 KH786460 UD786460 ADZ786460 ANV786460 AXR786460 BHN786460 BRJ786460 CBF786460 CLB786460 CUX786460 DET786460 DOP786460 DYL786460 EIH786460 ESD786460 FBZ786460 FLV786460 FVR786460 GFN786460 GPJ786460 GZF786460 HJB786460 HSX786460 ICT786460 IMP786460 IWL786460 JGH786460 JQD786460 JZZ786460 KJV786460 KTR786460 LDN786460 LNJ786460 LXF786460 MHB786460 MQX786460 NAT786460 NKP786460 NUL786460 OEH786460 OOD786460 OXZ786460 PHV786460 PRR786460 QBN786460 QLJ786460 QVF786460 RFB786460 ROX786460 RYT786460 SIP786460 SSL786460 TCH786460 TMD786460 TVZ786460 UFV786460 UPR786460 UZN786460 VJJ786460 VTF786460 WDB786460 WMX786460 WWT786460 Q851996 KH851996 UD851996 ADZ851996 ANV851996 AXR851996 BHN851996 BRJ851996 CBF851996 CLB851996 CUX851996 DET851996 DOP851996 DYL851996 EIH851996 ESD851996 FBZ851996 FLV851996 FVR851996 GFN851996 GPJ851996 GZF851996 HJB851996 HSX851996 ICT851996 IMP851996 IWL851996 JGH851996 JQD851996 JZZ851996 KJV851996 KTR851996 LDN851996 LNJ851996 LXF851996 MHB851996 MQX851996 NAT851996 NKP851996 NUL851996 OEH851996 OOD851996 OXZ851996 PHV851996 PRR851996 QBN851996 QLJ851996 QVF851996 RFB851996 ROX851996 RYT851996 SIP851996 SSL851996 TCH851996 TMD851996 TVZ851996 UFV851996 UPR851996 UZN851996 VJJ851996 VTF851996 WDB851996 WMX851996 WWT851996 Q917532 KH917532 UD917532 ADZ917532 ANV917532 AXR917532 BHN917532 BRJ917532 CBF917532 CLB917532 CUX917532 DET917532 DOP917532 DYL917532 EIH917532 ESD917532 FBZ917532 FLV917532 FVR917532 GFN917532 GPJ917532 GZF917532 HJB917532 HSX917532 ICT917532 IMP917532 IWL917532 JGH917532 JQD917532 JZZ917532 KJV917532 KTR917532 LDN917532 LNJ917532 LXF917532 MHB917532 MQX917532 NAT917532 NKP917532 NUL917532 OEH917532 OOD917532 OXZ917532 PHV917532 PRR917532 QBN917532 QLJ917532 QVF917532 RFB917532 ROX917532 RYT917532 SIP917532 SSL917532 TCH917532 TMD917532 TVZ917532 UFV917532 UPR917532 UZN917532 VJJ917532 VTF917532 WDB917532 WMX917532 WWT917532 Q983068 KH983068 UD983068 ADZ983068 ANV983068 AXR983068 BHN983068 BRJ983068 CBF983068 CLB983068 CUX983068 DET983068 DOP983068 DYL983068 EIH983068 ESD983068 FBZ983068 FLV983068 FVR983068 GFN983068 GPJ983068 GZF983068 HJB983068 HSX983068 ICT983068 IMP983068 IWL983068 JGH983068 JQD983068 JZZ983068 KJV983068 KTR983068 LDN983068 LNJ983068 LXF983068 MHB983068 MQX983068 NAT983068 NKP983068 NUL983068 OEH983068 OOD983068 OXZ983068 PHV983068 PRR983068 QBN983068 QLJ983068 QVF983068 RFB983068 ROX983068 RYT983068 SIP983068 SSL983068 TCH983068 TMD983068 TVZ983068 UFV983068 UPR983068 UZN983068 VJJ983068 VTF983068 WDB983068 WMX983068 WWT983068 X983068 X65564 X131100 X196636 X262172 X327708 X393244 X458780 X524316 X589852 X655388 X720924 X786460 X851996 X917532 X26 AE983068 AE65564 AE131100 AE196636 AE262172 AE327708 AE393244 AE458780 AE524316 AE589852 AE655388 AE720924 AE786460 AE851996 AE917532 AE26 AL983068 AL65564 AL131100 AL196636 AL262172 AL327708 AL393244 AL458780 AL524316 AL589852 AL655388 AL720924 AL786460 AL851996 AL917532 AL26 Q32 KH32 UD32 ADZ32 ANV32 AXR32 BHN32 BRJ32 CBF32 CLB32 CUX32 DET32 DOP32 DYL32 EIH32 ESD32 FBZ32 FLV32 FVR32 GFN32 GPJ32 GZF32 HJB32 HSX32 ICT32 IMP32 IWL32 JGH32 JQD32 JZZ32 KJV32 KTR32 LDN32 LNJ32 LXF32 MHB32 MQX32 NAT32 NKP32 NUL32 OEH32 OOD32 OXZ32 PHV32 PRR32 QBN32 QLJ32 QVF32 RFB32 ROX32 RYT32 SIP32 SSL32 TCH32 TMD32 TVZ32 UFV32 UPR32 UZN32 VJJ32 VTF32 WDB32 WMX32 WWT32 X32 AE32 AL32"/>
    <dataValidation allowBlank="1" showInputMessage="1" showErrorMessage="1" prompt="Для выбора выполните двойной щелчок левой клавиши мыши по соответствующей ячейке." sqref="S65563 KJ65563 UF65563 AEB65563 ANX65563 AXT65563 BHP65563 BRL65563 CBH65563 CLD65563 CUZ65563 DEV65563 DOR65563 DYN65563 EIJ65563 ESF65563 FCB65563 FLX65563 FVT65563 GFP65563 GPL65563 GZH65563 HJD65563 HSZ65563 ICV65563 IMR65563 IWN65563 JGJ65563 JQF65563 KAB65563 KJX65563 KTT65563 LDP65563 LNL65563 LXH65563 MHD65563 MQZ65563 NAV65563 NKR65563 NUN65563 OEJ65563 OOF65563 OYB65563 PHX65563 PRT65563 QBP65563 QLL65563 QVH65563 RFD65563 ROZ65563 RYV65563 SIR65563 SSN65563 TCJ65563 TMF65563 TWB65563 UFX65563 UPT65563 UZP65563 VJL65563 VTH65563 WDD65563 WMZ65563 WWV65563 S131099 KJ131099 UF131099 AEB131099 ANX131099 AXT131099 BHP131099 BRL131099 CBH131099 CLD131099 CUZ131099 DEV131099 DOR131099 DYN131099 EIJ131099 ESF131099 FCB131099 FLX131099 FVT131099 GFP131099 GPL131099 GZH131099 HJD131099 HSZ131099 ICV131099 IMR131099 IWN131099 JGJ131099 JQF131099 KAB131099 KJX131099 KTT131099 LDP131099 LNL131099 LXH131099 MHD131099 MQZ131099 NAV131099 NKR131099 NUN131099 OEJ131099 OOF131099 OYB131099 PHX131099 PRT131099 QBP131099 QLL131099 QVH131099 RFD131099 ROZ131099 RYV131099 SIR131099 SSN131099 TCJ131099 TMF131099 TWB131099 UFX131099 UPT131099 UZP131099 VJL131099 VTH131099 WDD131099 WMZ131099 WWV131099 S196635 KJ196635 UF196635 AEB196635 ANX196635 AXT196635 BHP196635 BRL196635 CBH196635 CLD196635 CUZ196635 DEV196635 DOR196635 DYN196635 EIJ196635 ESF196635 FCB196635 FLX196635 FVT196635 GFP196635 GPL196635 GZH196635 HJD196635 HSZ196635 ICV196635 IMR196635 IWN196635 JGJ196635 JQF196635 KAB196635 KJX196635 KTT196635 LDP196635 LNL196635 LXH196635 MHD196635 MQZ196635 NAV196635 NKR196635 NUN196635 OEJ196635 OOF196635 OYB196635 PHX196635 PRT196635 QBP196635 QLL196635 QVH196635 RFD196635 ROZ196635 RYV196635 SIR196635 SSN196635 TCJ196635 TMF196635 TWB196635 UFX196635 UPT196635 UZP196635 VJL196635 VTH196635 WDD196635 WMZ196635 WWV196635 S262171 KJ262171 UF262171 AEB262171 ANX262171 AXT262171 BHP262171 BRL262171 CBH262171 CLD262171 CUZ262171 DEV262171 DOR262171 DYN262171 EIJ262171 ESF262171 FCB262171 FLX262171 FVT262171 GFP262171 GPL262171 GZH262171 HJD262171 HSZ262171 ICV262171 IMR262171 IWN262171 JGJ262171 JQF262171 KAB262171 KJX262171 KTT262171 LDP262171 LNL262171 LXH262171 MHD262171 MQZ262171 NAV262171 NKR262171 NUN262171 OEJ262171 OOF262171 OYB262171 PHX262171 PRT262171 QBP262171 QLL262171 QVH262171 RFD262171 ROZ262171 RYV262171 SIR262171 SSN262171 TCJ262171 TMF262171 TWB262171 UFX262171 UPT262171 UZP262171 VJL262171 VTH262171 WDD262171 WMZ262171 WWV262171 S327707 KJ327707 UF327707 AEB327707 ANX327707 AXT327707 BHP327707 BRL327707 CBH327707 CLD327707 CUZ327707 DEV327707 DOR327707 DYN327707 EIJ327707 ESF327707 FCB327707 FLX327707 FVT327707 GFP327707 GPL327707 GZH327707 HJD327707 HSZ327707 ICV327707 IMR327707 IWN327707 JGJ327707 JQF327707 KAB327707 KJX327707 KTT327707 LDP327707 LNL327707 LXH327707 MHD327707 MQZ327707 NAV327707 NKR327707 NUN327707 OEJ327707 OOF327707 OYB327707 PHX327707 PRT327707 QBP327707 QLL327707 QVH327707 RFD327707 ROZ327707 RYV327707 SIR327707 SSN327707 TCJ327707 TMF327707 TWB327707 UFX327707 UPT327707 UZP327707 VJL327707 VTH327707 WDD327707 WMZ327707 WWV327707 S393243 KJ393243 UF393243 AEB393243 ANX393243 AXT393243 BHP393243 BRL393243 CBH393243 CLD393243 CUZ393243 DEV393243 DOR393243 DYN393243 EIJ393243 ESF393243 FCB393243 FLX393243 FVT393243 GFP393243 GPL393243 GZH393243 HJD393243 HSZ393243 ICV393243 IMR393243 IWN393243 JGJ393243 JQF393243 KAB393243 KJX393243 KTT393243 LDP393243 LNL393243 LXH393243 MHD393243 MQZ393243 NAV393243 NKR393243 NUN393243 OEJ393243 OOF393243 OYB393243 PHX393243 PRT393243 QBP393243 QLL393243 QVH393243 RFD393243 ROZ393243 RYV393243 SIR393243 SSN393243 TCJ393243 TMF393243 TWB393243 UFX393243 UPT393243 UZP393243 VJL393243 VTH393243 WDD393243 WMZ393243 WWV393243 S458779 KJ458779 UF458779 AEB458779 ANX458779 AXT458779 BHP458779 BRL458779 CBH458779 CLD458779 CUZ458779 DEV458779 DOR458779 DYN458779 EIJ458779 ESF458779 FCB458779 FLX458779 FVT458779 GFP458779 GPL458779 GZH458779 HJD458779 HSZ458779 ICV458779 IMR458779 IWN458779 JGJ458779 JQF458779 KAB458779 KJX458779 KTT458779 LDP458779 LNL458779 LXH458779 MHD458779 MQZ458779 NAV458779 NKR458779 NUN458779 OEJ458779 OOF458779 OYB458779 PHX458779 PRT458779 QBP458779 QLL458779 QVH458779 RFD458779 ROZ458779 RYV458779 SIR458779 SSN458779 TCJ458779 TMF458779 TWB458779 UFX458779 UPT458779 UZP458779 VJL458779 VTH458779 WDD458779 WMZ458779 WWV458779 S524315 KJ524315 UF524315 AEB524315 ANX524315 AXT524315 BHP524315 BRL524315 CBH524315 CLD524315 CUZ524315 DEV524315 DOR524315 DYN524315 EIJ524315 ESF524315 FCB524315 FLX524315 FVT524315 GFP524315 GPL524315 GZH524315 HJD524315 HSZ524315 ICV524315 IMR524315 IWN524315 JGJ524315 JQF524315 KAB524315 KJX524315 KTT524315 LDP524315 LNL524315 LXH524315 MHD524315 MQZ524315 NAV524315 NKR524315 NUN524315 OEJ524315 OOF524315 OYB524315 PHX524315 PRT524315 QBP524315 QLL524315 QVH524315 RFD524315 ROZ524315 RYV524315 SIR524315 SSN524315 TCJ524315 TMF524315 TWB524315 UFX524315 UPT524315 UZP524315 VJL524315 VTH524315 WDD524315 WMZ524315 WWV524315 S589851 KJ589851 UF589851 AEB589851 ANX589851 AXT589851 BHP589851 BRL589851 CBH589851 CLD589851 CUZ589851 DEV589851 DOR589851 DYN589851 EIJ589851 ESF589851 FCB589851 FLX589851 FVT589851 GFP589851 GPL589851 GZH589851 HJD589851 HSZ589851 ICV589851 IMR589851 IWN589851 JGJ589851 JQF589851 KAB589851 KJX589851 KTT589851 LDP589851 LNL589851 LXH589851 MHD589851 MQZ589851 NAV589851 NKR589851 NUN589851 OEJ589851 OOF589851 OYB589851 PHX589851 PRT589851 QBP589851 QLL589851 QVH589851 RFD589851 ROZ589851 RYV589851 SIR589851 SSN589851 TCJ589851 TMF589851 TWB589851 UFX589851 UPT589851 UZP589851 VJL589851 VTH589851 WDD589851 WMZ589851 WWV589851 S655387 KJ655387 UF655387 AEB655387 ANX655387 AXT655387 BHP655387 BRL655387 CBH655387 CLD655387 CUZ655387 DEV655387 DOR655387 DYN655387 EIJ655387 ESF655387 FCB655387 FLX655387 FVT655387 GFP655387 GPL655387 GZH655387 HJD655387 HSZ655387 ICV655387 IMR655387 IWN655387 JGJ655387 JQF655387 KAB655387 KJX655387 KTT655387 LDP655387 LNL655387 LXH655387 MHD655387 MQZ655387 NAV655387 NKR655387 NUN655387 OEJ655387 OOF655387 OYB655387 PHX655387 PRT655387 QBP655387 QLL655387 QVH655387 RFD655387 ROZ655387 RYV655387 SIR655387 SSN655387 TCJ655387 TMF655387 TWB655387 UFX655387 UPT655387 UZP655387 VJL655387 VTH655387 WDD655387 WMZ655387 WWV655387 S720923 KJ720923 UF720923 AEB720923 ANX720923 AXT720923 BHP720923 BRL720923 CBH720923 CLD720923 CUZ720923 DEV720923 DOR720923 DYN720923 EIJ720923 ESF720923 FCB720923 FLX720923 FVT720923 GFP720923 GPL720923 GZH720923 HJD720923 HSZ720923 ICV720923 IMR720923 IWN720923 JGJ720923 JQF720923 KAB720923 KJX720923 KTT720923 LDP720923 LNL720923 LXH720923 MHD720923 MQZ720923 NAV720923 NKR720923 NUN720923 OEJ720923 OOF720923 OYB720923 PHX720923 PRT720923 QBP720923 QLL720923 QVH720923 RFD720923 ROZ720923 RYV720923 SIR720923 SSN720923 TCJ720923 TMF720923 TWB720923 UFX720923 UPT720923 UZP720923 VJL720923 VTH720923 WDD720923 WMZ720923 WWV720923 S786459 KJ786459 UF786459 AEB786459 ANX786459 AXT786459 BHP786459 BRL786459 CBH786459 CLD786459 CUZ786459 DEV786459 DOR786459 DYN786459 EIJ786459 ESF786459 FCB786459 FLX786459 FVT786459 GFP786459 GPL786459 GZH786459 HJD786459 HSZ786459 ICV786459 IMR786459 IWN786459 JGJ786459 JQF786459 KAB786459 KJX786459 KTT786459 LDP786459 LNL786459 LXH786459 MHD786459 MQZ786459 NAV786459 NKR786459 NUN786459 OEJ786459 OOF786459 OYB786459 PHX786459 PRT786459 QBP786459 QLL786459 QVH786459 RFD786459 ROZ786459 RYV786459 SIR786459 SSN786459 TCJ786459 TMF786459 TWB786459 UFX786459 UPT786459 UZP786459 VJL786459 VTH786459 WDD786459 WMZ786459 WWV786459 S851995 KJ851995 UF851995 AEB851995 ANX851995 AXT851995 BHP851995 BRL851995 CBH851995 CLD851995 CUZ851995 DEV851995 DOR851995 DYN851995 EIJ851995 ESF851995 FCB851995 FLX851995 FVT851995 GFP851995 GPL851995 GZH851995 HJD851995 HSZ851995 ICV851995 IMR851995 IWN851995 JGJ851995 JQF851995 KAB851995 KJX851995 KTT851995 LDP851995 LNL851995 LXH851995 MHD851995 MQZ851995 NAV851995 NKR851995 NUN851995 OEJ851995 OOF851995 OYB851995 PHX851995 PRT851995 QBP851995 QLL851995 QVH851995 RFD851995 ROZ851995 RYV851995 SIR851995 SSN851995 TCJ851995 TMF851995 TWB851995 UFX851995 UPT851995 UZP851995 VJL851995 VTH851995 WDD851995 WMZ851995 WWV851995 S917531 KJ917531 UF917531 AEB917531 ANX917531 AXT917531 BHP917531 BRL917531 CBH917531 CLD917531 CUZ917531 DEV917531 DOR917531 DYN917531 EIJ917531 ESF917531 FCB917531 FLX917531 FVT917531 GFP917531 GPL917531 GZH917531 HJD917531 HSZ917531 ICV917531 IMR917531 IWN917531 JGJ917531 JQF917531 KAB917531 KJX917531 KTT917531 LDP917531 LNL917531 LXH917531 MHD917531 MQZ917531 NAV917531 NKR917531 NUN917531 OEJ917531 OOF917531 OYB917531 PHX917531 PRT917531 QBP917531 QLL917531 QVH917531 RFD917531 ROZ917531 RYV917531 SIR917531 SSN917531 TCJ917531 TMF917531 TWB917531 UFX917531 UPT917531 UZP917531 VJL917531 VTH917531 WDD917531 WMZ917531 WWV917531 S983067 KJ983067 UF983067 AEB983067 ANX983067 AXT983067 BHP983067 BRL983067 CBH983067 CLD983067 CUZ983067 DEV983067 DOR983067 DYN983067 EIJ983067 ESF983067 FCB983067 FLX983067 FVT983067 GFP983067 GPL983067 GZH983067 HJD983067 HSZ983067 ICV983067 IMR983067 IWN983067 JGJ983067 JQF983067 KAB983067 KJX983067 KTT983067 LDP983067 LNL983067 LXH983067 MHD983067 MQZ983067 NAV983067 NKR983067 NUN983067 OEJ983067 OOF983067 OYB983067 PHX983067 PRT983067 QBP983067 QLL983067 QVH983067 RFD983067 ROZ983067 RYV983067 SIR983067 SSN983067 TCJ983067 TMF983067 TWB983067 UFX983067 UPT983067 UZP983067 VJL983067 VTH983067 WDD983067 WMZ983067 WWV983067 U524315 U589851 KL65563 UH65563 AED65563 ANZ65563 AXV65563 BHR65563 BRN65563 CBJ65563 CLF65563 CVB65563 DEX65563 DOT65563 DYP65563 EIL65563 ESH65563 FCD65563 FLZ65563 FVV65563 GFR65563 GPN65563 GZJ65563 HJF65563 HTB65563 ICX65563 IMT65563 IWP65563 JGL65563 JQH65563 KAD65563 KJZ65563 KTV65563 LDR65563 LNN65563 LXJ65563 MHF65563 MRB65563 NAX65563 NKT65563 NUP65563 OEL65563 OOH65563 OYD65563 PHZ65563 PRV65563 QBR65563 QLN65563 QVJ65563 RFF65563 RPB65563 RYX65563 SIT65563 SSP65563 TCL65563 TMH65563 TWD65563 UFZ65563 UPV65563 UZR65563 VJN65563 VTJ65563 WDF65563 WNB65563 WWX65563 U655387 KL131099 UH131099 AED131099 ANZ131099 AXV131099 BHR131099 BRN131099 CBJ131099 CLF131099 CVB131099 DEX131099 DOT131099 DYP131099 EIL131099 ESH131099 FCD131099 FLZ131099 FVV131099 GFR131099 GPN131099 GZJ131099 HJF131099 HTB131099 ICX131099 IMT131099 IWP131099 JGL131099 JQH131099 KAD131099 KJZ131099 KTV131099 LDR131099 LNN131099 LXJ131099 MHF131099 MRB131099 NAX131099 NKT131099 NUP131099 OEL131099 OOH131099 OYD131099 PHZ131099 PRV131099 QBR131099 QLN131099 QVJ131099 RFF131099 RPB131099 RYX131099 SIT131099 SSP131099 TCL131099 TMH131099 TWD131099 UFZ131099 UPV131099 UZR131099 VJN131099 VTJ131099 WDF131099 WNB131099 WWX131099 U720923 KL196635 UH196635 AED196635 ANZ196635 AXV196635 BHR196635 BRN196635 CBJ196635 CLF196635 CVB196635 DEX196635 DOT196635 DYP196635 EIL196635 ESH196635 FCD196635 FLZ196635 FVV196635 GFR196635 GPN196635 GZJ196635 HJF196635 HTB196635 ICX196635 IMT196635 IWP196635 JGL196635 JQH196635 KAD196635 KJZ196635 KTV196635 LDR196635 LNN196635 LXJ196635 MHF196635 MRB196635 NAX196635 NKT196635 NUP196635 OEL196635 OOH196635 OYD196635 PHZ196635 PRV196635 QBR196635 QLN196635 QVJ196635 RFF196635 RPB196635 RYX196635 SIT196635 SSP196635 TCL196635 TMH196635 TWD196635 UFZ196635 UPV196635 UZR196635 VJN196635 VTJ196635 WDF196635 WNB196635 WWX196635 U786459 KL262171 UH262171 AED262171 ANZ262171 AXV262171 BHR262171 BRN262171 CBJ262171 CLF262171 CVB262171 DEX262171 DOT262171 DYP262171 EIL262171 ESH262171 FCD262171 FLZ262171 FVV262171 GFR262171 GPN262171 GZJ262171 HJF262171 HTB262171 ICX262171 IMT262171 IWP262171 JGL262171 JQH262171 KAD262171 KJZ262171 KTV262171 LDR262171 LNN262171 LXJ262171 MHF262171 MRB262171 NAX262171 NKT262171 NUP262171 OEL262171 OOH262171 OYD262171 PHZ262171 PRV262171 QBR262171 QLN262171 QVJ262171 RFF262171 RPB262171 RYX262171 SIT262171 SSP262171 TCL262171 TMH262171 TWD262171 UFZ262171 UPV262171 UZR262171 VJN262171 VTJ262171 WDF262171 WNB262171 WWX262171 U851995 KL327707 UH327707 AED327707 ANZ327707 AXV327707 BHR327707 BRN327707 CBJ327707 CLF327707 CVB327707 DEX327707 DOT327707 DYP327707 EIL327707 ESH327707 FCD327707 FLZ327707 FVV327707 GFR327707 GPN327707 GZJ327707 HJF327707 HTB327707 ICX327707 IMT327707 IWP327707 JGL327707 JQH327707 KAD327707 KJZ327707 KTV327707 LDR327707 LNN327707 LXJ327707 MHF327707 MRB327707 NAX327707 NKT327707 NUP327707 OEL327707 OOH327707 OYD327707 PHZ327707 PRV327707 QBR327707 QLN327707 QVJ327707 RFF327707 RPB327707 RYX327707 SIT327707 SSP327707 TCL327707 TMH327707 TWD327707 UFZ327707 UPV327707 UZR327707 VJN327707 VTJ327707 WDF327707 WNB327707 WWX327707 U917531 KL393243 UH393243 AED393243 ANZ393243 AXV393243 BHR393243 BRN393243 CBJ393243 CLF393243 CVB393243 DEX393243 DOT393243 DYP393243 EIL393243 ESH393243 FCD393243 FLZ393243 FVV393243 GFR393243 GPN393243 GZJ393243 HJF393243 HTB393243 ICX393243 IMT393243 IWP393243 JGL393243 JQH393243 KAD393243 KJZ393243 KTV393243 LDR393243 LNN393243 LXJ393243 MHF393243 MRB393243 NAX393243 NKT393243 NUP393243 OEL393243 OOH393243 OYD393243 PHZ393243 PRV393243 QBR393243 QLN393243 QVJ393243 RFF393243 RPB393243 RYX393243 SIT393243 SSP393243 TCL393243 TMH393243 TWD393243 UFZ393243 UPV393243 UZR393243 VJN393243 VTJ393243 WDF393243 WNB393243 WWX393243 U983067 KL458779 UH458779 AED458779 ANZ458779 AXV458779 BHR458779 BRN458779 CBJ458779 CLF458779 CVB458779 DEX458779 DOT458779 DYP458779 EIL458779 ESH458779 FCD458779 FLZ458779 FVV458779 GFR458779 GPN458779 GZJ458779 HJF458779 HTB458779 ICX458779 IMT458779 IWP458779 JGL458779 JQH458779 KAD458779 KJZ458779 KTV458779 LDR458779 LNN458779 LXJ458779 MHF458779 MRB458779 NAX458779 NKT458779 NUP458779 OEL458779 OOH458779 OYD458779 PHZ458779 PRV458779 QBR458779 QLN458779 QVJ458779 RFF458779 RPB458779 RYX458779 SIT458779 SSP458779 TCL458779 TMH458779 TWD458779 UFZ458779 UPV458779 UZR458779 VJN458779 VTJ458779 WDF458779 WNB458779 WWX458779 U65563 KL524315 UH524315 AED524315 ANZ524315 AXV524315 BHR524315 BRN524315 CBJ524315 CLF524315 CVB524315 DEX524315 DOT524315 DYP524315 EIL524315 ESH524315 FCD524315 FLZ524315 FVV524315 GFR524315 GPN524315 GZJ524315 HJF524315 HTB524315 ICX524315 IMT524315 IWP524315 JGL524315 JQH524315 KAD524315 KJZ524315 KTV524315 LDR524315 LNN524315 LXJ524315 MHF524315 MRB524315 NAX524315 NKT524315 NUP524315 OEL524315 OOH524315 OYD524315 PHZ524315 PRV524315 QBR524315 QLN524315 QVJ524315 RFF524315 RPB524315 RYX524315 SIT524315 SSP524315 TCL524315 TMH524315 TWD524315 UFZ524315 UPV524315 UZR524315 VJN524315 VTJ524315 WDF524315 WNB524315 WWX524315 U131099 KL589851 UH589851 AED589851 ANZ589851 AXV589851 BHR589851 BRN589851 CBJ589851 CLF589851 CVB589851 DEX589851 DOT589851 DYP589851 EIL589851 ESH589851 FCD589851 FLZ589851 FVV589851 GFR589851 GPN589851 GZJ589851 HJF589851 HTB589851 ICX589851 IMT589851 IWP589851 JGL589851 JQH589851 KAD589851 KJZ589851 KTV589851 LDR589851 LNN589851 LXJ589851 MHF589851 MRB589851 NAX589851 NKT589851 NUP589851 OEL589851 OOH589851 OYD589851 PHZ589851 PRV589851 QBR589851 QLN589851 QVJ589851 RFF589851 RPB589851 RYX589851 SIT589851 SSP589851 TCL589851 TMH589851 TWD589851 UFZ589851 UPV589851 UZR589851 VJN589851 VTJ589851 WDF589851 WNB589851 WWX589851 U196635 KL655387 UH655387 AED655387 ANZ655387 AXV655387 BHR655387 BRN655387 CBJ655387 CLF655387 CVB655387 DEX655387 DOT655387 DYP655387 EIL655387 ESH655387 FCD655387 FLZ655387 FVV655387 GFR655387 GPN655387 GZJ655387 HJF655387 HTB655387 ICX655387 IMT655387 IWP655387 JGL655387 JQH655387 KAD655387 KJZ655387 KTV655387 LDR655387 LNN655387 LXJ655387 MHF655387 MRB655387 NAX655387 NKT655387 NUP655387 OEL655387 OOH655387 OYD655387 PHZ655387 PRV655387 QBR655387 QLN655387 QVJ655387 RFF655387 RPB655387 RYX655387 SIT655387 SSP655387 TCL655387 TMH655387 TWD655387 UFZ655387 UPV655387 UZR655387 VJN655387 VTJ655387 WDF655387 WNB655387 WWX655387 U262171 KL720923 UH720923 AED720923 ANZ720923 AXV720923 BHR720923 BRN720923 CBJ720923 CLF720923 CVB720923 DEX720923 DOT720923 DYP720923 EIL720923 ESH720923 FCD720923 FLZ720923 FVV720923 GFR720923 GPN720923 GZJ720923 HJF720923 HTB720923 ICX720923 IMT720923 IWP720923 JGL720923 JQH720923 KAD720923 KJZ720923 KTV720923 LDR720923 LNN720923 LXJ720923 MHF720923 MRB720923 NAX720923 NKT720923 NUP720923 OEL720923 OOH720923 OYD720923 PHZ720923 PRV720923 QBR720923 QLN720923 QVJ720923 RFF720923 RPB720923 RYX720923 SIT720923 SSP720923 TCL720923 TMH720923 TWD720923 UFZ720923 UPV720923 UZR720923 VJN720923 VTJ720923 WDF720923 WNB720923 WWX720923 WDF24:WDF25 KL786459 UH786459 AED786459 ANZ786459 AXV786459 BHR786459 BRN786459 CBJ786459 CLF786459 CVB786459 DEX786459 DOT786459 DYP786459 EIL786459 ESH786459 FCD786459 FLZ786459 FVV786459 GFR786459 GPN786459 GZJ786459 HJF786459 HTB786459 ICX786459 IMT786459 IWP786459 JGL786459 JQH786459 KAD786459 KJZ786459 KTV786459 LDR786459 LNN786459 LXJ786459 MHF786459 MRB786459 NAX786459 NKT786459 NUP786459 OEL786459 OOH786459 OYD786459 PHZ786459 PRV786459 QBR786459 QLN786459 QVJ786459 RFF786459 RPB786459 RYX786459 SIT786459 SSP786459 TCL786459 TMH786459 TWD786459 UFZ786459 UPV786459 UZR786459 VJN786459 VTJ786459 WDF786459 WNB786459 WWX786459 U24:U25 KL851995 UH851995 AED851995 ANZ851995 AXV851995 BHR851995 BRN851995 CBJ851995 CLF851995 CVB851995 DEX851995 DOT851995 DYP851995 EIL851995 ESH851995 FCD851995 FLZ851995 FVV851995 GFR851995 GPN851995 GZJ851995 HJF851995 HTB851995 ICX851995 IMT851995 IWP851995 JGL851995 JQH851995 KAD851995 KJZ851995 KTV851995 LDR851995 LNN851995 LXJ851995 MHF851995 MRB851995 NAX851995 NKT851995 NUP851995 OEL851995 OOH851995 OYD851995 PHZ851995 PRV851995 QBR851995 QLN851995 QVJ851995 RFF851995 RPB851995 RYX851995 SIT851995 SSP851995 TCL851995 TMH851995 TWD851995 UFZ851995 UPV851995 UZR851995 VJN851995 VTJ851995 WDF851995 WNB851995 WWX851995 KL917531 UH917531 AED917531 ANZ917531 AXV917531 BHR917531 BRN917531 CBJ917531 CLF917531 CVB917531 DEX917531 DOT917531 DYP917531 EIL917531 ESH917531 FCD917531 FLZ917531 FVV917531 GFR917531 GPN917531 GZJ917531 HJF917531 HTB917531 ICX917531 IMT917531 IWP917531 JGL917531 JQH917531 KAD917531 KJZ917531 KTV917531 LDR917531 LNN917531 LXJ917531 MHF917531 MRB917531 NAX917531 NKT917531 NUP917531 OEL917531 OOH917531 OYD917531 PHZ917531 PRV917531 QBR917531 QLN917531 QVJ917531 RFF917531 RPB917531 RYX917531 SIT917531 SSP917531 TCL917531 TMH917531 TWD917531 UFZ917531 UPV917531 UZR917531 VJN917531 VTJ917531 WDF917531 WNB917531 WWX917531 WWX983067 KL983067 UH983067 AED983067 ANZ983067 AXV983067 BHR983067 BRN983067 CBJ983067 CLF983067 CVB983067 DEX983067 DOT983067 DYP983067 EIL983067 ESH983067 FCD983067 FLZ983067 FVV983067 GFR983067 GPN983067 GZJ983067 HJF983067 HTB983067 ICX983067 IMT983067 IWP983067 JGL983067 JQH983067 KAD983067 KJZ983067 KTV983067 LDR983067 LNN983067 LXJ983067 MHF983067 MRB983067 NAX983067 NKT983067 NUP983067 OEL983067 OOH983067 OYD983067 PHZ983067 PRV983067 QBR983067 QLN983067 QVJ983067 RFF983067 RPB983067 RYX983067 SIT983067 SSP983067 TCL983067 TMH983067 TWD983067 UFZ983067 UPV983067 UZR983067 VJN983067 VTJ983067 WDF983067 WNB983067 VTJ24:VTJ25 VJN24:VJN25 UZR24:UZR25 UPV24:UPV25 UFZ24:UFZ25 TWD24:TWD25 TMH24:TMH25 TCL24:TCL25 SSP24:SSP25 SIT24:SIT25 RYX24:RYX25 RPB24:RPB25 RFF24:RFF25 QVJ24:QVJ25 QLN24:QLN25 QBR24:QBR25 PRV24:PRV25 PHZ24:PHZ25 OYD24:OYD25 OOH24:OOH25 OEL24:OEL25 NUP24:NUP25 NKT24:NKT25 NAX24:NAX25 MRB24:MRB25 MHF24:MHF25 LXJ24:LXJ25 LNN24:LNN25 LDR24:LDR25 KTV24:KTV25 KJZ24:KJZ25 KAD24:KAD25 JQH24:JQH25 JGL24:JGL25 IWP24:IWP25 IMT24:IMT25 ICX24:ICX25 HTB24:HTB25 HJF24:HJF25 GZJ24:GZJ25 GPN24:GPN25 GFR24:GFR25 FVV24:FVV25 FLZ24:FLZ25 FCD24:FCD25 ESH24:ESH25 EIL24:EIL25 DYP24:DYP25 DOT24:DOT25 DEX24:DEX25 CVB24:CVB25 CLF24:CLF25 CBJ24:CBJ25 BRN24:BRN25 BHR24:BHR25 AXV24:AXV25 ANZ24:ANZ25 AED24:AED25 UH24:UH25 UF24:UF25 KL24:KL25 WWV24:WWV25 WMZ24:WMZ25 WDD24:WDD25 VTH24:VTH25 VJL24:VJL25 UZP24:UZP25 UPT24:UPT25 UFX24:UFX25 TWB24:TWB25 TMF24:TMF25 TCJ24:TCJ25 SSN24:SSN25 SIR24:SIR25 RYV24:RYV25 ROZ24:ROZ25 RFD24:RFD25 QVH24:QVH25 QLL24:QLL25 QBP24:QBP25 PRT24:PRT25 PHX24:PHX25 OYB24:OYB25 OOF24:OOF25 OEJ24:OEJ25 NUN24:NUN25 NKR24:NKR25 NAV24:NAV25 MQZ24:MQZ25 MHD24:MHD25 LXH24:LXH25 LNL24:LNL25 LDP24:LDP25 KTT24:KTT25 KJX24:KJX25 KAB24:KAB25 JQF24:JQF25 JGJ24:JGJ25 IWN24:IWN25 IMR24:IMR25 ICV24:ICV25 HSZ24:HSZ25 HJD24:HJD25 GZH24:GZH25 GPL24:GPL25 GFP24:GFP25 FVT24:FVT25 FLX24:FLX25 FCB24:FCB25 ESF24:ESF25 EIJ24:EIJ25 DYN24:DYN25 DOR24:DOR25 DEV24:DEV25 CUZ24:CUZ25 CLD24:CLD25 CBH24:CBH25 BRL24:BRL25 BHP24:BHP25 AXT24:AXT25 ANX24:ANX25 AEB24:AEB25 KJ24:KJ25 U327707 S24:S25 WWX24:WWX25 U393243 WNB24:WNB25 U458779 Z65563 Z131099 Z196635 Z262171 Z327707 Z393243 Z458779 Z524315 Z589851 Z655387 Z720923 Z786459 Z851995 Z917531 Z983067 AB589851 AB655387 AB720923 AB786459 AB851995 AB917531 AB983067 AB65563 AB131099 AB196635 AB262171 AB393243 AB327707 AB458779 AB24:AB25 Z24:Z25 AB524315 AG65563 AG131099 AG196635 AG262171 AG327707 AG393243 AG458779 AG524315 AG589851 AG655387 AG720923 AG786459 AG851995 AG917531 AG983067 AI589851 AI655387 AI720923 AI786459 AI851995 AI917531 AI983067 AI65563 AI131099 AI196635 AI262171 AI393243 AI327707 AI458779 AI24:AI25 AG24:AG25 AI524315 AN65563 AN131099 AN196635 AN262171 AN327707 AN393243 AN458779 AN524315 AN589851 AN655387 AN720923 AN786459 AN851995 AN917531 AN983067 AP589851 AP655387 AP720923 AP786459 AP851995 AP917531 AP983067 AP65563 AP131099 AP196635 AP262171 AP393243 AP327707 AP458779 AP24:AP25 AN24:AN25 AP524315 KJ31 S31 WWX31 WNB31 WDF31 VTJ31 VJN31 UZR31 UPV31 UFZ31 TWD31 TMH31 TCL31 SSP31 SIT31 RYX31 RPB31 RFF31 QVJ31 QLN31 QBR31 PRV31 PHZ31 OYD31 OOH31 OEL31 NUP31 NKT31 NAX31 MRB31 MHF31 LXJ31 LNN31 LDR31 KTV31 KJZ31 KAD31 JQH31 JGL31 IWP31 IMT31 ICX31 HTB31 HJF31 GZJ31 GPN31 GFR31 FVV31 FLZ31 FCD31 ESH31 EIL31 DYP31 DOT31 DEX31 CVB31 CLF31 CBJ31 BRN31 BHR31 AXV31 ANZ31 AED31 UH31 UF31 KL31 WWV31 WMZ31 WDD31 VTH31 VJL31 UZP31 UPT31 UFX31 TWB31 TMF31 TCJ31 SSN31 SIR31 RYV31 ROZ31 RFD31 QVH31 QLL31 QBP31 PRT31 PHX31 OYB31 OOF31 OEJ31 NUN31 NKR31 NAV31 MQZ31 MHD31 LXH31 LNL31 LDP31 KTT31 KJX31 KAB31 JQF31 JGJ31 IWN31 IMR31 ICV31 HSZ31 HJD31 GZH31 GPL31 GFP31 FVT31 FLX31 FCB31 ESF31 EIJ31 DYN31 DOR31 DEV31 CUZ31 CLD31 CBH31 BRL31 BHP31 AXT31 ANX31 AEB31 U31 Z31 AB31 AG31 AI31 AN31 AP3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3 KI65563 UE65563 AEA65563 ANW65563 AXS65563 BHO65563 BRK65563 CBG65563 CLC65563 CUY65563 DEU65563 DOQ65563 DYM65563 EII65563 ESE65563 FCA65563 FLW65563 FVS65563 GFO65563 GPK65563 GZG65563 HJC65563 HSY65563 ICU65563 IMQ65563 IWM65563 JGI65563 JQE65563 KAA65563 KJW65563 KTS65563 LDO65563 LNK65563 LXG65563 MHC65563 MQY65563 NAU65563 NKQ65563 NUM65563 OEI65563 OOE65563 OYA65563 PHW65563 PRS65563 QBO65563 QLK65563 QVG65563 RFC65563 ROY65563 RYU65563 SIQ65563 SSM65563 TCI65563 TME65563 TWA65563 UFW65563 UPS65563 UZO65563 VJK65563 VTG65563 WDC65563 WMY65563 WWU65563 R131099 KI131099 UE131099 AEA131099 ANW131099 AXS131099 BHO131099 BRK131099 CBG131099 CLC131099 CUY131099 DEU131099 DOQ131099 DYM131099 EII131099 ESE131099 FCA131099 FLW131099 FVS131099 GFO131099 GPK131099 GZG131099 HJC131099 HSY131099 ICU131099 IMQ131099 IWM131099 JGI131099 JQE131099 KAA131099 KJW131099 KTS131099 LDO131099 LNK131099 LXG131099 MHC131099 MQY131099 NAU131099 NKQ131099 NUM131099 OEI131099 OOE131099 OYA131099 PHW131099 PRS131099 QBO131099 QLK131099 QVG131099 RFC131099 ROY131099 RYU131099 SIQ131099 SSM131099 TCI131099 TME131099 TWA131099 UFW131099 UPS131099 UZO131099 VJK131099 VTG131099 WDC131099 WMY131099 WWU131099 R196635 KI196635 UE196635 AEA196635 ANW196635 AXS196635 BHO196635 BRK196635 CBG196635 CLC196635 CUY196635 DEU196635 DOQ196635 DYM196635 EII196635 ESE196635 FCA196635 FLW196635 FVS196635 GFO196635 GPK196635 GZG196635 HJC196635 HSY196635 ICU196635 IMQ196635 IWM196635 JGI196635 JQE196635 KAA196635 KJW196635 KTS196635 LDO196635 LNK196635 LXG196635 MHC196635 MQY196635 NAU196635 NKQ196635 NUM196635 OEI196635 OOE196635 OYA196635 PHW196635 PRS196635 QBO196635 QLK196635 QVG196635 RFC196635 ROY196635 RYU196635 SIQ196635 SSM196635 TCI196635 TME196635 TWA196635 UFW196635 UPS196635 UZO196635 VJK196635 VTG196635 WDC196635 WMY196635 WWU196635 R262171 KI262171 UE262171 AEA262171 ANW262171 AXS262171 BHO262171 BRK262171 CBG262171 CLC262171 CUY262171 DEU262171 DOQ262171 DYM262171 EII262171 ESE262171 FCA262171 FLW262171 FVS262171 GFO262171 GPK262171 GZG262171 HJC262171 HSY262171 ICU262171 IMQ262171 IWM262171 JGI262171 JQE262171 KAA262171 KJW262171 KTS262171 LDO262171 LNK262171 LXG262171 MHC262171 MQY262171 NAU262171 NKQ262171 NUM262171 OEI262171 OOE262171 OYA262171 PHW262171 PRS262171 QBO262171 QLK262171 QVG262171 RFC262171 ROY262171 RYU262171 SIQ262171 SSM262171 TCI262171 TME262171 TWA262171 UFW262171 UPS262171 UZO262171 VJK262171 VTG262171 WDC262171 WMY262171 WWU262171 R327707 KI327707 UE327707 AEA327707 ANW327707 AXS327707 BHO327707 BRK327707 CBG327707 CLC327707 CUY327707 DEU327707 DOQ327707 DYM327707 EII327707 ESE327707 FCA327707 FLW327707 FVS327707 GFO327707 GPK327707 GZG327707 HJC327707 HSY327707 ICU327707 IMQ327707 IWM327707 JGI327707 JQE327707 KAA327707 KJW327707 KTS327707 LDO327707 LNK327707 LXG327707 MHC327707 MQY327707 NAU327707 NKQ327707 NUM327707 OEI327707 OOE327707 OYA327707 PHW327707 PRS327707 QBO327707 QLK327707 QVG327707 RFC327707 ROY327707 RYU327707 SIQ327707 SSM327707 TCI327707 TME327707 TWA327707 UFW327707 UPS327707 UZO327707 VJK327707 VTG327707 WDC327707 WMY327707 WWU327707 R393243 KI393243 UE393243 AEA393243 ANW393243 AXS393243 BHO393243 BRK393243 CBG393243 CLC393243 CUY393243 DEU393243 DOQ393243 DYM393243 EII393243 ESE393243 FCA393243 FLW393243 FVS393243 GFO393243 GPK393243 GZG393243 HJC393243 HSY393243 ICU393243 IMQ393243 IWM393243 JGI393243 JQE393243 KAA393243 KJW393243 KTS393243 LDO393243 LNK393243 LXG393243 MHC393243 MQY393243 NAU393243 NKQ393243 NUM393243 OEI393243 OOE393243 OYA393243 PHW393243 PRS393243 QBO393243 QLK393243 QVG393243 RFC393243 ROY393243 RYU393243 SIQ393243 SSM393243 TCI393243 TME393243 TWA393243 UFW393243 UPS393243 UZO393243 VJK393243 VTG393243 WDC393243 WMY393243 WWU393243 R458779 KI458779 UE458779 AEA458779 ANW458779 AXS458779 BHO458779 BRK458779 CBG458779 CLC458779 CUY458779 DEU458779 DOQ458779 DYM458779 EII458779 ESE458779 FCA458779 FLW458779 FVS458779 GFO458779 GPK458779 GZG458779 HJC458779 HSY458779 ICU458779 IMQ458779 IWM458779 JGI458779 JQE458779 KAA458779 KJW458779 KTS458779 LDO458779 LNK458779 LXG458779 MHC458779 MQY458779 NAU458779 NKQ458779 NUM458779 OEI458779 OOE458779 OYA458779 PHW458779 PRS458779 QBO458779 QLK458779 QVG458779 RFC458779 ROY458779 RYU458779 SIQ458779 SSM458779 TCI458779 TME458779 TWA458779 UFW458779 UPS458779 UZO458779 VJK458779 VTG458779 WDC458779 WMY458779 WWU458779 R524315 KI524315 UE524315 AEA524315 ANW524315 AXS524315 BHO524315 BRK524315 CBG524315 CLC524315 CUY524315 DEU524315 DOQ524315 DYM524315 EII524315 ESE524315 FCA524315 FLW524315 FVS524315 GFO524315 GPK524315 GZG524315 HJC524315 HSY524315 ICU524315 IMQ524315 IWM524315 JGI524315 JQE524315 KAA524315 KJW524315 KTS524315 LDO524315 LNK524315 LXG524315 MHC524315 MQY524315 NAU524315 NKQ524315 NUM524315 OEI524315 OOE524315 OYA524315 PHW524315 PRS524315 QBO524315 QLK524315 QVG524315 RFC524315 ROY524315 RYU524315 SIQ524315 SSM524315 TCI524315 TME524315 TWA524315 UFW524315 UPS524315 UZO524315 VJK524315 VTG524315 WDC524315 WMY524315 WWU524315 R589851 KI589851 UE589851 AEA589851 ANW589851 AXS589851 BHO589851 BRK589851 CBG589851 CLC589851 CUY589851 DEU589851 DOQ589851 DYM589851 EII589851 ESE589851 FCA589851 FLW589851 FVS589851 GFO589851 GPK589851 GZG589851 HJC589851 HSY589851 ICU589851 IMQ589851 IWM589851 JGI589851 JQE589851 KAA589851 KJW589851 KTS589851 LDO589851 LNK589851 LXG589851 MHC589851 MQY589851 NAU589851 NKQ589851 NUM589851 OEI589851 OOE589851 OYA589851 PHW589851 PRS589851 QBO589851 QLK589851 QVG589851 RFC589851 ROY589851 RYU589851 SIQ589851 SSM589851 TCI589851 TME589851 TWA589851 UFW589851 UPS589851 UZO589851 VJK589851 VTG589851 WDC589851 WMY589851 WWU589851 R655387 KI655387 UE655387 AEA655387 ANW655387 AXS655387 BHO655387 BRK655387 CBG655387 CLC655387 CUY655387 DEU655387 DOQ655387 DYM655387 EII655387 ESE655387 FCA655387 FLW655387 FVS655387 GFO655387 GPK655387 GZG655387 HJC655387 HSY655387 ICU655387 IMQ655387 IWM655387 JGI655387 JQE655387 KAA655387 KJW655387 KTS655387 LDO655387 LNK655387 LXG655387 MHC655387 MQY655387 NAU655387 NKQ655387 NUM655387 OEI655387 OOE655387 OYA655387 PHW655387 PRS655387 QBO655387 QLK655387 QVG655387 RFC655387 ROY655387 RYU655387 SIQ655387 SSM655387 TCI655387 TME655387 TWA655387 UFW655387 UPS655387 UZO655387 VJK655387 VTG655387 WDC655387 WMY655387 WWU655387 R720923 KI720923 UE720923 AEA720923 ANW720923 AXS720923 BHO720923 BRK720923 CBG720923 CLC720923 CUY720923 DEU720923 DOQ720923 DYM720923 EII720923 ESE720923 FCA720923 FLW720923 FVS720923 GFO720923 GPK720923 GZG720923 HJC720923 HSY720923 ICU720923 IMQ720923 IWM720923 JGI720923 JQE720923 KAA720923 KJW720923 KTS720923 LDO720923 LNK720923 LXG720923 MHC720923 MQY720923 NAU720923 NKQ720923 NUM720923 OEI720923 OOE720923 OYA720923 PHW720923 PRS720923 QBO720923 QLK720923 QVG720923 RFC720923 ROY720923 RYU720923 SIQ720923 SSM720923 TCI720923 TME720923 TWA720923 UFW720923 UPS720923 UZO720923 VJK720923 VTG720923 WDC720923 WMY720923 WWU720923 R786459 KI786459 UE786459 AEA786459 ANW786459 AXS786459 BHO786459 BRK786459 CBG786459 CLC786459 CUY786459 DEU786459 DOQ786459 DYM786459 EII786459 ESE786459 FCA786459 FLW786459 FVS786459 GFO786459 GPK786459 GZG786459 HJC786459 HSY786459 ICU786459 IMQ786459 IWM786459 JGI786459 JQE786459 KAA786459 KJW786459 KTS786459 LDO786459 LNK786459 LXG786459 MHC786459 MQY786459 NAU786459 NKQ786459 NUM786459 OEI786459 OOE786459 OYA786459 PHW786459 PRS786459 QBO786459 QLK786459 QVG786459 RFC786459 ROY786459 RYU786459 SIQ786459 SSM786459 TCI786459 TME786459 TWA786459 UFW786459 UPS786459 UZO786459 VJK786459 VTG786459 WDC786459 WMY786459 WWU786459 R851995 KI851995 UE851995 AEA851995 ANW851995 AXS851995 BHO851995 BRK851995 CBG851995 CLC851995 CUY851995 DEU851995 DOQ851995 DYM851995 EII851995 ESE851995 FCA851995 FLW851995 FVS851995 GFO851995 GPK851995 GZG851995 HJC851995 HSY851995 ICU851995 IMQ851995 IWM851995 JGI851995 JQE851995 KAA851995 KJW851995 KTS851995 LDO851995 LNK851995 LXG851995 MHC851995 MQY851995 NAU851995 NKQ851995 NUM851995 OEI851995 OOE851995 OYA851995 PHW851995 PRS851995 QBO851995 QLK851995 QVG851995 RFC851995 ROY851995 RYU851995 SIQ851995 SSM851995 TCI851995 TME851995 TWA851995 UFW851995 UPS851995 UZO851995 VJK851995 VTG851995 WDC851995 WMY851995 WWU851995 R917531 KI917531 UE917531 AEA917531 ANW917531 AXS917531 BHO917531 BRK917531 CBG917531 CLC917531 CUY917531 DEU917531 DOQ917531 DYM917531 EII917531 ESE917531 FCA917531 FLW917531 FVS917531 GFO917531 GPK917531 GZG917531 HJC917531 HSY917531 ICU917531 IMQ917531 IWM917531 JGI917531 JQE917531 KAA917531 KJW917531 KTS917531 LDO917531 LNK917531 LXG917531 MHC917531 MQY917531 NAU917531 NKQ917531 NUM917531 OEI917531 OOE917531 OYA917531 PHW917531 PRS917531 QBO917531 QLK917531 QVG917531 RFC917531 ROY917531 RYU917531 SIQ917531 SSM917531 TCI917531 TME917531 TWA917531 UFW917531 UPS917531 UZO917531 VJK917531 VTG917531 WDC917531 WMY917531 WWU917531 R983067 KI983067 UE983067 AEA983067 ANW983067 AXS983067 BHO983067 BRK983067 CBG983067 CLC983067 CUY983067 DEU983067 DOQ983067 DYM983067 EII983067 ESE983067 FCA983067 FLW983067 FVS983067 GFO983067 GPK983067 GZG983067 HJC983067 HSY983067 ICU983067 IMQ983067 IWM983067 JGI983067 JQE983067 KAA983067 KJW983067 KTS983067 LDO983067 LNK983067 LXG983067 MHC983067 MQY983067 NAU983067 NKQ983067 NUM983067 OEI983067 OOE983067 OYA983067 PHW983067 PRS983067 QBO983067 QLK983067 QVG983067 RFC983067 ROY983067 RYU983067 SIQ983067 SSM983067 TCI983067 TME983067 TWA983067 UFW983067 UPS983067 UZO983067 VJK983067 VTG983067 WDC983067 WMY983067 WWU983067 WWW983067 T65563 KK65563 UG65563 AEC65563 ANY65563 AXU65563 BHQ65563 BRM65563 CBI65563 CLE65563 CVA65563 DEW65563 DOS65563 DYO65563 EIK65563 ESG65563 FCC65563 FLY65563 FVU65563 GFQ65563 GPM65563 GZI65563 HJE65563 HTA65563 ICW65563 IMS65563 IWO65563 JGK65563 JQG65563 KAC65563 KJY65563 KTU65563 LDQ65563 LNM65563 LXI65563 MHE65563 MRA65563 NAW65563 NKS65563 NUO65563 OEK65563 OOG65563 OYC65563 PHY65563 PRU65563 QBQ65563 QLM65563 QVI65563 RFE65563 RPA65563 RYW65563 SIS65563 SSO65563 TCK65563 TMG65563 TWC65563 UFY65563 UPU65563 UZQ65563 VJM65563 VTI65563 WDE65563 WNA65563 WWW65563 T131099 KK131099 UG131099 AEC131099 ANY131099 AXU131099 BHQ131099 BRM131099 CBI131099 CLE131099 CVA131099 DEW131099 DOS131099 DYO131099 EIK131099 ESG131099 FCC131099 FLY131099 FVU131099 GFQ131099 GPM131099 GZI131099 HJE131099 HTA131099 ICW131099 IMS131099 IWO131099 JGK131099 JQG131099 KAC131099 KJY131099 KTU131099 LDQ131099 LNM131099 LXI131099 MHE131099 MRA131099 NAW131099 NKS131099 NUO131099 OEK131099 OOG131099 OYC131099 PHY131099 PRU131099 QBQ131099 QLM131099 QVI131099 RFE131099 RPA131099 RYW131099 SIS131099 SSO131099 TCK131099 TMG131099 TWC131099 UFY131099 UPU131099 UZQ131099 VJM131099 VTI131099 WDE131099 WNA131099 WWW131099 T196635 KK196635 UG196635 AEC196635 ANY196635 AXU196635 BHQ196635 BRM196635 CBI196635 CLE196635 CVA196635 DEW196635 DOS196635 DYO196635 EIK196635 ESG196635 FCC196635 FLY196635 FVU196635 GFQ196635 GPM196635 GZI196635 HJE196635 HTA196635 ICW196635 IMS196635 IWO196635 JGK196635 JQG196635 KAC196635 KJY196635 KTU196635 LDQ196635 LNM196635 LXI196635 MHE196635 MRA196635 NAW196635 NKS196635 NUO196635 OEK196635 OOG196635 OYC196635 PHY196635 PRU196635 QBQ196635 QLM196635 QVI196635 RFE196635 RPA196635 RYW196635 SIS196635 SSO196635 TCK196635 TMG196635 TWC196635 UFY196635 UPU196635 UZQ196635 VJM196635 VTI196635 WDE196635 WNA196635 WWW196635 T262171 KK262171 UG262171 AEC262171 ANY262171 AXU262171 BHQ262171 BRM262171 CBI262171 CLE262171 CVA262171 DEW262171 DOS262171 DYO262171 EIK262171 ESG262171 FCC262171 FLY262171 FVU262171 GFQ262171 GPM262171 GZI262171 HJE262171 HTA262171 ICW262171 IMS262171 IWO262171 JGK262171 JQG262171 KAC262171 KJY262171 KTU262171 LDQ262171 LNM262171 LXI262171 MHE262171 MRA262171 NAW262171 NKS262171 NUO262171 OEK262171 OOG262171 OYC262171 PHY262171 PRU262171 QBQ262171 QLM262171 QVI262171 RFE262171 RPA262171 RYW262171 SIS262171 SSO262171 TCK262171 TMG262171 TWC262171 UFY262171 UPU262171 UZQ262171 VJM262171 VTI262171 WDE262171 WNA262171 WWW262171 T327707 KK327707 UG327707 AEC327707 ANY327707 AXU327707 BHQ327707 BRM327707 CBI327707 CLE327707 CVA327707 DEW327707 DOS327707 DYO327707 EIK327707 ESG327707 FCC327707 FLY327707 FVU327707 GFQ327707 GPM327707 GZI327707 HJE327707 HTA327707 ICW327707 IMS327707 IWO327707 JGK327707 JQG327707 KAC327707 KJY327707 KTU327707 LDQ327707 LNM327707 LXI327707 MHE327707 MRA327707 NAW327707 NKS327707 NUO327707 OEK327707 OOG327707 OYC327707 PHY327707 PRU327707 QBQ327707 QLM327707 QVI327707 RFE327707 RPA327707 RYW327707 SIS327707 SSO327707 TCK327707 TMG327707 TWC327707 UFY327707 UPU327707 UZQ327707 VJM327707 VTI327707 WDE327707 WNA327707 WWW327707 T393243 KK393243 UG393243 AEC393243 ANY393243 AXU393243 BHQ393243 BRM393243 CBI393243 CLE393243 CVA393243 DEW393243 DOS393243 DYO393243 EIK393243 ESG393243 FCC393243 FLY393243 FVU393243 GFQ393243 GPM393243 GZI393243 HJE393243 HTA393243 ICW393243 IMS393243 IWO393243 JGK393243 JQG393243 KAC393243 KJY393243 KTU393243 LDQ393243 LNM393243 LXI393243 MHE393243 MRA393243 NAW393243 NKS393243 NUO393243 OEK393243 OOG393243 OYC393243 PHY393243 PRU393243 QBQ393243 QLM393243 QVI393243 RFE393243 RPA393243 RYW393243 SIS393243 SSO393243 TCK393243 TMG393243 TWC393243 UFY393243 UPU393243 UZQ393243 VJM393243 VTI393243 WDE393243 WNA393243 WWW393243 T458779 KK458779 UG458779 AEC458779 ANY458779 AXU458779 BHQ458779 BRM458779 CBI458779 CLE458779 CVA458779 DEW458779 DOS458779 DYO458779 EIK458779 ESG458779 FCC458779 FLY458779 FVU458779 GFQ458779 GPM458779 GZI458779 HJE458779 HTA458779 ICW458779 IMS458779 IWO458779 JGK458779 JQG458779 KAC458779 KJY458779 KTU458779 LDQ458779 LNM458779 LXI458779 MHE458779 MRA458779 NAW458779 NKS458779 NUO458779 OEK458779 OOG458779 OYC458779 PHY458779 PRU458779 QBQ458779 QLM458779 QVI458779 RFE458779 RPA458779 RYW458779 SIS458779 SSO458779 TCK458779 TMG458779 TWC458779 UFY458779 UPU458779 UZQ458779 VJM458779 VTI458779 WDE458779 WNA458779 WWW458779 T524315 KK524315 UG524315 AEC524315 ANY524315 AXU524315 BHQ524315 BRM524315 CBI524315 CLE524315 CVA524315 DEW524315 DOS524315 DYO524315 EIK524315 ESG524315 FCC524315 FLY524315 FVU524315 GFQ524315 GPM524315 GZI524315 HJE524315 HTA524315 ICW524315 IMS524315 IWO524315 JGK524315 JQG524315 KAC524315 KJY524315 KTU524315 LDQ524315 LNM524315 LXI524315 MHE524315 MRA524315 NAW524315 NKS524315 NUO524315 OEK524315 OOG524315 OYC524315 PHY524315 PRU524315 QBQ524315 QLM524315 QVI524315 RFE524315 RPA524315 RYW524315 SIS524315 SSO524315 TCK524315 TMG524315 TWC524315 UFY524315 UPU524315 UZQ524315 VJM524315 VTI524315 WDE524315 WNA524315 WWW524315 T589851 KK589851 UG589851 AEC589851 ANY589851 AXU589851 BHQ589851 BRM589851 CBI589851 CLE589851 CVA589851 DEW589851 DOS589851 DYO589851 EIK589851 ESG589851 FCC589851 FLY589851 FVU589851 GFQ589851 GPM589851 GZI589851 HJE589851 HTA589851 ICW589851 IMS589851 IWO589851 JGK589851 JQG589851 KAC589851 KJY589851 KTU589851 LDQ589851 LNM589851 LXI589851 MHE589851 MRA589851 NAW589851 NKS589851 NUO589851 OEK589851 OOG589851 OYC589851 PHY589851 PRU589851 QBQ589851 QLM589851 QVI589851 RFE589851 RPA589851 RYW589851 SIS589851 SSO589851 TCK589851 TMG589851 TWC589851 UFY589851 UPU589851 UZQ589851 VJM589851 VTI589851 WDE589851 WNA589851 WWW589851 T655387 KK655387 UG655387 AEC655387 ANY655387 AXU655387 BHQ655387 BRM655387 CBI655387 CLE655387 CVA655387 DEW655387 DOS655387 DYO655387 EIK655387 ESG655387 FCC655387 FLY655387 FVU655387 GFQ655387 GPM655387 GZI655387 HJE655387 HTA655387 ICW655387 IMS655387 IWO655387 JGK655387 JQG655387 KAC655387 KJY655387 KTU655387 LDQ655387 LNM655387 LXI655387 MHE655387 MRA655387 NAW655387 NKS655387 NUO655387 OEK655387 OOG655387 OYC655387 PHY655387 PRU655387 QBQ655387 QLM655387 QVI655387 RFE655387 RPA655387 RYW655387 SIS655387 SSO655387 TCK655387 TMG655387 TWC655387 UFY655387 UPU655387 UZQ655387 VJM655387 VTI655387 WDE655387 WNA655387 WWW655387 T720923 KK720923 UG720923 AEC720923 ANY720923 AXU720923 BHQ720923 BRM720923 CBI720923 CLE720923 CVA720923 DEW720923 DOS720923 DYO720923 EIK720923 ESG720923 FCC720923 FLY720923 FVU720923 GFQ720923 GPM720923 GZI720923 HJE720923 HTA720923 ICW720923 IMS720923 IWO720923 JGK720923 JQG720923 KAC720923 KJY720923 KTU720923 LDQ720923 LNM720923 LXI720923 MHE720923 MRA720923 NAW720923 NKS720923 NUO720923 OEK720923 OOG720923 OYC720923 PHY720923 PRU720923 QBQ720923 QLM720923 QVI720923 RFE720923 RPA720923 RYW720923 SIS720923 SSO720923 TCK720923 TMG720923 TWC720923 UFY720923 UPU720923 UZQ720923 VJM720923 VTI720923 WDE720923 WNA720923 WWW720923 T786459 KK786459 UG786459 AEC786459 ANY786459 AXU786459 BHQ786459 BRM786459 CBI786459 CLE786459 CVA786459 DEW786459 DOS786459 DYO786459 EIK786459 ESG786459 FCC786459 FLY786459 FVU786459 GFQ786459 GPM786459 GZI786459 HJE786459 HTA786459 ICW786459 IMS786459 IWO786459 JGK786459 JQG786459 KAC786459 KJY786459 KTU786459 LDQ786459 LNM786459 LXI786459 MHE786459 MRA786459 NAW786459 NKS786459 NUO786459 OEK786459 OOG786459 OYC786459 PHY786459 PRU786459 QBQ786459 QLM786459 QVI786459 RFE786459 RPA786459 RYW786459 SIS786459 SSO786459 TCK786459 TMG786459 TWC786459 UFY786459 UPU786459 UZQ786459 VJM786459 VTI786459 WDE786459 WNA786459 WWW786459 T851995 KK851995 UG851995 AEC851995 ANY851995 AXU851995 BHQ851995 BRM851995 CBI851995 CLE851995 CVA851995 DEW851995 DOS851995 DYO851995 EIK851995 ESG851995 FCC851995 FLY851995 FVU851995 GFQ851995 GPM851995 GZI851995 HJE851995 HTA851995 ICW851995 IMS851995 IWO851995 JGK851995 JQG851995 KAC851995 KJY851995 KTU851995 LDQ851995 LNM851995 LXI851995 MHE851995 MRA851995 NAW851995 NKS851995 NUO851995 OEK851995 OOG851995 OYC851995 PHY851995 PRU851995 QBQ851995 QLM851995 QVI851995 RFE851995 RPA851995 RYW851995 SIS851995 SSO851995 TCK851995 TMG851995 TWC851995 UFY851995 UPU851995 UZQ851995 VJM851995 VTI851995 WDE851995 WNA851995 WWW851995 T917531 KK917531 UG917531 AEC917531 ANY917531 AXU917531 BHQ917531 BRM917531 CBI917531 CLE917531 CVA917531 DEW917531 DOS917531 DYO917531 EIK917531 ESG917531 FCC917531 FLY917531 FVU917531 GFQ917531 GPM917531 GZI917531 HJE917531 HTA917531 ICW917531 IMS917531 IWO917531 JGK917531 JQG917531 KAC917531 KJY917531 KTU917531 LDQ917531 LNM917531 LXI917531 MHE917531 MRA917531 NAW917531 NKS917531 NUO917531 OEK917531 OOG917531 OYC917531 PHY917531 PRU917531 QBQ917531 QLM917531 QVI917531 RFE917531 RPA917531 RYW917531 SIS917531 SSO917531 TCK917531 TMG917531 TWC917531 UFY917531 UPU917531 UZQ917531 VJM917531 VTI917531 WDE917531 WNA917531 WWW917531 T983067 KK983067 UG983067 AEC983067 ANY983067 AXU983067 BHQ983067 BRM983067 CBI983067 CLE983067 CVA983067 DEW983067 DOS983067 DYO983067 EIK983067 ESG983067 FCC983067 FLY983067 FVU983067 GFQ983067 GPM983067 GZI983067 HJE983067 HTA983067 ICW983067 IMS983067 IWO983067 JGK983067 JQG983067 KAC983067 KJY983067 KTU983067 LDQ983067 LNM983067 LXI983067 MHE983067 MRA983067 NAW983067 NKS983067 NUO983067 OEK983067 OOG983067 OYC983067 PHY983067 PRU983067 QBQ983067 QLM983067 QVI983067 RFE983067 RPA983067 RYW983067 SIS983067 SSO983067 TCK983067 TMG983067 TWC983067 UFY983067 UPU983067 UZQ983067 VJM983067 VTI983067 WDE983067 WNA983067 VJM24:VJM25 UZQ24:UZQ25 UPU24:UPU25 UFY24:UFY25 TWC24:TWC25 TMG24:TMG25 TCK24:TCK25 SSO24:SSO25 SIS24:SIS25 RYW24:RYW25 RPA24:RPA25 RFE24:RFE25 QVI24:QVI25 QLM24:QLM25 QBQ24:QBQ25 PRU24:PRU25 PHY24:PHY25 OYC24:OYC25 OOG24:OOG25 OEK24:OEK25 NUO24:NUO25 NKS24:NKS25 NAW24:NAW25 MRA24:MRA25 MHE24:MHE25 LXI24:LXI25 LNM24:LNM25 LDQ24:LDQ25 KTU24:KTU25 KJY24:KJY25 KAC24:KAC25 JQG24:JQG25 JGK24:JGK25 IWO24:IWO25 IMS24:IMS25 ICW24:ICW25 HTA24:HTA25 HJE24:HJE25 GZI24:GZI25 GPM24:GPM25 GFQ24:GFQ25 FVU24:FVU25 FLY24:FLY25 FCC24:FCC25 ESG24:ESG25 EIK24:EIK25 DYO24:DYO25 DOS24:DOS25 DEW24:DEW25 CVA24:CVA25 CLE24:CLE25 CBI24:CBI25 BRM24:BRM25 BHQ24:BHQ25 AXU24:AXU25 ANY24:ANY25 AEC24:AEC25 UG24:UG25 KK24:KK25 WWW24:WWW25 WWU24:WWU25 WMY24:WMY25 WDC24:WDC25 VTG24:VTG25 VJK24:VJK25 UZO24:UZO25 UPS24:UPS25 UFW24:UFW25 TWA24:TWA25 TME24:TME25 TCI24:TCI25 SSM24:SSM25 SIQ24:SIQ25 RYU24:RYU25 ROY24:ROY25 RFC24:RFC25 QVG24:QVG25 QLK24:QLK25 QBO24:QBO25 PRS24:PRS25 PHW24:PHW25 OYA24:OYA25 OOE24:OOE25 OEI24:OEI25 NUM24:NUM25 NKQ24:NKQ25 NAU24:NAU25 MQY24:MQY25 MHC24:MHC25 LXG24:LXG25 LNK24:LNK25 LDO24:LDO25 KTS24:KTS25 KJW24:KJW25 KAA24:KAA25 JQE24:JQE25 JGI24:JGI25 IWM24:IWM25 IMQ24:IMQ25 ICU24:ICU25 HSY24:HSY25 HJC24:HJC25 GZG24:GZG25 GPK24:GPK25 GFO24:GFO25 FVS24:FVS25 FLW24:FLW25 FCA24:FCA25 ESE24:ESE25 EII24:EII25 DYM24:DYM25 DOQ24:DOQ25 DEU24:DEU25 CUY24:CUY25 CLC24:CLC25 CBG24:CBG25 BRK24:BRK25 BHO24:BHO25 AXS24:AXS25 ANW24:ANW25 AEA24:AEA25 UE24:UE25 KI24:KI25 R24:R25 WNA24:WNA25 WDE24:WDE25 VTI24:VTI25 T25 Y65563 Y131099 Y196635 Y262171 Y327707 Y393243 Y458779 Y524315 Y589851 Y655387 Y720923 Y786459 Y851995 Y917531 Y983067 AA65563 AA131099 AA196635 AA262171 AA327707 AA393243 AA458779 AA524315 AA589851 AA655387 AA720923 AA786459 AA851995 AA917531 AA983067 Y24:Y25 AA25 AF65563 AF131099 AF196635 AF262171 AF327707 AF393243 AF458779 AF524315 AF589851 AF655387 AF720923 AF786459 AF851995 AF917531 AF983067 AH65563 AH131099 AH196635 AH262171 AH327707 AH393243 AH458779 AH524315 AH589851 AH655387 AH720923 AH786459 AH851995 AH917531 AH983067 AF24:AF25 AH25 AM65563 AM131099 AM196635 AM262171 AM327707 AM393243 AM458779 AM524315 AM589851 AM655387 AM720923 AM786459 AM851995 AM917531 AM983067 AO65563 AO131099 AO196635 AO262171 AO327707 AO393243 AO458779 AO524315 AO589851 AO655387 AO720923 AO786459 AO851995 AO917531 AO983067 AM24:AM25 AO25 R31 WWW31 WNA31 WDE31 VTI31 VJM31 UZQ31 UPU31 UFY31 TWC31 TMG31 TCK31 SSO31 SIS31 RYW31 RPA31 RFE31 QVI31 QLM31 QBQ31 PRU31 PHY31 OYC31 OOG31 OEK31 NUO31 NKS31 NAW31 MRA31 MHE31 LXI31 LNM31 LDQ31 KTU31 KJY31 KAC31 JQG31 JGK31 IWO31 IMS31 ICW31 HTA31 HJE31 GZI31 GPM31 GFQ31 FVU31 FLY31 FCC31 ESG31 EIK31 DYO31 DOS31 DEW31 CVA31 CLE31 CBI31 BRM31 BHQ31 AXU31 ANY31 AEC31 UG31 KK31 T31 WWU31 WMY31 WDC31 VTG31 VJK31 UZO31 UPS31 UFW31 TWA31 TME31 TCI31 SSM31 SIQ31 RYU31 ROY31 RFC31 QVG31 QLK31 QBO31 PRS31 PHW31 OYA31 OOE31 OEI31 NUM31 NKQ31 NAU31 MQY31 MHC31 LXG31 LNK31 LDO31 KTS31 KJW31 KAA31 JQE31 JGI31 IWM31 IMQ31 ICU31 HSY31 HJC31 GZG31 GPK31 GFO31 FVS31 FLW31 FCA31 ESE31 EII31 DYM31 DOQ31 DEU31 CUY31 CLC31 CBG31 BRK31 BHO31 AXS31 ANW31 AEA31 UE31 KI31 Y31 AA31 AF31 AH31 AM31 AO31"/>
    <dataValidation type="list" allowBlank="1" showInputMessage="1" showErrorMessage="1" errorTitle="Ошибка" error="Выберите значение из списка" sqref="WWP983067 M65563 KD65563 TZ65563 ADV65563 ANR65563 AXN65563 BHJ65563 BRF65563 CBB65563 CKX65563 CUT65563 DEP65563 DOL65563 DYH65563 EID65563 ERZ65563 FBV65563 FLR65563 FVN65563 GFJ65563 GPF65563 GZB65563 HIX65563 HST65563 ICP65563 IML65563 IWH65563 JGD65563 JPZ65563 JZV65563 KJR65563 KTN65563 LDJ65563 LNF65563 LXB65563 MGX65563 MQT65563 NAP65563 NKL65563 NUH65563 OED65563 ONZ65563 OXV65563 PHR65563 PRN65563 QBJ65563 QLF65563 QVB65563 REX65563 ROT65563 RYP65563 SIL65563 SSH65563 TCD65563 TLZ65563 TVV65563 UFR65563 UPN65563 UZJ65563 VJF65563 VTB65563 WCX65563 WMT65563 WWP65563 M131099 KD131099 TZ131099 ADV131099 ANR131099 AXN131099 BHJ131099 BRF131099 CBB131099 CKX131099 CUT131099 DEP131099 DOL131099 DYH131099 EID131099 ERZ131099 FBV131099 FLR131099 FVN131099 GFJ131099 GPF131099 GZB131099 HIX131099 HST131099 ICP131099 IML131099 IWH131099 JGD131099 JPZ131099 JZV131099 KJR131099 KTN131099 LDJ131099 LNF131099 LXB131099 MGX131099 MQT131099 NAP131099 NKL131099 NUH131099 OED131099 ONZ131099 OXV131099 PHR131099 PRN131099 QBJ131099 QLF131099 QVB131099 REX131099 ROT131099 RYP131099 SIL131099 SSH131099 TCD131099 TLZ131099 TVV131099 UFR131099 UPN131099 UZJ131099 VJF131099 VTB131099 WCX131099 WMT131099 WWP131099 M196635 KD196635 TZ196635 ADV196635 ANR196635 AXN196635 BHJ196635 BRF196635 CBB196635 CKX196635 CUT196635 DEP196635 DOL196635 DYH196635 EID196635 ERZ196635 FBV196635 FLR196635 FVN196635 GFJ196635 GPF196635 GZB196635 HIX196635 HST196635 ICP196635 IML196635 IWH196635 JGD196635 JPZ196635 JZV196635 KJR196635 KTN196635 LDJ196635 LNF196635 LXB196635 MGX196635 MQT196635 NAP196635 NKL196635 NUH196635 OED196635 ONZ196635 OXV196635 PHR196635 PRN196635 QBJ196635 QLF196635 QVB196635 REX196635 ROT196635 RYP196635 SIL196635 SSH196635 TCD196635 TLZ196635 TVV196635 UFR196635 UPN196635 UZJ196635 VJF196635 VTB196635 WCX196635 WMT196635 WWP196635 M262171 KD262171 TZ262171 ADV262171 ANR262171 AXN262171 BHJ262171 BRF262171 CBB262171 CKX262171 CUT262171 DEP262171 DOL262171 DYH262171 EID262171 ERZ262171 FBV262171 FLR262171 FVN262171 GFJ262171 GPF262171 GZB262171 HIX262171 HST262171 ICP262171 IML262171 IWH262171 JGD262171 JPZ262171 JZV262171 KJR262171 KTN262171 LDJ262171 LNF262171 LXB262171 MGX262171 MQT262171 NAP262171 NKL262171 NUH262171 OED262171 ONZ262171 OXV262171 PHR262171 PRN262171 QBJ262171 QLF262171 QVB262171 REX262171 ROT262171 RYP262171 SIL262171 SSH262171 TCD262171 TLZ262171 TVV262171 UFR262171 UPN262171 UZJ262171 VJF262171 VTB262171 WCX262171 WMT262171 WWP262171 M327707 KD327707 TZ327707 ADV327707 ANR327707 AXN327707 BHJ327707 BRF327707 CBB327707 CKX327707 CUT327707 DEP327707 DOL327707 DYH327707 EID327707 ERZ327707 FBV327707 FLR327707 FVN327707 GFJ327707 GPF327707 GZB327707 HIX327707 HST327707 ICP327707 IML327707 IWH327707 JGD327707 JPZ327707 JZV327707 KJR327707 KTN327707 LDJ327707 LNF327707 LXB327707 MGX327707 MQT327707 NAP327707 NKL327707 NUH327707 OED327707 ONZ327707 OXV327707 PHR327707 PRN327707 QBJ327707 QLF327707 QVB327707 REX327707 ROT327707 RYP327707 SIL327707 SSH327707 TCD327707 TLZ327707 TVV327707 UFR327707 UPN327707 UZJ327707 VJF327707 VTB327707 WCX327707 WMT327707 WWP327707 M393243 KD393243 TZ393243 ADV393243 ANR393243 AXN393243 BHJ393243 BRF393243 CBB393243 CKX393243 CUT393243 DEP393243 DOL393243 DYH393243 EID393243 ERZ393243 FBV393243 FLR393243 FVN393243 GFJ393243 GPF393243 GZB393243 HIX393243 HST393243 ICP393243 IML393243 IWH393243 JGD393243 JPZ393243 JZV393243 KJR393243 KTN393243 LDJ393243 LNF393243 LXB393243 MGX393243 MQT393243 NAP393243 NKL393243 NUH393243 OED393243 ONZ393243 OXV393243 PHR393243 PRN393243 QBJ393243 QLF393243 QVB393243 REX393243 ROT393243 RYP393243 SIL393243 SSH393243 TCD393243 TLZ393243 TVV393243 UFR393243 UPN393243 UZJ393243 VJF393243 VTB393243 WCX393243 WMT393243 WWP393243 M458779 KD458779 TZ458779 ADV458779 ANR458779 AXN458779 BHJ458779 BRF458779 CBB458779 CKX458779 CUT458779 DEP458779 DOL458779 DYH458779 EID458779 ERZ458779 FBV458779 FLR458779 FVN458779 GFJ458779 GPF458779 GZB458779 HIX458779 HST458779 ICP458779 IML458779 IWH458779 JGD458779 JPZ458779 JZV458779 KJR458779 KTN458779 LDJ458779 LNF458779 LXB458779 MGX458779 MQT458779 NAP458779 NKL458779 NUH458779 OED458779 ONZ458779 OXV458779 PHR458779 PRN458779 QBJ458779 QLF458779 QVB458779 REX458779 ROT458779 RYP458779 SIL458779 SSH458779 TCD458779 TLZ458779 TVV458779 UFR458779 UPN458779 UZJ458779 VJF458779 VTB458779 WCX458779 WMT458779 WWP458779 M524315 KD524315 TZ524315 ADV524315 ANR524315 AXN524315 BHJ524315 BRF524315 CBB524315 CKX524315 CUT524315 DEP524315 DOL524315 DYH524315 EID524315 ERZ524315 FBV524315 FLR524315 FVN524315 GFJ524315 GPF524315 GZB524315 HIX524315 HST524315 ICP524315 IML524315 IWH524315 JGD524315 JPZ524315 JZV524315 KJR524315 KTN524315 LDJ524315 LNF524315 LXB524315 MGX524315 MQT524315 NAP524315 NKL524315 NUH524315 OED524315 ONZ524315 OXV524315 PHR524315 PRN524315 QBJ524315 QLF524315 QVB524315 REX524315 ROT524315 RYP524315 SIL524315 SSH524315 TCD524315 TLZ524315 TVV524315 UFR524315 UPN524315 UZJ524315 VJF524315 VTB524315 WCX524315 WMT524315 WWP524315 M589851 KD589851 TZ589851 ADV589851 ANR589851 AXN589851 BHJ589851 BRF589851 CBB589851 CKX589851 CUT589851 DEP589851 DOL589851 DYH589851 EID589851 ERZ589851 FBV589851 FLR589851 FVN589851 GFJ589851 GPF589851 GZB589851 HIX589851 HST589851 ICP589851 IML589851 IWH589851 JGD589851 JPZ589851 JZV589851 KJR589851 KTN589851 LDJ589851 LNF589851 LXB589851 MGX589851 MQT589851 NAP589851 NKL589851 NUH589851 OED589851 ONZ589851 OXV589851 PHR589851 PRN589851 QBJ589851 QLF589851 QVB589851 REX589851 ROT589851 RYP589851 SIL589851 SSH589851 TCD589851 TLZ589851 TVV589851 UFR589851 UPN589851 UZJ589851 VJF589851 VTB589851 WCX589851 WMT589851 WWP589851 M655387 KD655387 TZ655387 ADV655387 ANR655387 AXN655387 BHJ655387 BRF655387 CBB655387 CKX655387 CUT655387 DEP655387 DOL655387 DYH655387 EID655387 ERZ655387 FBV655387 FLR655387 FVN655387 GFJ655387 GPF655387 GZB655387 HIX655387 HST655387 ICP655387 IML655387 IWH655387 JGD655387 JPZ655387 JZV655387 KJR655387 KTN655387 LDJ655387 LNF655387 LXB655387 MGX655387 MQT655387 NAP655387 NKL655387 NUH655387 OED655387 ONZ655387 OXV655387 PHR655387 PRN655387 QBJ655387 QLF655387 QVB655387 REX655387 ROT655387 RYP655387 SIL655387 SSH655387 TCD655387 TLZ655387 TVV655387 UFR655387 UPN655387 UZJ655387 VJF655387 VTB655387 WCX655387 WMT655387 WWP655387 M720923 KD720923 TZ720923 ADV720923 ANR720923 AXN720923 BHJ720923 BRF720923 CBB720923 CKX720923 CUT720923 DEP720923 DOL720923 DYH720923 EID720923 ERZ720923 FBV720923 FLR720923 FVN720923 GFJ720923 GPF720923 GZB720923 HIX720923 HST720923 ICP720923 IML720923 IWH720923 JGD720923 JPZ720923 JZV720923 KJR720923 KTN720923 LDJ720923 LNF720923 LXB720923 MGX720923 MQT720923 NAP720923 NKL720923 NUH720923 OED720923 ONZ720923 OXV720923 PHR720923 PRN720923 QBJ720923 QLF720923 QVB720923 REX720923 ROT720923 RYP720923 SIL720923 SSH720923 TCD720923 TLZ720923 TVV720923 UFR720923 UPN720923 UZJ720923 VJF720923 VTB720923 WCX720923 WMT720923 WWP720923 M786459 KD786459 TZ786459 ADV786459 ANR786459 AXN786459 BHJ786459 BRF786459 CBB786459 CKX786459 CUT786459 DEP786459 DOL786459 DYH786459 EID786459 ERZ786459 FBV786459 FLR786459 FVN786459 GFJ786459 GPF786459 GZB786459 HIX786459 HST786459 ICP786459 IML786459 IWH786459 JGD786459 JPZ786459 JZV786459 KJR786459 KTN786459 LDJ786459 LNF786459 LXB786459 MGX786459 MQT786459 NAP786459 NKL786459 NUH786459 OED786459 ONZ786459 OXV786459 PHR786459 PRN786459 QBJ786459 QLF786459 QVB786459 REX786459 ROT786459 RYP786459 SIL786459 SSH786459 TCD786459 TLZ786459 TVV786459 UFR786459 UPN786459 UZJ786459 VJF786459 VTB786459 WCX786459 WMT786459 WWP786459 M851995 KD851995 TZ851995 ADV851995 ANR851995 AXN851995 BHJ851995 BRF851995 CBB851995 CKX851995 CUT851995 DEP851995 DOL851995 DYH851995 EID851995 ERZ851995 FBV851995 FLR851995 FVN851995 GFJ851995 GPF851995 GZB851995 HIX851995 HST851995 ICP851995 IML851995 IWH851995 JGD851995 JPZ851995 JZV851995 KJR851995 KTN851995 LDJ851995 LNF851995 LXB851995 MGX851995 MQT851995 NAP851995 NKL851995 NUH851995 OED851995 ONZ851995 OXV851995 PHR851995 PRN851995 QBJ851995 QLF851995 QVB851995 REX851995 ROT851995 RYP851995 SIL851995 SSH851995 TCD851995 TLZ851995 TVV851995 UFR851995 UPN851995 UZJ851995 VJF851995 VTB851995 WCX851995 WMT851995 WWP851995 M917531 KD917531 TZ917531 ADV917531 ANR917531 AXN917531 BHJ917531 BRF917531 CBB917531 CKX917531 CUT917531 DEP917531 DOL917531 DYH917531 EID917531 ERZ917531 FBV917531 FLR917531 FVN917531 GFJ917531 GPF917531 GZB917531 HIX917531 HST917531 ICP917531 IML917531 IWH917531 JGD917531 JPZ917531 JZV917531 KJR917531 KTN917531 LDJ917531 LNF917531 LXB917531 MGX917531 MQT917531 NAP917531 NKL917531 NUH917531 OED917531 ONZ917531 OXV917531 PHR917531 PRN917531 QBJ917531 QLF917531 QVB917531 REX917531 ROT917531 RYP917531 SIL917531 SSH917531 TCD917531 TLZ917531 TVV917531 UFR917531 UPN917531 UZJ917531 VJF917531 VTB917531 WCX917531 WMT917531 WWP917531 M983067 KD983067 TZ983067 ADV983067 ANR983067 AXN983067 BHJ983067 BRF983067 CBB983067 CKX983067 CUT983067 DEP983067 DOL983067 DYH983067 EID983067 ERZ983067 FBV983067 FLR983067 FVN983067 GFJ983067 GPF983067 GZB983067 HIX983067 HST983067 ICP983067 IML983067 IWH983067 JGD983067 JPZ983067 JZV983067 KJR983067 KTN983067 LDJ983067 LNF983067 LXB983067 MGX983067 MQT983067 NAP983067 NKL983067 NUH983067 OED983067 ONZ983067 OXV983067 PHR983067 PRN983067 QBJ983067 QLF983067 QVB983067 REX983067 ROT983067 RYP983067 SIL983067 SSH983067 TCD983067 TLZ983067 TVV983067 UFR983067 UPN983067 UZJ983067 VJF983067 VTB983067 WCX983067 WMT983067 VJF24:VJF25 UZJ24:UZJ25 UPN24:UPN25 UFR24:UFR25 TVV24:TVV25 TLZ24:TLZ25 TCD24:TCD25 SSH24:SSH25 SIL24:SIL25 RYP24:RYP25 ROT24:ROT25 REX24:REX25 QVB24:QVB25 QLF24:QLF25 QBJ24:QBJ25 PRN24:PRN25 PHR24:PHR25 OXV24:OXV25 ONZ24:ONZ25 OED24:OED25 NUH24:NUH25 NKL24:NKL25 NAP24:NAP25 MQT24:MQT25 MGX24:MGX25 LXB24:LXB25 LNF24:LNF25 LDJ24:LDJ25 KTN24:KTN25 KJR24:KJR25 JZV24:JZV25 JPZ24:JPZ25 JGD24:JGD25 IWH24:IWH25 IML24:IML25 ICP24:ICP25 HST24:HST25 HIX24:HIX25 GZB24:GZB25 GPF24:GPF25 GFJ24:GFJ25 FVN24:FVN25 FLR24:FLR25 FBV24:FBV25 ERZ24:ERZ25 EID24:EID25 DYH24:DYH25 DOL24:DOL25 DEP24:DEP25 CUT24:CUT25 CKX24:CKX25 CBB24:CBB25 BRF24:BRF25 BHJ24:BHJ25 AXN24:AXN25 ANR24:ANR25 ADV24:ADV25 TZ24:TZ25 KD24:KD25 M24:M25 WWP24:WWP25 WMT24:WMT25 WCX24:WCX25 VTB24:VTB25 KD31 TZ31 ADV31 ANR31 AXN31 M31 WWP31 WMT31 WCX31 VTB31 VJF31 UZJ31 UPN31 UFR31 TVV31 TLZ31 TCD31 SSH31 SIL31 RYP31 ROT31 REX31 QVB31 QLF31 QBJ31 PRN31 PHR31 OXV31 ONZ31 OED31 NUH31 NKL31 NAP31 MQT31 MGX31 LXB31 LNF31 LDJ31 KTN31 KJR31 JZV31 JPZ31 JGD31 IWH31 IML31 ICP31 HST31 HIX31 GZB31 GPF31 GFJ31 FVN31 FLR31 FBV31 ERZ31 EID31 DYH31 DOL31 DEP31 CUT31 CKX31 CBB31 BRF31 BHJ31">
      <formula1>kind_of_heat_transfer</formula1>
    </dataValidation>
    <dataValidation type="list" allowBlank="1" showInputMessage="1" errorTitle="Ошибка" error="Выберите значение из списка" prompt="Выберите значение из списка" sqref="KF23:KM23 UB23:UI23 ADX23:AEE23 ANT23:AOA23 AXP23:AXW23 BHL23:BHS23 BRH23:BRO23 CBD23:CBK23 CKZ23:CLG23 CUV23:CVC23 DER23:DEY23 DON23:DOU23 DYJ23:DYQ23 EIF23:EIM23 ESB23:ESI23 FBX23:FCE23 FLT23:FMA23 FVP23:FVW23 GFL23:GFS23 GPH23:GPO23 GZD23:GZK23 HIZ23:HJG23 HSV23:HTC23 ICR23:ICY23 IMN23:IMU23 IWJ23:IWQ23 JGF23:JGM23 JQB23:JQI23 JZX23:KAE23 KJT23:KKA23 KTP23:KTW23 LDL23:LDS23 LNH23:LNO23 LXD23:LXK23 MGZ23:MHG23 MQV23:MRC23 NAR23:NAY23 NKN23:NKU23 NUJ23:NUQ23 OEF23:OEM23 OOB23:OOI23 OXX23:OYE23 PHT23:PIA23 PRP23:PRW23 QBL23:QBS23 QLH23:QLO23 QVD23:QVK23 REZ23:RFG23 ROV23:RPC23 RYR23:RYY23 SIN23:SIU23 SSJ23:SSQ23 TCF23:TCM23 TMB23:TMI23 TVX23:TWE23 UFT23:UGA23 UPP23:UPW23 UZL23:UZS23 VJH23:VJO23 VTD23:VTK23 WCZ23:WDG23 WMV23:WNC23 WWR23:WWY23 KF65562:KM65562 UB65562:UI65562 ADX65562:AEE65562 ANT65562:AOA65562 AXP65562:AXW65562 BHL65562:BHS65562 BRH65562:BRO65562 CBD65562:CBK65562 CKZ65562:CLG65562 CUV65562:CVC65562 DER65562:DEY65562 DON65562:DOU65562 DYJ65562:DYQ65562 EIF65562:EIM65562 ESB65562:ESI65562 FBX65562:FCE65562 FLT65562:FMA65562 FVP65562:FVW65562 GFL65562:GFS65562 GPH65562:GPO65562 GZD65562:GZK65562 HIZ65562:HJG65562 HSV65562:HTC65562 ICR65562:ICY65562 IMN65562:IMU65562 IWJ65562:IWQ65562 JGF65562:JGM65562 JQB65562:JQI65562 JZX65562:KAE65562 KJT65562:KKA65562 KTP65562:KTW65562 LDL65562:LDS65562 LNH65562:LNO65562 LXD65562:LXK65562 MGZ65562:MHG65562 MQV65562:MRC65562 NAR65562:NAY65562 NKN65562:NKU65562 NUJ65562:NUQ65562 OEF65562:OEM65562 OOB65562:OOI65562 OXX65562:OYE65562 PHT65562:PIA65562 PRP65562:PRW65562 QBL65562:QBS65562 QLH65562:QLO65562 QVD65562:QVK65562 REZ65562:RFG65562 ROV65562:RPC65562 RYR65562:RYY65562 SIN65562:SIU65562 SSJ65562:SSQ65562 TCF65562:TCM65562 TMB65562:TMI65562 TVX65562:TWE65562 UFT65562:UGA65562 UPP65562:UPW65562 UZL65562:UZS65562 VJH65562:VJO65562 VTD65562:VTK65562 WCZ65562:WDG65562 WMV65562:WNC65562 WWR65562:WWY65562 KF131098:KM131098 UB131098:UI131098 ADX131098:AEE131098 ANT131098:AOA131098 AXP131098:AXW131098 BHL131098:BHS131098 BRH131098:BRO131098 CBD131098:CBK131098 CKZ131098:CLG131098 CUV131098:CVC131098 DER131098:DEY131098 DON131098:DOU131098 DYJ131098:DYQ131098 EIF131098:EIM131098 ESB131098:ESI131098 FBX131098:FCE131098 FLT131098:FMA131098 FVP131098:FVW131098 GFL131098:GFS131098 GPH131098:GPO131098 GZD131098:GZK131098 HIZ131098:HJG131098 HSV131098:HTC131098 ICR131098:ICY131098 IMN131098:IMU131098 IWJ131098:IWQ131098 JGF131098:JGM131098 JQB131098:JQI131098 JZX131098:KAE131098 KJT131098:KKA131098 KTP131098:KTW131098 LDL131098:LDS131098 LNH131098:LNO131098 LXD131098:LXK131098 MGZ131098:MHG131098 MQV131098:MRC131098 NAR131098:NAY131098 NKN131098:NKU131098 NUJ131098:NUQ131098 OEF131098:OEM131098 OOB131098:OOI131098 OXX131098:OYE131098 PHT131098:PIA131098 PRP131098:PRW131098 QBL131098:QBS131098 QLH131098:QLO131098 QVD131098:QVK131098 REZ131098:RFG131098 ROV131098:RPC131098 RYR131098:RYY131098 SIN131098:SIU131098 SSJ131098:SSQ131098 TCF131098:TCM131098 TMB131098:TMI131098 TVX131098:TWE131098 UFT131098:UGA131098 UPP131098:UPW131098 UZL131098:UZS131098 VJH131098:VJO131098 VTD131098:VTK131098 WCZ131098:WDG131098 WMV131098:WNC131098 WWR131098:WWY131098 KF196634:KM196634 UB196634:UI196634 ADX196634:AEE196634 ANT196634:AOA196634 AXP196634:AXW196634 BHL196634:BHS196634 BRH196634:BRO196634 CBD196634:CBK196634 CKZ196634:CLG196634 CUV196634:CVC196634 DER196634:DEY196634 DON196634:DOU196634 DYJ196634:DYQ196634 EIF196634:EIM196634 ESB196634:ESI196634 FBX196634:FCE196634 FLT196634:FMA196634 FVP196634:FVW196634 GFL196634:GFS196634 GPH196634:GPO196634 GZD196634:GZK196634 HIZ196634:HJG196634 HSV196634:HTC196634 ICR196634:ICY196634 IMN196634:IMU196634 IWJ196634:IWQ196634 JGF196634:JGM196634 JQB196634:JQI196634 JZX196634:KAE196634 KJT196634:KKA196634 KTP196634:KTW196634 LDL196634:LDS196634 LNH196634:LNO196634 LXD196634:LXK196634 MGZ196634:MHG196634 MQV196634:MRC196634 NAR196634:NAY196634 NKN196634:NKU196634 NUJ196634:NUQ196634 OEF196634:OEM196634 OOB196634:OOI196634 OXX196634:OYE196634 PHT196634:PIA196634 PRP196634:PRW196634 QBL196634:QBS196634 QLH196634:QLO196634 QVD196634:QVK196634 REZ196634:RFG196634 ROV196634:RPC196634 RYR196634:RYY196634 SIN196634:SIU196634 SSJ196634:SSQ196634 TCF196634:TCM196634 TMB196634:TMI196634 TVX196634:TWE196634 UFT196634:UGA196634 UPP196634:UPW196634 UZL196634:UZS196634 VJH196634:VJO196634 VTD196634:VTK196634 WCZ196634:WDG196634 WMV196634:WNC196634 WWR196634:WWY196634 KF262170:KM262170 UB262170:UI262170 ADX262170:AEE262170 ANT262170:AOA262170 AXP262170:AXW262170 BHL262170:BHS262170 BRH262170:BRO262170 CBD262170:CBK262170 CKZ262170:CLG262170 CUV262170:CVC262170 DER262170:DEY262170 DON262170:DOU262170 DYJ262170:DYQ262170 EIF262170:EIM262170 ESB262170:ESI262170 FBX262170:FCE262170 FLT262170:FMA262170 FVP262170:FVW262170 GFL262170:GFS262170 GPH262170:GPO262170 GZD262170:GZK262170 HIZ262170:HJG262170 HSV262170:HTC262170 ICR262170:ICY262170 IMN262170:IMU262170 IWJ262170:IWQ262170 JGF262170:JGM262170 JQB262170:JQI262170 JZX262170:KAE262170 KJT262170:KKA262170 KTP262170:KTW262170 LDL262170:LDS262170 LNH262170:LNO262170 LXD262170:LXK262170 MGZ262170:MHG262170 MQV262170:MRC262170 NAR262170:NAY262170 NKN262170:NKU262170 NUJ262170:NUQ262170 OEF262170:OEM262170 OOB262170:OOI262170 OXX262170:OYE262170 PHT262170:PIA262170 PRP262170:PRW262170 QBL262170:QBS262170 QLH262170:QLO262170 QVD262170:QVK262170 REZ262170:RFG262170 ROV262170:RPC262170 RYR262170:RYY262170 SIN262170:SIU262170 SSJ262170:SSQ262170 TCF262170:TCM262170 TMB262170:TMI262170 TVX262170:TWE262170 UFT262170:UGA262170 UPP262170:UPW262170 UZL262170:UZS262170 VJH262170:VJO262170 VTD262170:VTK262170 WCZ262170:WDG262170 WMV262170:WNC262170 WWR262170:WWY262170 KF327706:KM327706 UB327706:UI327706 ADX327706:AEE327706 ANT327706:AOA327706 AXP327706:AXW327706 BHL327706:BHS327706 BRH327706:BRO327706 CBD327706:CBK327706 CKZ327706:CLG327706 CUV327706:CVC327706 DER327706:DEY327706 DON327706:DOU327706 DYJ327706:DYQ327706 EIF327706:EIM327706 ESB327706:ESI327706 FBX327706:FCE327706 FLT327706:FMA327706 FVP327706:FVW327706 GFL327706:GFS327706 GPH327706:GPO327706 GZD327706:GZK327706 HIZ327706:HJG327706 HSV327706:HTC327706 ICR327706:ICY327706 IMN327706:IMU327706 IWJ327706:IWQ327706 JGF327706:JGM327706 JQB327706:JQI327706 JZX327706:KAE327706 KJT327706:KKA327706 KTP327706:KTW327706 LDL327706:LDS327706 LNH327706:LNO327706 LXD327706:LXK327706 MGZ327706:MHG327706 MQV327706:MRC327706 NAR327706:NAY327706 NKN327706:NKU327706 NUJ327706:NUQ327706 OEF327706:OEM327706 OOB327706:OOI327706 OXX327706:OYE327706 PHT327706:PIA327706 PRP327706:PRW327706 QBL327706:QBS327706 QLH327706:QLO327706 QVD327706:QVK327706 REZ327706:RFG327706 ROV327706:RPC327706 RYR327706:RYY327706 SIN327706:SIU327706 SSJ327706:SSQ327706 TCF327706:TCM327706 TMB327706:TMI327706 TVX327706:TWE327706 UFT327706:UGA327706 UPP327706:UPW327706 UZL327706:UZS327706 VJH327706:VJO327706 VTD327706:VTK327706 WCZ327706:WDG327706 WMV327706:WNC327706 WWR327706:WWY327706 KF393242:KM393242 UB393242:UI393242 ADX393242:AEE393242 ANT393242:AOA393242 AXP393242:AXW393242 BHL393242:BHS393242 BRH393242:BRO393242 CBD393242:CBK393242 CKZ393242:CLG393242 CUV393242:CVC393242 DER393242:DEY393242 DON393242:DOU393242 DYJ393242:DYQ393242 EIF393242:EIM393242 ESB393242:ESI393242 FBX393242:FCE393242 FLT393242:FMA393242 FVP393242:FVW393242 GFL393242:GFS393242 GPH393242:GPO393242 GZD393242:GZK393242 HIZ393242:HJG393242 HSV393242:HTC393242 ICR393242:ICY393242 IMN393242:IMU393242 IWJ393242:IWQ393242 JGF393242:JGM393242 JQB393242:JQI393242 JZX393242:KAE393242 KJT393242:KKA393242 KTP393242:KTW393242 LDL393242:LDS393242 LNH393242:LNO393242 LXD393242:LXK393242 MGZ393242:MHG393242 MQV393242:MRC393242 NAR393242:NAY393242 NKN393242:NKU393242 NUJ393242:NUQ393242 OEF393242:OEM393242 OOB393242:OOI393242 OXX393242:OYE393242 PHT393242:PIA393242 PRP393242:PRW393242 QBL393242:QBS393242 QLH393242:QLO393242 QVD393242:QVK393242 REZ393242:RFG393242 ROV393242:RPC393242 RYR393242:RYY393242 SIN393242:SIU393242 SSJ393242:SSQ393242 TCF393242:TCM393242 TMB393242:TMI393242 TVX393242:TWE393242 UFT393242:UGA393242 UPP393242:UPW393242 UZL393242:UZS393242 VJH393242:VJO393242 VTD393242:VTK393242 WCZ393242:WDG393242 WMV393242:WNC393242 WWR393242:WWY393242 KF458778:KM458778 UB458778:UI458778 ADX458778:AEE458778 ANT458778:AOA458778 AXP458778:AXW458778 BHL458778:BHS458778 BRH458778:BRO458778 CBD458778:CBK458778 CKZ458778:CLG458778 CUV458778:CVC458778 DER458778:DEY458778 DON458778:DOU458778 DYJ458778:DYQ458778 EIF458778:EIM458778 ESB458778:ESI458778 FBX458778:FCE458778 FLT458778:FMA458778 FVP458778:FVW458778 GFL458778:GFS458778 GPH458778:GPO458778 GZD458778:GZK458778 HIZ458778:HJG458778 HSV458778:HTC458778 ICR458778:ICY458778 IMN458778:IMU458778 IWJ458778:IWQ458778 JGF458778:JGM458778 JQB458778:JQI458778 JZX458778:KAE458778 KJT458778:KKA458778 KTP458778:KTW458778 LDL458778:LDS458778 LNH458778:LNO458778 LXD458778:LXK458778 MGZ458778:MHG458778 MQV458778:MRC458778 NAR458778:NAY458778 NKN458778:NKU458778 NUJ458778:NUQ458778 OEF458778:OEM458778 OOB458778:OOI458778 OXX458778:OYE458778 PHT458778:PIA458778 PRP458778:PRW458778 QBL458778:QBS458778 QLH458778:QLO458778 QVD458778:QVK458778 REZ458778:RFG458778 ROV458778:RPC458778 RYR458778:RYY458778 SIN458778:SIU458778 SSJ458778:SSQ458778 TCF458778:TCM458778 TMB458778:TMI458778 TVX458778:TWE458778 UFT458778:UGA458778 UPP458778:UPW458778 UZL458778:UZS458778 VJH458778:VJO458778 VTD458778:VTK458778 WCZ458778:WDG458778 WMV458778:WNC458778 WWR458778:WWY458778 KF524314:KM524314 UB524314:UI524314 ADX524314:AEE524314 ANT524314:AOA524314 AXP524314:AXW524314 BHL524314:BHS524314 BRH524314:BRO524314 CBD524314:CBK524314 CKZ524314:CLG524314 CUV524314:CVC524314 DER524314:DEY524314 DON524314:DOU524314 DYJ524314:DYQ524314 EIF524314:EIM524314 ESB524314:ESI524314 FBX524314:FCE524314 FLT524314:FMA524314 FVP524314:FVW524314 GFL524314:GFS524314 GPH524314:GPO524314 GZD524314:GZK524314 HIZ524314:HJG524314 HSV524314:HTC524314 ICR524314:ICY524314 IMN524314:IMU524314 IWJ524314:IWQ524314 JGF524314:JGM524314 JQB524314:JQI524314 JZX524314:KAE524314 KJT524314:KKA524314 KTP524314:KTW524314 LDL524314:LDS524314 LNH524314:LNO524314 LXD524314:LXK524314 MGZ524314:MHG524314 MQV524314:MRC524314 NAR524314:NAY524314 NKN524314:NKU524314 NUJ524314:NUQ524314 OEF524314:OEM524314 OOB524314:OOI524314 OXX524314:OYE524314 PHT524314:PIA524314 PRP524314:PRW524314 QBL524314:QBS524314 QLH524314:QLO524314 QVD524314:QVK524314 REZ524314:RFG524314 ROV524314:RPC524314 RYR524314:RYY524314 SIN524314:SIU524314 SSJ524314:SSQ524314 TCF524314:TCM524314 TMB524314:TMI524314 TVX524314:TWE524314 UFT524314:UGA524314 UPP524314:UPW524314 UZL524314:UZS524314 VJH524314:VJO524314 VTD524314:VTK524314 WCZ524314:WDG524314 WMV524314:WNC524314 WWR524314:WWY524314 KF589850:KM589850 UB589850:UI589850 ADX589850:AEE589850 ANT589850:AOA589850 AXP589850:AXW589850 BHL589850:BHS589850 BRH589850:BRO589850 CBD589850:CBK589850 CKZ589850:CLG589850 CUV589850:CVC589850 DER589850:DEY589850 DON589850:DOU589850 DYJ589850:DYQ589850 EIF589850:EIM589850 ESB589850:ESI589850 FBX589850:FCE589850 FLT589850:FMA589850 FVP589850:FVW589850 GFL589850:GFS589850 GPH589850:GPO589850 GZD589850:GZK589850 HIZ589850:HJG589850 HSV589850:HTC589850 ICR589850:ICY589850 IMN589850:IMU589850 IWJ589850:IWQ589850 JGF589850:JGM589850 JQB589850:JQI589850 JZX589850:KAE589850 KJT589850:KKA589850 KTP589850:KTW589850 LDL589850:LDS589850 LNH589850:LNO589850 LXD589850:LXK589850 MGZ589850:MHG589850 MQV589850:MRC589850 NAR589850:NAY589850 NKN589850:NKU589850 NUJ589850:NUQ589850 OEF589850:OEM589850 OOB589850:OOI589850 OXX589850:OYE589850 PHT589850:PIA589850 PRP589850:PRW589850 QBL589850:QBS589850 QLH589850:QLO589850 QVD589850:QVK589850 REZ589850:RFG589850 ROV589850:RPC589850 RYR589850:RYY589850 SIN589850:SIU589850 SSJ589850:SSQ589850 TCF589850:TCM589850 TMB589850:TMI589850 TVX589850:TWE589850 UFT589850:UGA589850 UPP589850:UPW589850 UZL589850:UZS589850 VJH589850:VJO589850 VTD589850:VTK589850 WCZ589850:WDG589850 WMV589850:WNC589850 WWR589850:WWY589850 KF655386:KM655386 UB655386:UI655386 ADX655386:AEE655386 ANT655386:AOA655386 AXP655386:AXW655386 BHL655386:BHS655386 BRH655386:BRO655386 CBD655386:CBK655386 CKZ655386:CLG655386 CUV655386:CVC655386 DER655386:DEY655386 DON655386:DOU655386 DYJ655386:DYQ655386 EIF655386:EIM655386 ESB655386:ESI655386 FBX655386:FCE655386 FLT655386:FMA655386 FVP655386:FVW655386 GFL655386:GFS655386 GPH655386:GPO655386 GZD655386:GZK655386 HIZ655386:HJG655386 HSV655386:HTC655386 ICR655386:ICY655386 IMN655386:IMU655386 IWJ655386:IWQ655386 JGF655386:JGM655386 JQB655386:JQI655386 JZX655386:KAE655386 KJT655386:KKA655386 KTP655386:KTW655386 LDL655386:LDS655386 LNH655386:LNO655386 LXD655386:LXK655386 MGZ655386:MHG655386 MQV655386:MRC655386 NAR655386:NAY655386 NKN655386:NKU655386 NUJ655386:NUQ655386 OEF655386:OEM655386 OOB655386:OOI655386 OXX655386:OYE655386 PHT655386:PIA655386 PRP655386:PRW655386 QBL655386:QBS655386 QLH655386:QLO655386 QVD655386:QVK655386 REZ655386:RFG655386 ROV655386:RPC655386 RYR655386:RYY655386 SIN655386:SIU655386 SSJ655386:SSQ655386 TCF655386:TCM655386 TMB655386:TMI655386 TVX655386:TWE655386 UFT655386:UGA655386 UPP655386:UPW655386 UZL655386:UZS655386 VJH655386:VJO655386 VTD655386:VTK655386 WCZ655386:WDG655386 WMV655386:WNC655386 WWR655386:WWY655386 KF720922:KM720922 UB720922:UI720922 ADX720922:AEE720922 ANT720922:AOA720922 AXP720922:AXW720922 BHL720922:BHS720922 BRH720922:BRO720922 CBD720922:CBK720922 CKZ720922:CLG720922 CUV720922:CVC720922 DER720922:DEY720922 DON720922:DOU720922 DYJ720922:DYQ720922 EIF720922:EIM720922 ESB720922:ESI720922 FBX720922:FCE720922 FLT720922:FMA720922 FVP720922:FVW720922 GFL720922:GFS720922 GPH720922:GPO720922 GZD720922:GZK720922 HIZ720922:HJG720922 HSV720922:HTC720922 ICR720922:ICY720922 IMN720922:IMU720922 IWJ720922:IWQ720922 JGF720922:JGM720922 JQB720922:JQI720922 JZX720922:KAE720922 KJT720922:KKA720922 KTP720922:KTW720922 LDL720922:LDS720922 LNH720922:LNO720922 LXD720922:LXK720922 MGZ720922:MHG720922 MQV720922:MRC720922 NAR720922:NAY720922 NKN720922:NKU720922 NUJ720922:NUQ720922 OEF720922:OEM720922 OOB720922:OOI720922 OXX720922:OYE720922 PHT720922:PIA720922 PRP720922:PRW720922 QBL720922:QBS720922 QLH720922:QLO720922 QVD720922:QVK720922 REZ720922:RFG720922 ROV720922:RPC720922 RYR720922:RYY720922 SIN720922:SIU720922 SSJ720922:SSQ720922 TCF720922:TCM720922 TMB720922:TMI720922 TVX720922:TWE720922 UFT720922:UGA720922 UPP720922:UPW720922 UZL720922:UZS720922 VJH720922:VJO720922 VTD720922:VTK720922 WCZ720922:WDG720922 WMV720922:WNC720922 WWR720922:WWY720922 KF786458:KM786458 UB786458:UI786458 ADX786458:AEE786458 ANT786458:AOA786458 AXP786458:AXW786458 BHL786458:BHS786458 BRH786458:BRO786458 CBD786458:CBK786458 CKZ786458:CLG786458 CUV786458:CVC786458 DER786458:DEY786458 DON786458:DOU786458 DYJ786458:DYQ786458 EIF786458:EIM786458 ESB786458:ESI786458 FBX786458:FCE786458 FLT786458:FMA786458 FVP786458:FVW786458 GFL786458:GFS786458 GPH786458:GPO786458 GZD786458:GZK786458 HIZ786458:HJG786458 HSV786458:HTC786458 ICR786458:ICY786458 IMN786458:IMU786458 IWJ786458:IWQ786458 JGF786458:JGM786458 JQB786458:JQI786458 JZX786458:KAE786458 KJT786458:KKA786458 KTP786458:KTW786458 LDL786458:LDS786458 LNH786458:LNO786458 LXD786458:LXK786458 MGZ786458:MHG786458 MQV786458:MRC786458 NAR786458:NAY786458 NKN786458:NKU786458 NUJ786458:NUQ786458 OEF786458:OEM786458 OOB786458:OOI786458 OXX786458:OYE786458 PHT786458:PIA786458 PRP786458:PRW786458 QBL786458:QBS786458 QLH786458:QLO786458 QVD786458:QVK786458 REZ786458:RFG786458 ROV786458:RPC786458 RYR786458:RYY786458 SIN786458:SIU786458 SSJ786458:SSQ786458 TCF786458:TCM786458 TMB786458:TMI786458 TVX786458:TWE786458 UFT786458:UGA786458 UPP786458:UPW786458 UZL786458:UZS786458 VJH786458:VJO786458 VTD786458:VTK786458 WCZ786458:WDG786458 WMV786458:WNC786458 WWR786458:WWY786458 KF851994:KM851994 UB851994:UI851994 ADX851994:AEE851994 ANT851994:AOA851994 AXP851994:AXW851994 BHL851994:BHS851994 BRH851994:BRO851994 CBD851994:CBK851994 CKZ851994:CLG851994 CUV851994:CVC851994 DER851994:DEY851994 DON851994:DOU851994 DYJ851994:DYQ851994 EIF851994:EIM851994 ESB851994:ESI851994 FBX851994:FCE851994 FLT851994:FMA851994 FVP851994:FVW851994 GFL851994:GFS851994 GPH851994:GPO851994 GZD851994:GZK851994 HIZ851994:HJG851994 HSV851994:HTC851994 ICR851994:ICY851994 IMN851994:IMU851994 IWJ851994:IWQ851994 JGF851994:JGM851994 JQB851994:JQI851994 JZX851994:KAE851994 KJT851994:KKA851994 KTP851994:KTW851994 LDL851994:LDS851994 LNH851994:LNO851994 LXD851994:LXK851994 MGZ851994:MHG851994 MQV851994:MRC851994 NAR851994:NAY851994 NKN851994:NKU851994 NUJ851994:NUQ851994 OEF851994:OEM851994 OOB851994:OOI851994 OXX851994:OYE851994 PHT851994:PIA851994 PRP851994:PRW851994 QBL851994:QBS851994 QLH851994:QLO851994 QVD851994:QVK851994 REZ851994:RFG851994 ROV851994:RPC851994 RYR851994:RYY851994 SIN851994:SIU851994 SSJ851994:SSQ851994 TCF851994:TCM851994 TMB851994:TMI851994 TVX851994:TWE851994 UFT851994:UGA851994 UPP851994:UPW851994 UZL851994:UZS851994 VJH851994:VJO851994 VTD851994:VTK851994 WCZ851994:WDG851994 WMV851994:WNC851994 WWR851994:WWY851994 KF917530:KM917530 UB917530:UI917530 ADX917530:AEE917530 ANT917530:AOA917530 AXP917530:AXW917530 BHL917530:BHS917530 BRH917530:BRO917530 CBD917530:CBK917530 CKZ917530:CLG917530 CUV917530:CVC917530 DER917530:DEY917530 DON917530:DOU917530 DYJ917530:DYQ917530 EIF917530:EIM917530 ESB917530:ESI917530 FBX917530:FCE917530 FLT917530:FMA917530 FVP917530:FVW917530 GFL917530:GFS917530 GPH917530:GPO917530 GZD917530:GZK917530 HIZ917530:HJG917530 HSV917530:HTC917530 ICR917530:ICY917530 IMN917530:IMU917530 IWJ917530:IWQ917530 JGF917530:JGM917530 JQB917530:JQI917530 JZX917530:KAE917530 KJT917530:KKA917530 KTP917530:KTW917530 LDL917530:LDS917530 LNH917530:LNO917530 LXD917530:LXK917530 MGZ917530:MHG917530 MQV917530:MRC917530 NAR917530:NAY917530 NKN917530:NKU917530 NUJ917530:NUQ917530 OEF917530:OEM917530 OOB917530:OOI917530 OXX917530:OYE917530 PHT917530:PIA917530 PRP917530:PRW917530 QBL917530:QBS917530 QLH917530:QLO917530 QVD917530:QVK917530 REZ917530:RFG917530 ROV917530:RPC917530 RYR917530:RYY917530 SIN917530:SIU917530 SSJ917530:SSQ917530 TCF917530:TCM917530 TMB917530:TMI917530 TVX917530:TWE917530 UFT917530:UGA917530 UPP917530:UPW917530 UZL917530:UZS917530 VJH917530:VJO917530 VTD917530:VTK917530 WCZ917530:WDG917530 WMV917530:WNC917530 WWR917530:WWY917530 WWR983066:WWY983066 KF983066:KM983066 UB983066:UI983066 ADX983066:AEE983066 ANT983066:AOA983066 AXP983066:AXW983066 BHL983066:BHS983066 BRH983066:BRO983066 CBD983066:CBK983066 CKZ983066:CLG983066 CUV983066:CVC983066 DER983066:DEY983066 DON983066:DOU983066 DYJ983066:DYQ983066 EIF983066:EIM983066 ESB983066:ESI983066 FBX983066:FCE983066 FLT983066:FMA983066 FVP983066:FVW983066 GFL983066:GFS983066 GPH983066:GPO983066 GZD983066:GZK983066 HIZ983066:HJG983066 HSV983066:HTC983066 ICR983066:ICY983066 IMN983066:IMU983066 IWJ983066:IWQ983066 JGF983066:JGM983066 JQB983066:JQI983066 JZX983066:KAE983066 KJT983066:KKA983066 KTP983066:KTW983066 LDL983066:LDS983066 LNH983066:LNO983066 LXD983066:LXK983066 MGZ983066:MHG983066 MQV983066:MRC983066 NAR983066:NAY983066 NKN983066:NKU983066 NUJ983066:NUQ983066 OEF983066:OEM983066 OOB983066:OOI983066 OXX983066:OYE983066 PHT983066:PIA983066 PRP983066:PRW983066 QBL983066:QBS983066 QLH983066:QLO983066 QVD983066:QVK983066 REZ983066:RFG983066 ROV983066:RPC983066 RYR983066:RYY983066 SIN983066:SIU983066 SSJ983066:SSQ983066 TCF983066:TCM983066 TMB983066:TMI983066 TVX983066:TWE983066 UFT983066:UGA983066 UPP983066:UPW983066 UZL983066:UZS983066 VJH983066:VJO983066 VTD983066:VTK983066 WCZ983066:WDG983066 WMV983066:WNC983066 O917530:AQ917530 O851994:AQ851994 O786458:AQ786458 O720922:AQ720922 O655386:AQ655386 O589850:AQ589850 O524314:AQ524314 O458778:AQ458778 O393242:AQ393242 O327706:AQ327706 O262170:AQ262170 O196634:AQ196634 O131098:AQ131098 O65562:AQ65562 O983066:AQ983066 WCZ30:WDG30 VTD30:VTK30 UZL30:UZS30 VJH30:VJO30 UFT30:UGA30 WWR30:WWY30 WMV30:WNC30 UPP30:UPW30 KF30:KM30 UB30:UI30 ADX30:AEE30 ANT30:AOA30 AXP30:AXW30 BHL30:BHS30 BRH30:BRO30 CBD30:CBK30 CKZ30:CLG30 CUV30:CVC30 DER30:DEY30 DON30:DOU30 DYJ30:DYQ30 EIF30:EIM30 ESB30:ESI30 FBX30:FCE30 FLT30:FMA30 FVP30:FVW30 GFL30:GFS30 GPH30:GPO30 GZD30:GZK30 HIZ30:HJG30 HSV30:HTC30 ICR30:ICY30 IMN30:IMU30 IWJ30:IWQ30 JGF30:JGM30 JQB30:JQI30 JZX30:KAE30 KJT30:KKA30 KTP30:KTW30 LDL30:LDS30 LNH30:LNO30 LXD30:LXK30 MGZ30:MHG30 MQV30:MRC30 NAR30:NAY30 NKN30:NKU30 NUJ30:NUQ30 OEF30:OEM30 OOB30:OOI30 OXX30:OYE30 PHT30:PIA30 PRP30:PRW30 QBL30:QBS30 QLH30:QLO30 QVD30:QVK30 REZ30:RFG30 ROV30:RPC30 RYR30:RYY30 SIN30:SIU30 SSJ30:SSQ30 TCF30:TCM30 TMB30:TMI30 TVX30:TWE30">
      <formula1>kind_of_cons</formula1>
    </dataValidation>
    <dataValidation type="textLength" operator="lessThanOrEqual" allowBlank="1" showInputMessage="1" showErrorMessage="1" errorTitle="Ошибка" error="Допускается ввод не более 900 символов!" sqref="WWZ983061:WWZ983068 WND983061:WND983068 AR65557:AR65564 KN65557:KN65564 UJ65557:UJ65564 AEF65557:AEF65564 AOB65557:AOB65564 AXX65557:AXX65564 BHT65557:BHT65564 BRP65557:BRP65564 CBL65557:CBL65564 CLH65557:CLH65564 CVD65557:CVD65564 DEZ65557:DEZ65564 DOV65557:DOV65564 DYR65557:DYR65564 EIN65557:EIN65564 ESJ65557:ESJ65564 FCF65557:FCF65564 FMB65557:FMB65564 FVX65557:FVX65564 GFT65557:GFT65564 GPP65557:GPP65564 GZL65557:GZL65564 HJH65557:HJH65564 HTD65557:HTD65564 ICZ65557:ICZ65564 IMV65557:IMV65564 IWR65557:IWR65564 JGN65557:JGN65564 JQJ65557:JQJ65564 KAF65557:KAF65564 KKB65557:KKB65564 KTX65557:KTX65564 LDT65557:LDT65564 LNP65557:LNP65564 LXL65557:LXL65564 MHH65557:MHH65564 MRD65557:MRD65564 NAZ65557:NAZ65564 NKV65557:NKV65564 NUR65557:NUR65564 OEN65557:OEN65564 OOJ65557:OOJ65564 OYF65557:OYF65564 PIB65557:PIB65564 PRX65557:PRX65564 QBT65557:QBT65564 QLP65557:QLP65564 QVL65557:QVL65564 RFH65557:RFH65564 RPD65557:RPD65564 RYZ65557:RYZ65564 SIV65557:SIV65564 SSR65557:SSR65564 TCN65557:TCN65564 TMJ65557:TMJ65564 TWF65557:TWF65564 UGB65557:UGB65564 UPX65557:UPX65564 UZT65557:UZT65564 VJP65557:VJP65564 VTL65557:VTL65564 WDH65557:WDH65564 WND65557:WND65564 WWZ65557:WWZ65564 AR131093:AR131100 KN131093:KN131100 UJ131093:UJ131100 AEF131093:AEF131100 AOB131093:AOB131100 AXX131093:AXX131100 BHT131093:BHT131100 BRP131093:BRP131100 CBL131093:CBL131100 CLH131093:CLH131100 CVD131093:CVD131100 DEZ131093:DEZ131100 DOV131093:DOV131100 DYR131093:DYR131100 EIN131093:EIN131100 ESJ131093:ESJ131100 FCF131093:FCF131100 FMB131093:FMB131100 FVX131093:FVX131100 GFT131093:GFT131100 GPP131093:GPP131100 GZL131093:GZL131100 HJH131093:HJH131100 HTD131093:HTD131100 ICZ131093:ICZ131100 IMV131093:IMV131100 IWR131093:IWR131100 JGN131093:JGN131100 JQJ131093:JQJ131100 KAF131093:KAF131100 KKB131093:KKB131100 KTX131093:KTX131100 LDT131093:LDT131100 LNP131093:LNP131100 LXL131093:LXL131100 MHH131093:MHH131100 MRD131093:MRD131100 NAZ131093:NAZ131100 NKV131093:NKV131100 NUR131093:NUR131100 OEN131093:OEN131100 OOJ131093:OOJ131100 OYF131093:OYF131100 PIB131093:PIB131100 PRX131093:PRX131100 QBT131093:QBT131100 QLP131093:QLP131100 QVL131093:QVL131100 RFH131093:RFH131100 RPD131093:RPD131100 RYZ131093:RYZ131100 SIV131093:SIV131100 SSR131093:SSR131100 TCN131093:TCN131100 TMJ131093:TMJ131100 TWF131093:TWF131100 UGB131093:UGB131100 UPX131093:UPX131100 UZT131093:UZT131100 VJP131093:VJP131100 VTL131093:VTL131100 WDH131093:WDH131100 WND131093:WND131100 WWZ131093:WWZ131100 AR196629:AR196636 KN196629:KN196636 UJ196629:UJ196636 AEF196629:AEF196636 AOB196629:AOB196636 AXX196629:AXX196636 BHT196629:BHT196636 BRP196629:BRP196636 CBL196629:CBL196636 CLH196629:CLH196636 CVD196629:CVD196636 DEZ196629:DEZ196636 DOV196629:DOV196636 DYR196629:DYR196636 EIN196629:EIN196636 ESJ196629:ESJ196636 FCF196629:FCF196636 FMB196629:FMB196636 FVX196629:FVX196636 GFT196629:GFT196636 GPP196629:GPP196636 GZL196629:GZL196636 HJH196629:HJH196636 HTD196629:HTD196636 ICZ196629:ICZ196636 IMV196629:IMV196636 IWR196629:IWR196636 JGN196629:JGN196636 JQJ196629:JQJ196636 KAF196629:KAF196636 KKB196629:KKB196636 KTX196629:KTX196636 LDT196629:LDT196636 LNP196629:LNP196636 LXL196629:LXL196636 MHH196629:MHH196636 MRD196629:MRD196636 NAZ196629:NAZ196636 NKV196629:NKV196636 NUR196629:NUR196636 OEN196629:OEN196636 OOJ196629:OOJ196636 OYF196629:OYF196636 PIB196629:PIB196636 PRX196629:PRX196636 QBT196629:QBT196636 QLP196629:QLP196636 QVL196629:QVL196636 RFH196629:RFH196636 RPD196629:RPD196636 RYZ196629:RYZ196636 SIV196629:SIV196636 SSR196629:SSR196636 TCN196629:TCN196636 TMJ196629:TMJ196636 TWF196629:TWF196636 UGB196629:UGB196636 UPX196629:UPX196636 UZT196629:UZT196636 VJP196629:VJP196636 VTL196629:VTL196636 WDH196629:WDH196636 WND196629:WND196636 WWZ196629:WWZ196636 AR262165:AR262172 KN262165:KN262172 UJ262165:UJ262172 AEF262165:AEF262172 AOB262165:AOB262172 AXX262165:AXX262172 BHT262165:BHT262172 BRP262165:BRP262172 CBL262165:CBL262172 CLH262165:CLH262172 CVD262165:CVD262172 DEZ262165:DEZ262172 DOV262165:DOV262172 DYR262165:DYR262172 EIN262165:EIN262172 ESJ262165:ESJ262172 FCF262165:FCF262172 FMB262165:FMB262172 FVX262165:FVX262172 GFT262165:GFT262172 GPP262165:GPP262172 GZL262165:GZL262172 HJH262165:HJH262172 HTD262165:HTD262172 ICZ262165:ICZ262172 IMV262165:IMV262172 IWR262165:IWR262172 JGN262165:JGN262172 JQJ262165:JQJ262172 KAF262165:KAF262172 KKB262165:KKB262172 KTX262165:KTX262172 LDT262165:LDT262172 LNP262165:LNP262172 LXL262165:LXL262172 MHH262165:MHH262172 MRD262165:MRD262172 NAZ262165:NAZ262172 NKV262165:NKV262172 NUR262165:NUR262172 OEN262165:OEN262172 OOJ262165:OOJ262172 OYF262165:OYF262172 PIB262165:PIB262172 PRX262165:PRX262172 QBT262165:QBT262172 QLP262165:QLP262172 QVL262165:QVL262172 RFH262165:RFH262172 RPD262165:RPD262172 RYZ262165:RYZ262172 SIV262165:SIV262172 SSR262165:SSR262172 TCN262165:TCN262172 TMJ262165:TMJ262172 TWF262165:TWF262172 UGB262165:UGB262172 UPX262165:UPX262172 UZT262165:UZT262172 VJP262165:VJP262172 VTL262165:VTL262172 WDH262165:WDH262172 WND262165:WND262172 WWZ262165:WWZ262172 AR327701:AR327708 KN327701:KN327708 UJ327701:UJ327708 AEF327701:AEF327708 AOB327701:AOB327708 AXX327701:AXX327708 BHT327701:BHT327708 BRP327701:BRP327708 CBL327701:CBL327708 CLH327701:CLH327708 CVD327701:CVD327708 DEZ327701:DEZ327708 DOV327701:DOV327708 DYR327701:DYR327708 EIN327701:EIN327708 ESJ327701:ESJ327708 FCF327701:FCF327708 FMB327701:FMB327708 FVX327701:FVX327708 GFT327701:GFT327708 GPP327701:GPP327708 GZL327701:GZL327708 HJH327701:HJH327708 HTD327701:HTD327708 ICZ327701:ICZ327708 IMV327701:IMV327708 IWR327701:IWR327708 JGN327701:JGN327708 JQJ327701:JQJ327708 KAF327701:KAF327708 KKB327701:KKB327708 KTX327701:KTX327708 LDT327701:LDT327708 LNP327701:LNP327708 LXL327701:LXL327708 MHH327701:MHH327708 MRD327701:MRD327708 NAZ327701:NAZ327708 NKV327701:NKV327708 NUR327701:NUR327708 OEN327701:OEN327708 OOJ327701:OOJ327708 OYF327701:OYF327708 PIB327701:PIB327708 PRX327701:PRX327708 QBT327701:QBT327708 QLP327701:QLP327708 QVL327701:QVL327708 RFH327701:RFH327708 RPD327701:RPD327708 RYZ327701:RYZ327708 SIV327701:SIV327708 SSR327701:SSR327708 TCN327701:TCN327708 TMJ327701:TMJ327708 TWF327701:TWF327708 UGB327701:UGB327708 UPX327701:UPX327708 UZT327701:UZT327708 VJP327701:VJP327708 VTL327701:VTL327708 WDH327701:WDH327708 WND327701:WND327708 WWZ327701:WWZ327708 AR393237:AR393244 KN393237:KN393244 UJ393237:UJ393244 AEF393237:AEF393244 AOB393237:AOB393244 AXX393237:AXX393244 BHT393237:BHT393244 BRP393237:BRP393244 CBL393237:CBL393244 CLH393237:CLH393244 CVD393237:CVD393244 DEZ393237:DEZ393244 DOV393237:DOV393244 DYR393237:DYR393244 EIN393237:EIN393244 ESJ393237:ESJ393244 FCF393237:FCF393244 FMB393237:FMB393244 FVX393237:FVX393244 GFT393237:GFT393244 GPP393237:GPP393244 GZL393237:GZL393244 HJH393237:HJH393244 HTD393237:HTD393244 ICZ393237:ICZ393244 IMV393237:IMV393244 IWR393237:IWR393244 JGN393237:JGN393244 JQJ393237:JQJ393244 KAF393237:KAF393244 KKB393237:KKB393244 KTX393237:KTX393244 LDT393237:LDT393244 LNP393237:LNP393244 LXL393237:LXL393244 MHH393237:MHH393244 MRD393237:MRD393244 NAZ393237:NAZ393244 NKV393237:NKV393244 NUR393237:NUR393244 OEN393237:OEN393244 OOJ393237:OOJ393244 OYF393237:OYF393244 PIB393237:PIB393244 PRX393237:PRX393244 QBT393237:QBT393244 QLP393237:QLP393244 QVL393237:QVL393244 RFH393237:RFH393244 RPD393237:RPD393244 RYZ393237:RYZ393244 SIV393237:SIV393244 SSR393237:SSR393244 TCN393237:TCN393244 TMJ393237:TMJ393244 TWF393237:TWF393244 UGB393237:UGB393244 UPX393237:UPX393244 UZT393237:UZT393244 VJP393237:VJP393244 VTL393237:VTL393244 WDH393237:WDH393244 WND393237:WND393244 WWZ393237:WWZ393244 AR458773:AR458780 KN458773:KN458780 UJ458773:UJ458780 AEF458773:AEF458780 AOB458773:AOB458780 AXX458773:AXX458780 BHT458773:BHT458780 BRP458773:BRP458780 CBL458773:CBL458780 CLH458773:CLH458780 CVD458773:CVD458780 DEZ458773:DEZ458780 DOV458773:DOV458780 DYR458773:DYR458780 EIN458773:EIN458780 ESJ458773:ESJ458780 FCF458773:FCF458780 FMB458773:FMB458780 FVX458773:FVX458780 GFT458773:GFT458780 GPP458773:GPP458780 GZL458773:GZL458780 HJH458773:HJH458780 HTD458773:HTD458780 ICZ458773:ICZ458780 IMV458773:IMV458780 IWR458773:IWR458780 JGN458773:JGN458780 JQJ458773:JQJ458780 KAF458773:KAF458780 KKB458773:KKB458780 KTX458773:KTX458780 LDT458773:LDT458780 LNP458773:LNP458780 LXL458773:LXL458780 MHH458773:MHH458780 MRD458773:MRD458780 NAZ458773:NAZ458780 NKV458773:NKV458780 NUR458773:NUR458780 OEN458773:OEN458780 OOJ458773:OOJ458780 OYF458773:OYF458780 PIB458773:PIB458780 PRX458773:PRX458780 QBT458773:QBT458780 QLP458773:QLP458780 QVL458773:QVL458780 RFH458773:RFH458780 RPD458773:RPD458780 RYZ458773:RYZ458780 SIV458773:SIV458780 SSR458773:SSR458780 TCN458773:TCN458780 TMJ458773:TMJ458780 TWF458773:TWF458780 UGB458773:UGB458780 UPX458773:UPX458780 UZT458773:UZT458780 VJP458773:VJP458780 VTL458773:VTL458780 WDH458773:WDH458780 WND458773:WND458780 WWZ458773:WWZ458780 AR524309:AR524316 KN524309:KN524316 UJ524309:UJ524316 AEF524309:AEF524316 AOB524309:AOB524316 AXX524309:AXX524316 BHT524309:BHT524316 BRP524309:BRP524316 CBL524309:CBL524316 CLH524309:CLH524316 CVD524309:CVD524316 DEZ524309:DEZ524316 DOV524309:DOV524316 DYR524309:DYR524316 EIN524309:EIN524316 ESJ524309:ESJ524316 FCF524309:FCF524316 FMB524309:FMB524316 FVX524309:FVX524316 GFT524309:GFT524316 GPP524309:GPP524316 GZL524309:GZL524316 HJH524309:HJH524316 HTD524309:HTD524316 ICZ524309:ICZ524316 IMV524309:IMV524316 IWR524309:IWR524316 JGN524309:JGN524316 JQJ524309:JQJ524316 KAF524309:KAF524316 KKB524309:KKB524316 KTX524309:KTX524316 LDT524309:LDT524316 LNP524309:LNP524316 LXL524309:LXL524316 MHH524309:MHH524316 MRD524309:MRD524316 NAZ524309:NAZ524316 NKV524309:NKV524316 NUR524309:NUR524316 OEN524309:OEN524316 OOJ524309:OOJ524316 OYF524309:OYF524316 PIB524309:PIB524316 PRX524309:PRX524316 QBT524309:QBT524316 QLP524309:QLP524316 QVL524309:QVL524316 RFH524309:RFH524316 RPD524309:RPD524316 RYZ524309:RYZ524316 SIV524309:SIV524316 SSR524309:SSR524316 TCN524309:TCN524316 TMJ524309:TMJ524316 TWF524309:TWF524316 UGB524309:UGB524316 UPX524309:UPX524316 UZT524309:UZT524316 VJP524309:VJP524316 VTL524309:VTL524316 WDH524309:WDH524316 WND524309:WND524316 WWZ524309:WWZ524316 AR589845:AR589852 KN589845:KN589852 UJ589845:UJ589852 AEF589845:AEF589852 AOB589845:AOB589852 AXX589845:AXX589852 BHT589845:BHT589852 BRP589845:BRP589852 CBL589845:CBL589852 CLH589845:CLH589852 CVD589845:CVD589852 DEZ589845:DEZ589852 DOV589845:DOV589852 DYR589845:DYR589852 EIN589845:EIN589852 ESJ589845:ESJ589852 FCF589845:FCF589852 FMB589845:FMB589852 FVX589845:FVX589852 GFT589845:GFT589852 GPP589845:GPP589852 GZL589845:GZL589852 HJH589845:HJH589852 HTD589845:HTD589852 ICZ589845:ICZ589852 IMV589845:IMV589852 IWR589845:IWR589852 JGN589845:JGN589852 JQJ589845:JQJ589852 KAF589845:KAF589852 KKB589845:KKB589852 KTX589845:KTX589852 LDT589845:LDT589852 LNP589845:LNP589852 LXL589845:LXL589852 MHH589845:MHH589852 MRD589845:MRD589852 NAZ589845:NAZ589852 NKV589845:NKV589852 NUR589845:NUR589852 OEN589845:OEN589852 OOJ589845:OOJ589852 OYF589845:OYF589852 PIB589845:PIB589852 PRX589845:PRX589852 QBT589845:QBT589852 QLP589845:QLP589852 QVL589845:QVL589852 RFH589845:RFH589852 RPD589845:RPD589852 RYZ589845:RYZ589852 SIV589845:SIV589852 SSR589845:SSR589852 TCN589845:TCN589852 TMJ589845:TMJ589852 TWF589845:TWF589852 UGB589845:UGB589852 UPX589845:UPX589852 UZT589845:UZT589852 VJP589845:VJP589852 VTL589845:VTL589852 WDH589845:WDH589852 WND589845:WND589852 WWZ589845:WWZ589852 AR655381:AR655388 KN655381:KN655388 UJ655381:UJ655388 AEF655381:AEF655388 AOB655381:AOB655388 AXX655381:AXX655388 BHT655381:BHT655388 BRP655381:BRP655388 CBL655381:CBL655388 CLH655381:CLH655388 CVD655381:CVD655388 DEZ655381:DEZ655388 DOV655381:DOV655388 DYR655381:DYR655388 EIN655381:EIN655388 ESJ655381:ESJ655388 FCF655381:FCF655388 FMB655381:FMB655388 FVX655381:FVX655388 GFT655381:GFT655388 GPP655381:GPP655388 GZL655381:GZL655388 HJH655381:HJH655388 HTD655381:HTD655388 ICZ655381:ICZ655388 IMV655381:IMV655388 IWR655381:IWR655388 JGN655381:JGN655388 JQJ655381:JQJ655388 KAF655381:KAF655388 KKB655381:KKB655388 KTX655381:KTX655388 LDT655381:LDT655388 LNP655381:LNP655388 LXL655381:LXL655388 MHH655381:MHH655388 MRD655381:MRD655388 NAZ655381:NAZ655388 NKV655381:NKV655388 NUR655381:NUR655388 OEN655381:OEN655388 OOJ655381:OOJ655388 OYF655381:OYF655388 PIB655381:PIB655388 PRX655381:PRX655388 QBT655381:QBT655388 QLP655381:QLP655388 QVL655381:QVL655388 RFH655381:RFH655388 RPD655381:RPD655388 RYZ655381:RYZ655388 SIV655381:SIV655388 SSR655381:SSR655388 TCN655381:TCN655388 TMJ655381:TMJ655388 TWF655381:TWF655388 UGB655381:UGB655388 UPX655381:UPX655388 UZT655381:UZT655388 VJP655381:VJP655388 VTL655381:VTL655388 WDH655381:WDH655388 WND655381:WND655388 WWZ655381:WWZ655388 AR720917:AR720924 KN720917:KN720924 UJ720917:UJ720924 AEF720917:AEF720924 AOB720917:AOB720924 AXX720917:AXX720924 BHT720917:BHT720924 BRP720917:BRP720924 CBL720917:CBL720924 CLH720917:CLH720924 CVD720917:CVD720924 DEZ720917:DEZ720924 DOV720917:DOV720924 DYR720917:DYR720924 EIN720917:EIN720924 ESJ720917:ESJ720924 FCF720917:FCF720924 FMB720917:FMB720924 FVX720917:FVX720924 GFT720917:GFT720924 GPP720917:GPP720924 GZL720917:GZL720924 HJH720917:HJH720924 HTD720917:HTD720924 ICZ720917:ICZ720924 IMV720917:IMV720924 IWR720917:IWR720924 JGN720917:JGN720924 JQJ720917:JQJ720924 KAF720917:KAF720924 KKB720917:KKB720924 KTX720917:KTX720924 LDT720917:LDT720924 LNP720917:LNP720924 LXL720917:LXL720924 MHH720917:MHH720924 MRD720917:MRD720924 NAZ720917:NAZ720924 NKV720917:NKV720924 NUR720917:NUR720924 OEN720917:OEN720924 OOJ720917:OOJ720924 OYF720917:OYF720924 PIB720917:PIB720924 PRX720917:PRX720924 QBT720917:QBT720924 QLP720917:QLP720924 QVL720917:QVL720924 RFH720917:RFH720924 RPD720917:RPD720924 RYZ720917:RYZ720924 SIV720917:SIV720924 SSR720917:SSR720924 TCN720917:TCN720924 TMJ720917:TMJ720924 TWF720917:TWF720924 UGB720917:UGB720924 UPX720917:UPX720924 UZT720917:UZT720924 VJP720917:VJP720924 VTL720917:VTL720924 WDH720917:WDH720924 WND720917:WND720924 WWZ720917:WWZ720924 AR786453:AR786460 KN786453:KN786460 UJ786453:UJ786460 AEF786453:AEF786460 AOB786453:AOB786460 AXX786453:AXX786460 BHT786453:BHT786460 BRP786453:BRP786460 CBL786453:CBL786460 CLH786453:CLH786460 CVD786453:CVD786460 DEZ786453:DEZ786460 DOV786453:DOV786460 DYR786453:DYR786460 EIN786453:EIN786460 ESJ786453:ESJ786460 FCF786453:FCF786460 FMB786453:FMB786460 FVX786453:FVX786460 GFT786453:GFT786460 GPP786453:GPP786460 GZL786453:GZL786460 HJH786453:HJH786460 HTD786453:HTD786460 ICZ786453:ICZ786460 IMV786453:IMV786460 IWR786453:IWR786460 JGN786453:JGN786460 JQJ786453:JQJ786460 KAF786453:KAF786460 KKB786453:KKB786460 KTX786453:KTX786460 LDT786453:LDT786460 LNP786453:LNP786460 LXL786453:LXL786460 MHH786453:MHH786460 MRD786453:MRD786460 NAZ786453:NAZ786460 NKV786453:NKV786460 NUR786453:NUR786460 OEN786453:OEN786460 OOJ786453:OOJ786460 OYF786453:OYF786460 PIB786453:PIB786460 PRX786453:PRX786460 QBT786453:QBT786460 QLP786453:QLP786460 QVL786453:QVL786460 RFH786453:RFH786460 RPD786453:RPD786460 RYZ786453:RYZ786460 SIV786453:SIV786460 SSR786453:SSR786460 TCN786453:TCN786460 TMJ786453:TMJ786460 TWF786453:TWF786460 UGB786453:UGB786460 UPX786453:UPX786460 UZT786453:UZT786460 VJP786453:VJP786460 VTL786453:VTL786460 WDH786453:WDH786460 WND786453:WND786460 WWZ786453:WWZ786460 AR851989:AR851996 KN851989:KN851996 UJ851989:UJ851996 AEF851989:AEF851996 AOB851989:AOB851996 AXX851989:AXX851996 BHT851989:BHT851996 BRP851989:BRP851996 CBL851989:CBL851996 CLH851989:CLH851996 CVD851989:CVD851996 DEZ851989:DEZ851996 DOV851989:DOV851996 DYR851989:DYR851996 EIN851989:EIN851996 ESJ851989:ESJ851996 FCF851989:FCF851996 FMB851989:FMB851996 FVX851989:FVX851996 GFT851989:GFT851996 GPP851989:GPP851996 GZL851989:GZL851996 HJH851989:HJH851996 HTD851989:HTD851996 ICZ851989:ICZ851996 IMV851989:IMV851996 IWR851989:IWR851996 JGN851989:JGN851996 JQJ851989:JQJ851996 KAF851989:KAF851996 KKB851989:KKB851996 KTX851989:KTX851996 LDT851989:LDT851996 LNP851989:LNP851996 LXL851989:LXL851996 MHH851989:MHH851996 MRD851989:MRD851996 NAZ851989:NAZ851996 NKV851989:NKV851996 NUR851989:NUR851996 OEN851989:OEN851996 OOJ851989:OOJ851996 OYF851989:OYF851996 PIB851989:PIB851996 PRX851989:PRX851996 QBT851989:QBT851996 QLP851989:QLP851996 QVL851989:QVL851996 RFH851989:RFH851996 RPD851989:RPD851996 RYZ851989:RYZ851996 SIV851989:SIV851996 SSR851989:SSR851996 TCN851989:TCN851996 TMJ851989:TMJ851996 TWF851989:TWF851996 UGB851989:UGB851996 UPX851989:UPX851996 UZT851989:UZT851996 VJP851989:VJP851996 VTL851989:VTL851996 WDH851989:WDH851996 WND851989:WND851996 WWZ851989:WWZ851996 AR917525:AR917532 KN917525:KN917532 UJ917525:UJ917532 AEF917525:AEF917532 AOB917525:AOB917532 AXX917525:AXX917532 BHT917525:BHT917532 BRP917525:BRP917532 CBL917525:CBL917532 CLH917525:CLH917532 CVD917525:CVD917532 DEZ917525:DEZ917532 DOV917525:DOV917532 DYR917525:DYR917532 EIN917525:EIN917532 ESJ917525:ESJ917532 FCF917525:FCF917532 FMB917525:FMB917532 FVX917525:FVX917532 GFT917525:GFT917532 GPP917525:GPP917532 GZL917525:GZL917532 HJH917525:HJH917532 HTD917525:HTD917532 ICZ917525:ICZ917532 IMV917525:IMV917532 IWR917525:IWR917532 JGN917525:JGN917532 JQJ917525:JQJ917532 KAF917525:KAF917532 KKB917525:KKB917532 KTX917525:KTX917532 LDT917525:LDT917532 LNP917525:LNP917532 LXL917525:LXL917532 MHH917525:MHH917532 MRD917525:MRD917532 NAZ917525:NAZ917532 NKV917525:NKV917532 NUR917525:NUR917532 OEN917525:OEN917532 OOJ917525:OOJ917532 OYF917525:OYF917532 PIB917525:PIB917532 PRX917525:PRX917532 QBT917525:QBT917532 QLP917525:QLP917532 QVL917525:QVL917532 RFH917525:RFH917532 RPD917525:RPD917532 RYZ917525:RYZ917532 SIV917525:SIV917532 SSR917525:SSR917532 TCN917525:TCN917532 TMJ917525:TMJ917532 TWF917525:TWF917532 UGB917525:UGB917532 UPX917525:UPX917532 UZT917525:UZT917532 VJP917525:VJP917532 VTL917525:VTL917532 WDH917525:WDH917532 WND917525:WND917532 WWZ917525:WWZ917532 AR983061:AR983068 KN983061:KN983068 UJ983061:UJ983068 AEF983061:AEF983068 AOB983061:AOB983068 AXX983061:AXX983068 BHT983061:BHT983068 BRP983061:BRP983068 CBL983061:CBL983068 CLH983061:CLH983068 CVD983061:CVD983068 DEZ983061:DEZ983068 DOV983061:DOV983068 DYR983061:DYR983068 EIN983061:EIN983068 ESJ983061:ESJ983068 FCF983061:FCF983068 FMB983061:FMB983068 FVX983061:FVX983068 GFT983061:GFT983068 GPP983061:GPP983068 GZL983061:GZL983068 HJH983061:HJH983068 HTD983061:HTD983068 ICZ983061:ICZ983068 IMV983061:IMV983068 IWR983061:IWR983068 JGN983061:JGN983068 JQJ983061:JQJ983068 KAF983061:KAF983068 KKB983061:KKB983068 KTX983061:KTX983068 LDT983061:LDT983068 LNP983061:LNP983068 LXL983061:LXL983068 MHH983061:MHH983068 MRD983061:MRD983068 NAZ983061:NAZ983068 NKV983061:NKV983068 NUR983061:NUR983068 OEN983061:OEN983068 OOJ983061:OOJ983068 OYF983061:OYF983068 PIB983061:PIB983068 PRX983061:PRX983068 QBT983061:QBT983068 QLP983061:QLP983068 QVL983061:QVL983068 RFH983061:RFH983068 RPD983061:RPD983068 RYZ983061:RYZ983068 SIV983061:SIV983068 SSR983061:SSR983068 TCN983061:TCN983068 TMJ983061:TMJ983068 TWF983061:TWF983068 UGB983061:UGB983068 UPX983061:UPX983068 UZT983061:UZT983068 VJP983061:VJP983068 VTL983061:VTL983068 WDH983061:WDH983068 WWZ18:WWZ26 WND18:WND26 WDH18:WDH26 VTL18:VTL26 VJP18:VJP26 UZT18:UZT26 UPX18:UPX26 UGB18:UGB26 TWF18:TWF26 TMJ18:TMJ26 TCN18:TCN26 SSR18:SSR26 SIV18:SIV26 RYZ18:RYZ26 RPD18:RPD26 RFH18:RFH26 QVL18:QVL26 QLP18:QLP26 QBT18:QBT26 PRX18:PRX26 PIB18:PIB26 OYF18:OYF26 OOJ18:OOJ26 OEN18:OEN26 NUR18:NUR26 NKV18:NKV26 NAZ18:NAZ26 MRD18:MRD26 MHH18:MHH26 LXL18:LXL26 LNP18:LNP26 LDT18:LDT26 KTX18:KTX26 KKB18:KKB26 KAF18:KAF26 JQJ18:JQJ26 JGN18:JGN26 IWR18:IWR26 IMV18:IMV26 ICZ18:ICZ26 HTD18:HTD26 HJH18:HJH26 GZL18:GZL26 GPP18:GPP26 GFT18:GFT26 FVX18:FVX26 FMB18:FMB26 FCF18:FCF26 ESJ18:ESJ26 EIN18:EIN26 DYR18:DYR26 DOV18:DOV26 DEZ18:DEZ26 CVD18:CVD26 CLH18:CLH26 CBL18:CBL26 BRP18:BRP26 BHT18:BHT26 AXX18:AXX26 AOB18:AOB26 AEF18:AEF26 UJ18:UJ26 KN18:KN26 WWZ29:WWZ32 WND29:WND32 KN29:KN32 UJ29:UJ32 AEF29:AEF32 AOB29:AOB32 AXX29:AXX32 BHT29:BHT32 BRP29:BRP32 CBL29:CBL32 CLH29:CLH32 CVD29:CVD32 DEZ29:DEZ32 DOV29:DOV32 DYR29:DYR32 EIN29:EIN32 ESJ29:ESJ32 FCF29:FCF32 FMB29:FMB32 FVX29:FVX32 GFT29:GFT32 GPP29:GPP32 GZL29:GZL32 HJH29:HJH32 HTD29:HTD32 ICZ29:ICZ32 IMV29:IMV32 IWR29:IWR32 JGN29:JGN32 JQJ29:JQJ32 KAF29:KAF32 KKB29:KKB32 KTX29:KTX32 LDT29:LDT32 LNP29:LNP32 LXL29:LXL32 MHH29:MHH32 MRD29:MRD32 NAZ29:NAZ32 NKV29:NKV32 NUR29:NUR32 OEN29:OEN32 OOJ29:OOJ32 OYF29:OYF32 PIB29:PIB32 PRX29:PRX32 QBT29:QBT32 QLP29:QLP32 QVL29:QVL32 RFH29:RFH32 RPD29:RPD32 RYZ29:RYZ32 SIV29:SIV32 SSR29:SSR32 TCN29:TCN32 TMJ29:TMJ32 TWF29:TWF32 UGB29:UGB32 UPX29:UPX32 UZT29:UZT32 VJP29:VJP32 VTL29:VTL32 WDH29:WDH32">
      <formula1>900</formula1>
    </dataValidation>
    <dataValidation type="list" allowBlank="1" showInputMessage="1" showErrorMessage="1" errorTitle="Ошибка" error="Выберите значение из списка" sqref="O22 KF22 UB22 ADX22 ANT22 AXP22 BHL22 BRH22 CBD22 CKZ22 CUV22 DER22 DON22 DYJ22 EIF22 ESB22 FBX22 FLT22 FVP22 GFL22 GPH22 GZD22 HIZ22 HSV22 ICR22 IMN22 IWJ22 JGF22 JQB22 JZX22 KJT22 KTP22 LDL22 LNH22 LXD22 MGZ22 MQV22 NAR22 NKN22 NUJ22 OEF22 OOB22 OXX22 PHT22 PRP22 QBL22 QLH22 QVD22 REZ22 ROV22 RYR22 SIN22 SSJ22 TCF22 TMB22 TVX22 UFT22 UPP22 UZL22 VJH22 VTD22 WCZ22 WMV22 WWR22 O65561 KF65561 UB65561 ADX65561 ANT65561 AXP65561 BHL65561 BRH65561 CBD65561 CKZ65561 CUV65561 DER65561 DON65561 DYJ65561 EIF65561 ESB65561 FBX65561 FLT65561 FVP65561 GFL65561 GPH65561 GZD65561 HIZ65561 HSV65561 ICR65561 IMN65561 IWJ65561 JGF65561 JQB65561 JZX65561 KJT65561 KTP65561 LDL65561 LNH65561 LXD65561 MGZ65561 MQV65561 NAR65561 NKN65561 NUJ65561 OEF65561 OOB65561 OXX65561 PHT65561 PRP65561 QBL65561 QLH65561 QVD65561 REZ65561 ROV65561 RYR65561 SIN65561 SSJ65561 TCF65561 TMB65561 TVX65561 UFT65561 UPP65561 UZL65561 VJH65561 VTD65561 WCZ65561 WMV65561 WWR65561 O131097 KF131097 UB131097 ADX131097 ANT131097 AXP131097 BHL131097 BRH131097 CBD131097 CKZ131097 CUV131097 DER131097 DON131097 DYJ131097 EIF131097 ESB131097 FBX131097 FLT131097 FVP131097 GFL131097 GPH131097 GZD131097 HIZ131097 HSV131097 ICR131097 IMN131097 IWJ131097 JGF131097 JQB131097 JZX131097 KJT131097 KTP131097 LDL131097 LNH131097 LXD131097 MGZ131097 MQV131097 NAR131097 NKN131097 NUJ131097 OEF131097 OOB131097 OXX131097 PHT131097 PRP131097 QBL131097 QLH131097 QVD131097 REZ131097 ROV131097 RYR131097 SIN131097 SSJ131097 TCF131097 TMB131097 TVX131097 UFT131097 UPP131097 UZL131097 VJH131097 VTD131097 WCZ131097 WMV131097 WWR131097 O196633 KF196633 UB196633 ADX196633 ANT196633 AXP196633 BHL196633 BRH196633 CBD196633 CKZ196633 CUV196633 DER196633 DON196633 DYJ196633 EIF196633 ESB196633 FBX196633 FLT196633 FVP196633 GFL196633 GPH196633 GZD196633 HIZ196633 HSV196633 ICR196633 IMN196633 IWJ196633 JGF196633 JQB196633 JZX196633 KJT196633 KTP196633 LDL196633 LNH196633 LXD196633 MGZ196633 MQV196633 NAR196633 NKN196633 NUJ196633 OEF196633 OOB196633 OXX196633 PHT196633 PRP196633 QBL196633 QLH196633 QVD196633 REZ196633 ROV196633 RYR196633 SIN196633 SSJ196633 TCF196633 TMB196633 TVX196633 UFT196633 UPP196633 UZL196633 VJH196633 VTD196633 WCZ196633 WMV196633 WWR196633 O262169 KF262169 UB262169 ADX262169 ANT262169 AXP262169 BHL262169 BRH262169 CBD262169 CKZ262169 CUV262169 DER262169 DON262169 DYJ262169 EIF262169 ESB262169 FBX262169 FLT262169 FVP262169 GFL262169 GPH262169 GZD262169 HIZ262169 HSV262169 ICR262169 IMN262169 IWJ262169 JGF262169 JQB262169 JZX262169 KJT262169 KTP262169 LDL262169 LNH262169 LXD262169 MGZ262169 MQV262169 NAR262169 NKN262169 NUJ262169 OEF262169 OOB262169 OXX262169 PHT262169 PRP262169 QBL262169 QLH262169 QVD262169 REZ262169 ROV262169 RYR262169 SIN262169 SSJ262169 TCF262169 TMB262169 TVX262169 UFT262169 UPP262169 UZL262169 VJH262169 VTD262169 WCZ262169 WMV262169 WWR262169 O327705 KF327705 UB327705 ADX327705 ANT327705 AXP327705 BHL327705 BRH327705 CBD327705 CKZ327705 CUV327705 DER327705 DON327705 DYJ327705 EIF327705 ESB327705 FBX327705 FLT327705 FVP327705 GFL327705 GPH327705 GZD327705 HIZ327705 HSV327705 ICR327705 IMN327705 IWJ327705 JGF327705 JQB327705 JZX327705 KJT327705 KTP327705 LDL327705 LNH327705 LXD327705 MGZ327705 MQV327705 NAR327705 NKN327705 NUJ327705 OEF327705 OOB327705 OXX327705 PHT327705 PRP327705 QBL327705 QLH327705 QVD327705 REZ327705 ROV327705 RYR327705 SIN327705 SSJ327705 TCF327705 TMB327705 TVX327705 UFT327705 UPP327705 UZL327705 VJH327705 VTD327705 WCZ327705 WMV327705 WWR327705 O393241 KF393241 UB393241 ADX393241 ANT393241 AXP393241 BHL393241 BRH393241 CBD393241 CKZ393241 CUV393241 DER393241 DON393241 DYJ393241 EIF393241 ESB393241 FBX393241 FLT393241 FVP393241 GFL393241 GPH393241 GZD393241 HIZ393241 HSV393241 ICR393241 IMN393241 IWJ393241 JGF393241 JQB393241 JZX393241 KJT393241 KTP393241 LDL393241 LNH393241 LXD393241 MGZ393241 MQV393241 NAR393241 NKN393241 NUJ393241 OEF393241 OOB393241 OXX393241 PHT393241 PRP393241 QBL393241 QLH393241 QVD393241 REZ393241 ROV393241 RYR393241 SIN393241 SSJ393241 TCF393241 TMB393241 TVX393241 UFT393241 UPP393241 UZL393241 VJH393241 VTD393241 WCZ393241 WMV393241 WWR393241 O458777 KF458777 UB458777 ADX458777 ANT458777 AXP458777 BHL458777 BRH458777 CBD458777 CKZ458777 CUV458777 DER458777 DON458777 DYJ458777 EIF458777 ESB458777 FBX458777 FLT458777 FVP458777 GFL458777 GPH458777 GZD458777 HIZ458777 HSV458777 ICR458777 IMN458777 IWJ458777 JGF458777 JQB458777 JZX458777 KJT458777 KTP458777 LDL458777 LNH458777 LXD458777 MGZ458777 MQV458777 NAR458777 NKN458777 NUJ458777 OEF458777 OOB458777 OXX458777 PHT458777 PRP458777 QBL458777 QLH458777 QVD458777 REZ458777 ROV458777 RYR458777 SIN458777 SSJ458777 TCF458777 TMB458777 TVX458777 UFT458777 UPP458777 UZL458777 VJH458777 VTD458777 WCZ458777 WMV458777 WWR458777 O524313 KF524313 UB524313 ADX524313 ANT524313 AXP524313 BHL524313 BRH524313 CBD524313 CKZ524313 CUV524313 DER524313 DON524313 DYJ524313 EIF524313 ESB524313 FBX524313 FLT524313 FVP524313 GFL524313 GPH524313 GZD524313 HIZ524313 HSV524313 ICR524313 IMN524313 IWJ524313 JGF524313 JQB524313 JZX524313 KJT524313 KTP524313 LDL524313 LNH524313 LXD524313 MGZ524313 MQV524313 NAR524313 NKN524313 NUJ524313 OEF524313 OOB524313 OXX524313 PHT524313 PRP524313 QBL524313 QLH524313 QVD524313 REZ524313 ROV524313 RYR524313 SIN524313 SSJ524313 TCF524313 TMB524313 TVX524313 UFT524313 UPP524313 UZL524313 VJH524313 VTD524313 WCZ524313 WMV524313 WWR524313 O589849 KF589849 UB589849 ADX589849 ANT589849 AXP589849 BHL589849 BRH589849 CBD589849 CKZ589849 CUV589849 DER589849 DON589849 DYJ589849 EIF589849 ESB589849 FBX589849 FLT589849 FVP589849 GFL589849 GPH589849 GZD589849 HIZ589849 HSV589849 ICR589849 IMN589849 IWJ589849 JGF589849 JQB589849 JZX589849 KJT589849 KTP589849 LDL589849 LNH589849 LXD589849 MGZ589849 MQV589849 NAR589849 NKN589849 NUJ589849 OEF589849 OOB589849 OXX589849 PHT589849 PRP589849 QBL589849 QLH589849 QVD589849 REZ589849 ROV589849 RYR589849 SIN589849 SSJ589849 TCF589849 TMB589849 TVX589849 UFT589849 UPP589849 UZL589849 VJH589849 VTD589849 WCZ589849 WMV589849 WWR589849 O655385 KF655385 UB655385 ADX655385 ANT655385 AXP655385 BHL655385 BRH655385 CBD655385 CKZ655385 CUV655385 DER655385 DON655385 DYJ655385 EIF655385 ESB655385 FBX655385 FLT655385 FVP655385 GFL655385 GPH655385 GZD655385 HIZ655385 HSV655385 ICR655385 IMN655385 IWJ655385 JGF655385 JQB655385 JZX655385 KJT655385 KTP655385 LDL655385 LNH655385 LXD655385 MGZ655385 MQV655385 NAR655385 NKN655385 NUJ655385 OEF655385 OOB655385 OXX655385 PHT655385 PRP655385 QBL655385 QLH655385 QVD655385 REZ655385 ROV655385 RYR655385 SIN655385 SSJ655385 TCF655385 TMB655385 TVX655385 UFT655385 UPP655385 UZL655385 VJH655385 VTD655385 WCZ655385 WMV655385 WWR655385 O720921 KF720921 UB720921 ADX720921 ANT720921 AXP720921 BHL720921 BRH720921 CBD720921 CKZ720921 CUV720921 DER720921 DON720921 DYJ720921 EIF720921 ESB720921 FBX720921 FLT720921 FVP720921 GFL720921 GPH720921 GZD720921 HIZ720921 HSV720921 ICR720921 IMN720921 IWJ720921 JGF720921 JQB720921 JZX720921 KJT720921 KTP720921 LDL720921 LNH720921 LXD720921 MGZ720921 MQV720921 NAR720921 NKN720921 NUJ720921 OEF720921 OOB720921 OXX720921 PHT720921 PRP720921 QBL720921 QLH720921 QVD720921 REZ720921 ROV720921 RYR720921 SIN720921 SSJ720921 TCF720921 TMB720921 TVX720921 UFT720921 UPP720921 UZL720921 VJH720921 VTD720921 WCZ720921 WMV720921 WWR720921 O786457 KF786457 UB786457 ADX786457 ANT786457 AXP786457 BHL786457 BRH786457 CBD786457 CKZ786457 CUV786457 DER786457 DON786457 DYJ786457 EIF786457 ESB786457 FBX786457 FLT786457 FVP786457 GFL786457 GPH786457 GZD786457 HIZ786457 HSV786457 ICR786457 IMN786457 IWJ786457 JGF786457 JQB786457 JZX786457 KJT786457 KTP786457 LDL786457 LNH786457 LXD786457 MGZ786457 MQV786457 NAR786457 NKN786457 NUJ786457 OEF786457 OOB786457 OXX786457 PHT786457 PRP786457 QBL786457 QLH786457 QVD786457 REZ786457 ROV786457 RYR786457 SIN786457 SSJ786457 TCF786457 TMB786457 TVX786457 UFT786457 UPP786457 UZL786457 VJH786457 VTD786457 WCZ786457 WMV786457 WWR786457 O851993 KF851993 UB851993 ADX851993 ANT851993 AXP851993 BHL851993 BRH851993 CBD851993 CKZ851993 CUV851993 DER851993 DON851993 DYJ851993 EIF851993 ESB851993 FBX851993 FLT851993 FVP851993 GFL851993 GPH851993 GZD851993 HIZ851993 HSV851993 ICR851993 IMN851993 IWJ851993 JGF851993 JQB851993 JZX851993 KJT851993 KTP851993 LDL851993 LNH851993 LXD851993 MGZ851993 MQV851993 NAR851993 NKN851993 NUJ851993 OEF851993 OOB851993 OXX851993 PHT851993 PRP851993 QBL851993 QLH851993 QVD851993 REZ851993 ROV851993 RYR851993 SIN851993 SSJ851993 TCF851993 TMB851993 TVX851993 UFT851993 UPP851993 UZL851993 VJH851993 VTD851993 WCZ851993 WMV851993 WWR851993 O917529 KF917529 UB917529 ADX917529 ANT917529 AXP917529 BHL917529 BRH917529 CBD917529 CKZ917529 CUV917529 DER917529 DON917529 DYJ917529 EIF917529 ESB917529 FBX917529 FLT917529 FVP917529 GFL917529 GPH917529 GZD917529 HIZ917529 HSV917529 ICR917529 IMN917529 IWJ917529 JGF917529 JQB917529 JZX917529 KJT917529 KTP917529 LDL917529 LNH917529 LXD917529 MGZ917529 MQV917529 NAR917529 NKN917529 NUJ917529 OEF917529 OOB917529 OXX917529 PHT917529 PRP917529 QBL917529 QLH917529 QVD917529 REZ917529 ROV917529 RYR917529 SIN917529 SSJ917529 TCF917529 TMB917529 TVX917529 UFT917529 UPP917529 UZL917529 VJH917529 VTD917529 WCZ917529 WMV917529 WWR917529 O983065 KF983065 UB983065 ADX983065 ANT983065 AXP983065 BHL983065 BRH983065 CBD983065 CKZ983065 CUV983065 DER983065 DON983065 DYJ983065 EIF983065 ESB983065 FBX983065 FLT983065 FVP983065 GFL983065 GPH983065 GZD983065 HIZ983065 HSV983065 ICR983065 IMN983065 IWJ983065 JGF983065 JQB983065 JZX983065 KJT983065 KTP983065 LDL983065 LNH983065 LXD983065 MGZ983065 MQV983065 NAR983065 NKN983065 NUJ983065 OEF983065 OOB983065 OXX983065 PHT983065 PRP983065 QBL983065 QLH983065 QVD983065 REZ983065 ROV983065 RYR983065 SIN983065 SSJ983065 TCF983065 TMB983065 TVX983065 UFT983065 UPP983065 UZL983065 VJH983065 VTD983065 WCZ983065 WMV983065 WWR983065 V22 V65561 V131097 V196633 V262169 V327705 V393241 V458777 V524313 V589849 V655385 V720921 V786457 V851993 V917529 V983065 AC22 AC65561 AC131097 AC196633 AC262169 AC327705 AC393241 AC458777 AC524313 AC589849 AC655385 AC720921 AC786457 AC851993 AC917529 AC983065 AJ22 AJ65561 AJ131097 AJ196633 AJ262169 AJ327705 AJ393241 AJ458777 AJ524313 AJ589849 AJ655385 AJ720921 AJ786457 AJ851993 AJ917529 AJ983065 O29 KF29 UB29 ADX29 ANT29 AXP29 BHL29 BRH29 CBD29 CKZ29 CUV29 DER29 DON29 DYJ29 EIF29 ESB29 FBX29 FLT29 FVP29 GFL29 GPH29 GZD29 HIZ29 HSV29 ICR29 IMN29 IWJ29 JGF29 JQB29 JZX29 KJT29 KTP29 LDL29 LNH29 LXD29 MGZ29 MQV29 NAR29 NKN29 NUJ29 OEF29 OOB29 OXX29 PHT29 PRP29 QBL29 QLH29 QVD29 REZ29 ROV29 RYR29 SIN29 SSJ29 TCF29 TMB29 TVX29 UFT29 UPP29 UZL29 VJH29 VTD29 WCZ29 WMV29 WWR29">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6 T24 AA26 AA24 AH26 AH24 AO26 AO24">
      <formula1>900</formula1>
    </dataValidation>
    <dataValidation type="list" allowBlank="1" showInputMessage="1" showErrorMessage="1" errorTitle="Ошибка" error="Выберите значение из списка" prompt="Выберите значение из списка" sqref="O23 V23 AC23 AJ23 O30">
      <formula1>kind_of_cons</formula1>
    </dataValidation>
    <dataValidation type="decimal" allowBlank="1" showErrorMessage="1" errorTitle="Ошибка" error="Допускается ввод только действительных чисел!" sqref="O24:O25 V24:V25 AC24:AC25 AJ24:AJ25 O31 V31 AC31 AJ31">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48</v>
      </c>
    </row>
    <row r="2" spans="1:20" ht="22.5">
      <c r="F2" s="1279" t="s">
        <v>470</v>
      </c>
      <c r="G2" s="1280"/>
      <c r="H2" s="1281"/>
      <c r="I2" s="608"/>
    </row>
    <row r="3" spans="1:20" ht="3" customHeight="1"/>
    <row r="4" spans="1:20" s="538" customFormat="1" ht="11.25">
      <c r="A4" s="558"/>
      <c r="B4" s="558"/>
      <c r="C4" s="558"/>
      <c r="D4" s="558"/>
      <c r="F4" s="1231" t="s">
        <v>444</v>
      </c>
      <c r="G4" s="1231"/>
      <c r="H4" s="1231"/>
      <c r="I4" s="1282"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82"/>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06.05.2019</v>
      </c>
      <c r="I7" s="549" t="s">
        <v>472</v>
      </c>
      <c r="J7" s="583"/>
      <c r="K7" s="558"/>
      <c r="L7" s="558"/>
      <c r="M7" s="558"/>
      <c r="N7" s="558"/>
      <c r="O7" s="558"/>
      <c r="P7" s="558"/>
      <c r="Q7" s="558"/>
      <c r="R7" s="558"/>
      <c r="S7" s="558"/>
      <c r="T7" s="558"/>
    </row>
    <row r="8" spans="1:20" s="538" customFormat="1" ht="45">
      <c r="A8" s="1283">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83"/>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83"/>
      <c r="B10" s="558"/>
      <c r="C10" s="558"/>
      <c r="D10" s="558"/>
      <c r="F10" s="584" t="str">
        <f>"4."&amp;mergeValue(A10)</f>
        <v>4.1</v>
      </c>
      <c r="G10" s="600" t="s">
        <v>475</v>
      </c>
      <c r="H10" s="573" t="s">
        <v>448</v>
      </c>
      <c r="I10" s="549"/>
      <c r="J10" s="583"/>
      <c r="K10" s="558"/>
      <c r="L10" s="558"/>
      <c r="M10" s="558"/>
      <c r="N10" s="558"/>
      <c r="O10" s="558"/>
      <c r="P10" s="558"/>
      <c r="Q10" s="558"/>
      <c r="R10" s="558"/>
      <c r="S10" s="558"/>
      <c r="T10" s="558"/>
    </row>
    <row r="11" spans="1:20" s="538" customFormat="1" ht="18.75">
      <c r="A11" s="1283"/>
      <c r="B11" s="1283">
        <v>1</v>
      </c>
      <c r="C11" s="591"/>
      <c r="D11" s="591"/>
      <c r="F11" s="584" t="str">
        <f>"4."&amp;mergeValue(A11) &amp;"."&amp;mergeValue(B11)</f>
        <v>4.1.1</v>
      </c>
      <c r="G11" s="579" t="s">
        <v>570</v>
      </c>
      <c r="H11" s="572" t="str">
        <f>IF(region_name="","",region_name)</f>
        <v>г.Санкт-Петербург</v>
      </c>
      <c r="I11" s="549" t="s">
        <v>478</v>
      </c>
      <c r="J11" s="583"/>
      <c r="K11" s="558"/>
      <c r="L11" s="558"/>
      <c r="M11" s="558"/>
      <c r="N11" s="558"/>
      <c r="O11" s="558"/>
      <c r="P11" s="558"/>
      <c r="Q11" s="558"/>
      <c r="R11" s="558"/>
      <c r="S11" s="558"/>
      <c r="T11" s="558"/>
    </row>
    <row r="12" spans="1:20" s="538" customFormat="1" ht="22.5">
      <c r="A12" s="1283"/>
      <c r="B12" s="1283"/>
      <c r="C12" s="1283">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83"/>
      <c r="B13" s="1283"/>
      <c r="C13" s="1283"/>
      <c r="D13" s="591">
        <v>1</v>
      </c>
      <c r="F13" s="584" t="str">
        <f>"4."&amp;mergeValue(A13) &amp;"."&amp;mergeValue(B13)&amp;"."&amp;mergeValue(C13)&amp;"."&amp;mergeValue(D13)</f>
        <v>4.1.1.1.1</v>
      </c>
      <c r="G13" s="601" t="s">
        <v>477</v>
      </c>
      <c r="H13" s="572"/>
      <c r="I13" s="1284" t="s">
        <v>569</v>
      </c>
      <c r="J13" s="583"/>
      <c r="K13" s="558"/>
      <c r="L13" s="558"/>
      <c r="M13" s="558"/>
      <c r="N13" s="558"/>
      <c r="O13" s="558"/>
      <c r="P13" s="558"/>
      <c r="Q13" s="558"/>
      <c r="R13" s="558"/>
      <c r="S13" s="558"/>
      <c r="T13" s="558"/>
    </row>
    <row r="14" spans="1:20" s="538" customFormat="1" ht="18.75">
      <c r="A14" s="1283"/>
      <c r="B14" s="1283"/>
      <c r="C14" s="1283"/>
      <c r="D14" s="591"/>
      <c r="F14" s="587"/>
      <c r="G14" s="519" t="s">
        <v>4</v>
      </c>
      <c r="H14" s="592"/>
      <c r="I14" s="1284"/>
      <c r="J14" s="583"/>
      <c r="K14" s="558"/>
      <c r="L14" s="558"/>
      <c r="M14" s="558"/>
      <c r="N14" s="558"/>
      <c r="O14" s="558"/>
      <c r="P14" s="558"/>
      <c r="Q14" s="558"/>
      <c r="R14" s="558"/>
      <c r="S14" s="558"/>
      <c r="T14" s="558"/>
    </row>
    <row r="15" spans="1:20" s="538" customFormat="1" ht="18.75">
      <c r="A15" s="1283"/>
      <c r="B15" s="1283"/>
      <c r="C15" s="591"/>
      <c r="D15" s="591"/>
      <c r="F15" s="602"/>
      <c r="G15" s="545" t="s">
        <v>400</v>
      </c>
      <c r="H15" s="603"/>
      <c r="I15" s="604"/>
      <c r="J15" s="583"/>
      <c r="K15" s="558"/>
      <c r="L15" s="558"/>
      <c r="M15" s="558"/>
      <c r="N15" s="558"/>
      <c r="O15" s="558"/>
      <c r="P15" s="558"/>
      <c r="Q15" s="558"/>
      <c r="R15" s="558"/>
      <c r="S15" s="558"/>
      <c r="T15" s="558"/>
    </row>
    <row r="16" spans="1:20" s="538" customFormat="1" ht="18.75">
      <c r="A16" s="1283"/>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8" t="s">
        <v>571</v>
      </c>
      <c r="H19" s="1278"/>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34" width="10.5703125" style="553"/>
    <col min="35" max="256" width="10.5703125" style="492"/>
    <col min="257" max="264" width="0" style="492" hidden="1" customWidth="1"/>
    <col min="265" max="265" width="3.7109375" style="492" customWidth="1"/>
    <col min="266" max="266" width="3.85546875" style="492" customWidth="1"/>
    <col min="267" max="267" width="3.7109375" style="492" customWidth="1"/>
    <col min="268" max="268" width="12.7109375" style="492" customWidth="1"/>
    <col min="269" max="269" width="52.7109375" style="492" customWidth="1"/>
    <col min="270" max="273" width="0" style="492" hidden="1" customWidth="1"/>
    <col min="274" max="274" width="12.28515625" style="492" customWidth="1"/>
    <col min="275" max="275" width="6.42578125" style="492" customWidth="1"/>
    <col min="276" max="276" width="12.28515625" style="492" customWidth="1"/>
    <col min="277" max="277" width="0" style="492" hidden="1" customWidth="1"/>
    <col min="278" max="278" width="3.7109375" style="492" customWidth="1"/>
    <col min="279" max="279" width="11.140625" style="492" bestFit="1" customWidth="1"/>
    <col min="280" max="281" width="10.5703125" style="492"/>
    <col min="282" max="282" width="11.140625" style="492" customWidth="1"/>
    <col min="283" max="512" width="10.5703125" style="492"/>
    <col min="513" max="520" width="0" style="492" hidden="1" customWidth="1"/>
    <col min="521" max="521" width="3.7109375" style="492" customWidth="1"/>
    <col min="522" max="522" width="3.85546875" style="492" customWidth="1"/>
    <col min="523" max="523" width="3.7109375" style="492" customWidth="1"/>
    <col min="524" max="524" width="12.7109375" style="492" customWidth="1"/>
    <col min="525" max="525" width="52.7109375" style="492" customWidth="1"/>
    <col min="526" max="529" width="0" style="492" hidden="1" customWidth="1"/>
    <col min="530" max="530" width="12.28515625" style="492" customWidth="1"/>
    <col min="531" max="531" width="6.42578125" style="492" customWidth="1"/>
    <col min="532" max="532" width="12.28515625" style="492" customWidth="1"/>
    <col min="533" max="533" width="0" style="492" hidden="1" customWidth="1"/>
    <col min="534" max="534" width="3.7109375" style="492" customWidth="1"/>
    <col min="535" max="535" width="11.140625" style="492" bestFit="1" customWidth="1"/>
    <col min="536" max="537" width="10.5703125" style="492"/>
    <col min="538" max="538" width="11.140625" style="492" customWidth="1"/>
    <col min="539" max="768" width="10.5703125" style="492"/>
    <col min="769" max="776" width="0" style="492" hidden="1" customWidth="1"/>
    <col min="777" max="777" width="3.7109375" style="492" customWidth="1"/>
    <col min="778" max="778" width="3.85546875" style="492" customWidth="1"/>
    <col min="779" max="779" width="3.7109375" style="492" customWidth="1"/>
    <col min="780" max="780" width="12.7109375" style="492" customWidth="1"/>
    <col min="781" max="781" width="52.7109375" style="492" customWidth="1"/>
    <col min="782" max="785" width="0" style="492" hidden="1" customWidth="1"/>
    <col min="786" max="786" width="12.28515625" style="492" customWidth="1"/>
    <col min="787" max="787" width="6.42578125" style="492" customWidth="1"/>
    <col min="788" max="788" width="12.28515625" style="492" customWidth="1"/>
    <col min="789" max="789" width="0" style="492" hidden="1" customWidth="1"/>
    <col min="790" max="790" width="3.7109375" style="492" customWidth="1"/>
    <col min="791" max="791" width="11.140625" style="492" bestFit="1" customWidth="1"/>
    <col min="792" max="793" width="10.5703125" style="492"/>
    <col min="794" max="794" width="11.140625" style="492" customWidth="1"/>
    <col min="795" max="1024" width="10.5703125" style="492"/>
    <col min="1025" max="1032" width="0" style="492" hidden="1" customWidth="1"/>
    <col min="1033" max="1033" width="3.7109375" style="492" customWidth="1"/>
    <col min="1034" max="1034" width="3.85546875" style="492" customWidth="1"/>
    <col min="1035" max="1035" width="3.7109375" style="492" customWidth="1"/>
    <col min="1036" max="1036" width="12.7109375" style="492" customWidth="1"/>
    <col min="1037" max="1037" width="52.7109375" style="492" customWidth="1"/>
    <col min="1038" max="1041" width="0" style="492" hidden="1" customWidth="1"/>
    <col min="1042" max="1042" width="12.28515625" style="492" customWidth="1"/>
    <col min="1043" max="1043" width="6.42578125" style="492" customWidth="1"/>
    <col min="1044" max="1044" width="12.28515625" style="492" customWidth="1"/>
    <col min="1045" max="1045" width="0" style="492" hidden="1" customWidth="1"/>
    <col min="1046" max="1046" width="3.7109375" style="492" customWidth="1"/>
    <col min="1047" max="1047" width="11.140625" style="492" bestFit="1" customWidth="1"/>
    <col min="1048" max="1049" width="10.5703125" style="492"/>
    <col min="1050" max="1050" width="11.140625" style="492" customWidth="1"/>
    <col min="1051" max="1280" width="10.5703125" style="492"/>
    <col min="1281" max="1288" width="0" style="492" hidden="1" customWidth="1"/>
    <col min="1289" max="1289" width="3.7109375" style="492" customWidth="1"/>
    <col min="1290" max="1290" width="3.85546875" style="492" customWidth="1"/>
    <col min="1291" max="1291" width="3.7109375" style="492" customWidth="1"/>
    <col min="1292" max="1292" width="12.7109375" style="492" customWidth="1"/>
    <col min="1293" max="1293" width="52.7109375" style="492" customWidth="1"/>
    <col min="1294" max="1297" width="0" style="492" hidden="1" customWidth="1"/>
    <col min="1298" max="1298" width="12.28515625" style="492" customWidth="1"/>
    <col min="1299" max="1299" width="6.42578125" style="492" customWidth="1"/>
    <col min="1300" max="1300" width="12.28515625" style="492" customWidth="1"/>
    <col min="1301" max="1301" width="0" style="492" hidden="1" customWidth="1"/>
    <col min="1302" max="1302" width="3.7109375" style="492" customWidth="1"/>
    <col min="1303" max="1303" width="11.140625" style="492" bestFit="1" customWidth="1"/>
    <col min="1304" max="1305" width="10.5703125" style="492"/>
    <col min="1306" max="1306" width="11.140625" style="492" customWidth="1"/>
    <col min="1307" max="1536" width="10.5703125" style="492"/>
    <col min="1537" max="1544" width="0" style="492" hidden="1" customWidth="1"/>
    <col min="1545" max="1545" width="3.7109375" style="492" customWidth="1"/>
    <col min="1546" max="1546" width="3.85546875" style="492" customWidth="1"/>
    <col min="1547" max="1547" width="3.7109375" style="492" customWidth="1"/>
    <col min="1548" max="1548" width="12.7109375" style="492" customWidth="1"/>
    <col min="1549" max="1549" width="52.7109375" style="492" customWidth="1"/>
    <col min="1550" max="1553" width="0" style="492" hidden="1" customWidth="1"/>
    <col min="1554" max="1554" width="12.28515625" style="492" customWidth="1"/>
    <col min="1555" max="1555" width="6.42578125" style="492" customWidth="1"/>
    <col min="1556" max="1556" width="12.28515625" style="492" customWidth="1"/>
    <col min="1557" max="1557" width="0" style="492" hidden="1" customWidth="1"/>
    <col min="1558" max="1558" width="3.7109375" style="492" customWidth="1"/>
    <col min="1559" max="1559" width="11.140625" style="492" bestFit="1" customWidth="1"/>
    <col min="1560" max="1561" width="10.5703125" style="492"/>
    <col min="1562" max="1562" width="11.140625" style="492" customWidth="1"/>
    <col min="1563" max="1792" width="10.5703125" style="492"/>
    <col min="1793" max="1800" width="0" style="492" hidden="1" customWidth="1"/>
    <col min="1801" max="1801" width="3.7109375" style="492" customWidth="1"/>
    <col min="1802" max="1802" width="3.85546875" style="492" customWidth="1"/>
    <col min="1803" max="1803" width="3.7109375" style="492" customWidth="1"/>
    <col min="1804" max="1804" width="12.7109375" style="492" customWidth="1"/>
    <col min="1805" max="1805" width="52.7109375" style="492" customWidth="1"/>
    <col min="1806" max="1809" width="0" style="492" hidden="1" customWidth="1"/>
    <col min="1810" max="1810" width="12.28515625" style="492" customWidth="1"/>
    <col min="1811" max="1811" width="6.42578125" style="492" customWidth="1"/>
    <col min="1812" max="1812" width="12.28515625" style="492" customWidth="1"/>
    <col min="1813" max="1813" width="0" style="492" hidden="1" customWidth="1"/>
    <col min="1814" max="1814" width="3.7109375" style="492" customWidth="1"/>
    <col min="1815" max="1815" width="11.140625" style="492" bestFit="1" customWidth="1"/>
    <col min="1816" max="1817" width="10.5703125" style="492"/>
    <col min="1818" max="1818" width="11.140625" style="492" customWidth="1"/>
    <col min="1819" max="2048" width="10.5703125" style="492"/>
    <col min="2049" max="2056" width="0" style="492" hidden="1" customWidth="1"/>
    <col min="2057" max="2057" width="3.7109375" style="492" customWidth="1"/>
    <col min="2058" max="2058" width="3.85546875" style="492" customWidth="1"/>
    <col min="2059" max="2059" width="3.7109375" style="492" customWidth="1"/>
    <col min="2060" max="2060" width="12.7109375" style="492" customWidth="1"/>
    <col min="2061" max="2061" width="52.7109375" style="492" customWidth="1"/>
    <col min="2062" max="2065" width="0" style="492" hidden="1" customWidth="1"/>
    <col min="2066" max="2066" width="12.28515625" style="492" customWidth="1"/>
    <col min="2067" max="2067" width="6.42578125" style="492" customWidth="1"/>
    <col min="2068" max="2068" width="12.28515625" style="492" customWidth="1"/>
    <col min="2069" max="2069" width="0" style="492" hidden="1" customWidth="1"/>
    <col min="2070" max="2070" width="3.7109375" style="492" customWidth="1"/>
    <col min="2071" max="2071" width="11.140625" style="492" bestFit="1" customWidth="1"/>
    <col min="2072" max="2073" width="10.5703125" style="492"/>
    <col min="2074" max="2074" width="11.140625" style="492" customWidth="1"/>
    <col min="2075" max="2304" width="10.5703125" style="492"/>
    <col min="2305" max="2312" width="0" style="492" hidden="1" customWidth="1"/>
    <col min="2313" max="2313" width="3.7109375" style="492" customWidth="1"/>
    <col min="2314" max="2314" width="3.85546875" style="492" customWidth="1"/>
    <col min="2315" max="2315" width="3.7109375" style="492" customWidth="1"/>
    <col min="2316" max="2316" width="12.7109375" style="492" customWidth="1"/>
    <col min="2317" max="2317" width="52.7109375" style="492" customWidth="1"/>
    <col min="2318" max="2321" width="0" style="492" hidden="1" customWidth="1"/>
    <col min="2322" max="2322" width="12.28515625" style="492" customWidth="1"/>
    <col min="2323" max="2323" width="6.42578125" style="492" customWidth="1"/>
    <col min="2324" max="2324" width="12.28515625" style="492" customWidth="1"/>
    <col min="2325" max="2325" width="0" style="492" hidden="1" customWidth="1"/>
    <col min="2326" max="2326" width="3.7109375" style="492" customWidth="1"/>
    <col min="2327" max="2327" width="11.140625" style="492" bestFit="1" customWidth="1"/>
    <col min="2328" max="2329" width="10.5703125" style="492"/>
    <col min="2330" max="2330" width="11.140625" style="492" customWidth="1"/>
    <col min="2331" max="2560" width="10.5703125" style="492"/>
    <col min="2561" max="2568" width="0" style="492" hidden="1" customWidth="1"/>
    <col min="2569" max="2569" width="3.7109375" style="492" customWidth="1"/>
    <col min="2570" max="2570" width="3.85546875" style="492" customWidth="1"/>
    <col min="2571" max="2571" width="3.7109375" style="492" customWidth="1"/>
    <col min="2572" max="2572" width="12.7109375" style="492" customWidth="1"/>
    <col min="2573" max="2573" width="52.7109375" style="492" customWidth="1"/>
    <col min="2574" max="2577" width="0" style="492" hidden="1" customWidth="1"/>
    <col min="2578" max="2578" width="12.28515625" style="492" customWidth="1"/>
    <col min="2579" max="2579" width="6.42578125" style="492" customWidth="1"/>
    <col min="2580" max="2580" width="12.28515625" style="492" customWidth="1"/>
    <col min="2581" max="2581" width="0" style="492" hidden="1" customWidth="1"/>
    <col min="2582" max="2582" width="3.7109375" style="492" customWidth="1"/>
    <col min="2583" max="2583" width="11.140625" style="492" bestFit="1" customWidth="1"/>
    <col min="2584" max="2585" width="10.5703125" style="492"/>
    <col min="2586" max="2586" width="11.140625" style="492" customWidth="1"/>
    <col min="2587" max="2816" width="10.5703125" style="492"/>
    <col min="2817" max="2824" width="0" style="492" hidden="1" customWidth="1"/>
    <col min="2825" max="2825" width="3.7109375" style="492" customWidth="1"/>
    <col min="2826" max="2826" width="3.85546875" style="492" customWidth="1"/>
    <col min="2827" max="2827" width="3.7109375" style="492" customWidth="1"/>
    <col min="2828" max="2828" width="12.7109375" style="492" customWidth="1"/>
    <col min="2829" max="2829" width="52.7109375" style="492" customWidth="1"/>
    <col min="2830" max="2833" width="0" style="492" hidden="1" customWidth="1"/>
    <col min="2834" max="2834" width="12.28515625" style="492" customWidth="1"/>
    <col min="2835" max="2835" width="6.42578125" style="492" customWidth="1"/>
    <col min="2836" max="2836" width="12.28515625" style="492" customWidth="1"/>
    <col min="2837" max="2837" width="0" style="492" hidden="1" customWidth="1"/>
    <col min="2838" max="2838" width="3.7109375" style="492" customWidth="1"/>
    <col min="2839" max="2839" width="11.140625" style="492" bestFit="1" customWidth="1"/>
    <col min="2840" max="2841" width="10.5703125" style="492"/>
    <col min="2842" max="2842" width="11.140625" style="492" customWidth="1"/>
    <col min="2843" max="3072" width="10.5703125" style="492"/>
    <col min="3073" max="3080" width="0" style="492" hidden="1" customWidth="1"/>
    <col min="3081" max="3081" width="3.7109375" style="492" customWidth="1"/>
    <col min="3082" max="3082" width="3.85546875" style="492" customWidth="1"/>
    <col min="3083" max="3083" width="3.7109375" style="492" customWidth="1"/>
    <col min="3084" max="3084" width="12.7109375" style="492" customWidth="1"/>
    <col min="3085" max="3085" width="52.7109375" style="492" customWidth="1"/>
    <col min="3086" max="3089" width="0" style="492" hidden="1" customWidth="1"/>
    <col min="3090" max="3090" width="12.28515625" style="492" customWidth="1"/>
    <col min="3091" max="3091" width="6.42578125" style="492" customWidth="1"/>
    <col min="3092" max="3092" width="12.28515625" style="492" customWidth="1"/>
    <col min="3093" max="3093" width="0" style="492" hidden="1" customWidth="1"/>
    <col min="3094" max="3094" width="3.7109375" style="492" customWidth="1"/>
    <col min="3095" max="3095" width="11.140625" style="492" bestFit="1" customWidth="1"/>
    <col min="3096" max="3097" width="10.5703125" style="492"/>
    <col min="3098" max="3098" width="11.140625" style="492" customWidth="1"/>
    <col min="3099" max="3328" width="10.5703125" style="492"/>
    <col min="3329" max="3336" width="0" style="492" hidden="1" customWidth="1"/>
    <col min="3337" max="3337" width="3.7109375" style="492" customWidth="1"/>
    <col min="3338" max="3338" width="3.85546875" style="492" customWidth="1"/>
    <col min="3339" max="3339" width="3.7109375" style="492" customWidth="1"/>
    <col min="3340" max="3340" width="12.7109375" style="492" customWidth="1"/>
    <col min="3341" max="3341" width="52.7109375" style="492" customWidth="1"/>
    <col min="3342" max="3345" width="0" style="492" hidden="1" customWidth="1"/>
    <col min="3346" max="3346" width="12.28515625" style="492" customWidth="1"/>
    <col min="3347" max="3347" width="6.42578125" style="492" customWidth="1"/>
    <col min="3348" max="3348" width="12.28515625" style="492" customWidth="1"/>
    <col min="3349" max="3349" width="0" style="492" hidden="1" customWidth="1"/>
    <col min="3350" max="3350" width="3.7109375" style="492" customWidth="1"/>
    <col min="3351" max="3351" width="11.140625" style="492" bestFit="1" customWidth="1"/>
    <col min="3352" max="3353" width="10.5703125" style="492"/>
    <col min="3354" max="3354" width="11.140625" style="492" customWidth="1"/>
    <col min="3355" max="3584" width="10.5703125" style="492"/>
    <col min="3585" max="3592" width="0" style="492" hidden="1" customWidth="1"/>
    <col min="3593" max="3593" width="3.7109375" style="492" customWidth="1"/>
    <col min="3594" max="3594" width="3.85546875" style="492" customWidth="1"/>
    <col min="3595" max="3595" width="3.7109375" style="492" customWidth="1"/>
    <col min="3596" max="3596" width="12.7109375" style="492" customWidth="1"/>
    <col min="3597" max="3597" width="52.7109375" style="492" customWidth="1"/>
    <col min="3598" max="3601" width="0" style="492" hidden="1" customWidth="1"/>
    <col min="3602" max="3602" width="12.28515625" style="492" customWidth="1"/>
    <col min="3603" max="3603" width="6.42578125" style="492" customWidth="1"/>
    <col min="3604" max="3604" width="12.28515625" style="492" customWidth="1"/>
    <col min="3605" max="3605" width="0" style="492" hidden="1" customWidth="1"/>
    <col min="3606" max="3606" width="3.7109375" style="492" customWidth="1"/>
    <col min="3607" max="3607" width="11.140625" style="492" bestFit="1" customWidth="1"/>
    <col min="3608" max="3609" width="10.5703125" style="492"/>
    <col min="3610" max="3610" width="11.140625" style="492" customWidth="1"/>
    <col min="3611" max="3840" width="10.5703125" style="492"/>
    <col min="3841" max="3848" width="0" style="492" hidden="1" customWidth="1"/>
    <col min="3849" max="3849" width="3.7109375" style="492" customWidth="1"/>
    <col min="3850" max="3850" width="3.85546875" style="492" customWidth="1"/>
    <col min="3851" max="3851" width="3.7109375" style="492" customWidth="1"/>
    <col min="3852" max="3852" width="12.7109375" style="492" customWidth="1"/>
    <col min="3853" max="3853" width="52.7109375" style="492" customWidth="1"/>
    <col min="3854" max="3857" width="0" style="492" hidden="1" customWidth="1"/>
    <col min="3858" max="3858" width="12.28515625" style="492" customWidth="1"/>
    <col min="3859" max="3859" width="6.42578125" style="492" customWidth="1"/>
    <col min="3860" max="3860" width="12.28515625" style="492" customWidth="1"/>
    <col min="3861" max="3861" width="0" style="492" hidden="1" customWidth="1"/>
    <col min="3862" max="3862" width="3.7109375" style="492" customWidth="1"/>
    <col min="3863" max="3863" width="11.140625" style="492" bestFit="1" customWidth="1"/>
    <col min="3864" max="3865" width="10.5703125" style="492"/>
    <col min="3866" max="3866" width="11.140625" style="492" customWidth="1"/>
    <col min="3867" max="4096" width="10.5703125" style="492"/>
    <col min="4097" max="4104" width="0" style="492" hidden="1" customWidth="1"/>
    <col min="4105" max="4105" width="3.7109375" style="492" customWidth="1"/>
    <col min="4106" max="4106" width="3.85546875" style="492" customWidth="1"/>
    <col min="4107" max="4107" width="3.7109375" style="492" customWidth="1"/>
    <col min="4108" max="4108" width="12.7109375" style="492" customWidth="1"/>
    <col min="4109" max="4109" width="52.7109375" style="492" customWidth="1"/>
    <col min="4110" max="4113" width="0" style="492" hidden="1" customWidth="1"/>
    <col min="4114" max="4114" width="12.28515625" style="492" customWidth="1"/>
    <col min="4115" max="4115" width="6.42578125" style="492" customWidth="1"/>
    <col min="4116" max="4116" width="12.28515625" style="492" customWidth="1"/>
    <col min="4117" max="4117" width="0" style="492" hidden="1" customWidth="1"/>
    <col min="4118" max="4118" width="3.7109375" style="492" customWidth="1"/>
    <col min="4119" max="4119" width="11.140625" style="492" bestFit="1" customWidth="1"/>
    <col min="4120" max="4121" width="10.5703125" style="492"/>
    <col min="4122" max="4122" width="11.140625" style="492" customWidth="1"/>
    <col min="4123" max="4352" width="10.5703125" style="492"/>
    <col min="4353" max="4360" width="0" style="492" hidden="1" customWidth="1"/>
    <col min="4361" max="4361" width="3.7109375" style="492" customWidth="1"/>
    <col min="4362" max="4362" width="3.85546875" style="492" customWidth="1"/>
    <col min="4363" max="4363" width="3.7109375" style="492" customWidth="1"/>
    <col min="4364" max="4364" width="12.7109375" style="492" customWidth="1"/>
    <col min="4365" max="4365" width="52.7109375" style="492" customWidth="1"/>
    <col min="4366" max="4369" width="0" style="492" hidden="1" customWidth="1"/>
    <col min="4370" max="4370" width="12.28515625" style="492" customWidth="1"/>
    <col min="4371" max="4371" width="6.42578125" style="492" customWidth="1"/>
    <col min="4372" max="4372" width="12.28515625" style="492" customWidth="1"/>
    <col min="4373" max="4373" width="0" style="492" hidden="1" customWidth="1"/>
    <col min="4374" max="4374" width="3.7109375" style="492" customWidth="1"/>
    <col min="4375" max="4375" width="11.140625" style="492" bestFit="1" customWidth="1"/>
    <col min="4376" max="4377" width="10.5703125" style="492"/>
    <col min="4378" max="4378" width="11.140625" style="492" customWidth="1"/>
    <col min="4379" max="4608" width="10.5703125" style="492"/>
    <col min="4609" max="4616" width="0" style="492" hidden="1" customWidth="1"/>
    <col min="4617" max="4617" width="3.7109375" style="492" customWidth="1"/>
    <col min="4618" max="4618" width="3.85546875" style="492" customWidth="1"/>
    <col min="4619" max="4619" width="3.7109375" style="492" customWidth="1"/>
    <col min="4620" max="4620" width="12.7109375" style="492" customWidth="1"/>
    <col min="4621" max="4621" width="52.7109375" style="492" customWidth="1"/>
    <col min="4622" max="4625" width="0" style="492" hidden="1" customWidth="1"/>
    <col min="4626" max="4626" width="12.28515625" style="492" customWidth="1"/>
    <col min="4627" max="4627" width="6.42578125" style="492" customWidth="1"/>
    <col min="4628" max="4628" width="12.28515625" style="492" customWidth="1"/>
    <col min="4629" max="4629" width="0" style="492" hidden="1" customWidth="1"/>
    <col min="4630" max="4630" width="3.7109375" style="492" customWidth="1"/>
    <col min="4631" max="4631" width="11.140625" style="492" bestFit="1" customWidth="1"/>
    <col min="4632" max="4633" width="10.5703125" style="492"/>
    <col min="4634" max="4634" width="11.140625" style="492" customWidth="1"/>
    <col min="4635" max="4864" width="10.5703125" style="492"/>
    <col min="4865" max="4872" width="0" style="492" hidden="1" customWidth="1"/>
    <col min="4873" max="4873" width="3.7109375" style="492" customWidth="1"/>
    <col min="4874" max="4874" width="3.85546875" style="492" customWidth="1"/>
    <col min="4875" max="4875" width="3.7109375" style="492" customWidth="1"/>
    <col min="4876" max="4876" width="12.7109375" style="492" customWidth="1"/>
    <col min="4877" max="4877" width="52.7109375" style="492" customWidth="1"/>
    <col min="4878" max="4881" width="0" style="492" hidden="1" customWidth="1"/>
    <col min="4882" max="4882" width="12.28515625" style="492" customWidth="1"/>
    <col min="4883" max="4883" width="6.42578125" style="492" customWidth="1"/>
    <col min="4884" max="4884" width="12.28515625" style="492" customWidth="1"/>
    <col min="4885" max="4885" width="0" style="492" hidden="1" customWidth="1"/>
    <col min="4886" max="4886" width="3.7109375" style="492" customWidth="1"/>
    <col min="4887" max="4887" width="11.140625" style="492" bestFit="1" customWidth="1"/>
    <col min="4888" max="4889" width="10.5703125" style="492"/>
    <col min="4890" max="4890" width="11.140625" style="492" customWidth="1"/>
    <col min="4891" max="5120" width="10.5703125" style="492"/>
    <col min="5121" max="5128" width="0" style="492" hidden="1" customWidth="1"/>
    <col min="5129" max="5129" width="3.7109375" style="492" customWidth="1"/>
    <col min="5130" max="5130" width="3.85546875" style="492" customWidth="1"/>
    <col min="5131" max="5131" width="3.7109375" style="492" customWidth="1"/>
    <col min="5132" max="5132" width="12.7109375" style="492" customWidth="1"/>
    <col min="5133" max="5133" width="52.7109375" style="492" customWidth="1"/>
    <col min="5134" max="5137" width="0" style="492" hidden="1" customWidth="1"/>
    <col min="5138" max="5138" width="12.28515625" style="492" customWidth="1"/>
    <col min="5139" max="5139" width="6.42578125" style="492" customWidth="1"/>
    <col min="5140" max="5140" width="12.28515625" style="492" customWidth="1"/>
    <col min="5141" max="5141" width="0" style="492" hidden="1" customWidth="1"/>
    <col min="5142" max="5142" width="3.7109375" style="492" customWidth="1"/>
    <col min="5143" max="5143" width="11.140625" style="492" bestFit="1" customWidth="1"/>
    <col min="5144" max="5145" width="10.5703125" style="492"/>
    <col min="5146" max="5146" width="11.140625" style="492" customWidth="1"/>
    <col min="5147" max="5376" width="10.5703125" style="492"/>
    <col min="5377" max="5384" width="0" style="492" hidden="1" customWidth="1"/>
    <col min="5385" max="5385" width="3.7109375" style="492" customWidth="1"/>
    <col min="5386" max="5386" width="3.85546875" style="492" customWidth="1"/>
    <col min="5387" max="5387" width="3.7109375" style="492" customWidth="1"/>
    <col min="5388" max="5388" width="12.7109375" style="492" customWidth="1"/>
    <col min="5389" max="5389" width="52.7109375" style="492" customWidth="1"/>
    <col min="5390" max="5393" width="0" style="492" hidden="1" customWidth="1"/>
    <col min="5394" max="5394" width="12.28515625" style="492" customWidth="1"/>
    <col min="5395" max="5395" width="6.42578125" style="492" customWidth="1"/>
    <col min="5396" max="5396" width="12.28515625" style="492" customWidth="1"/>
    <col min="5397" max="5397" width="0" style="492" hidden="1" customWidth="1"/>
    <col min="5398" max="5398" width="3.7109375" style="492" customWidth="1"/>
    <col min="5399" max="5399" width="11.140625" style="492" bestFit="1" customWidth="1"/>
    <col min="5400" max="5401" width="10.5703125" style="492"/>
    <col min="5402" max="5402" width="11.140625" style="492" customWidth="1"/>
    <col min="5403" max="5632" width="10.5703125" style="492"/>
    <col min="5633" max="5640" width="0" style="492" hidden="1" customWidth="1"/>
    <col min="5641" max="5641" width="3.7109375" style="492" customWidth="1"/>
    <col min="5642" max="5642" width="3.85546875" style="492" customWidth="1"/>
    <col min="5643" max="5643" width="3.7109375" style="492" customWidth="1"/>
    <col min="5644" max="5644" width="12.7109375" style="492" customWidth="1"/>
    <col min="5645" max="5645" width="52.7109375" style="492" customWidth="1"/>
    <col min="5646" max="5649" width="0" style="492" hidden="1" customWidth="1"/>
    <col min="5650" max="5650" width="12.28515625" style="492" customWidth="1"/>
    <col min="5651" max="5651" width="6.42578125" style="492" customWidth="1"/>
    <col min="5652" max="5652" width="12.28515625" style="492" customWidth="1"/>
    <col min="5653" max="5653" width="0" style="492" hidden="1" customWidth="1"/>
    <col min="5654" max="5654" width="3.7109375" style="492" customWidth="1"/>
    <col min="5655" max="5655" width="11.140625" style="492" bestFit="1" customWidth="1"/>
    <col min="5656" max="5657" width="10.5703125" style="492"/>
    <col min="5658" max="5658" width="11.140625" style="492" customWidth="1"/>
    <col min="5659" max="5888" width="10.5703125" style="492"/>
    <col min="5889" max="5896" width="0" style="492" hidden="1" customWidth="1"/>
    <col min="5897" max="5897" width="3.7109375" style="492" customWidth="1"/>
    <col min="5898" max="5898" width="3.85546875" style="492" customWidth="1"/>
    <col min="5899" max="5899" width="3.7109375" style="492" customWidth="1"/>
    <col min="5900" max="5900" width="12.7109375" style="492" customWidth="1"/>
    <col min="5901" max="5901" width="52.7109375" style="492" customWidth="1"/>
    <col min="5902" max="5905" width="0" style="492" hidden="1" customWidth="1"/>
    <col min="5906" max="5906" width="12.28515625" style="492" customWidth="1"/>
    <col min="5907" max="5907" width="6.42578125" style="492" customWidth="1"/>
    <col min="5908" max="5908" width="12.28515625" style="492" customWidth="1"/>
    <col min="5909" max="5909" width="0" style="492" hidden="1" customWidth="1"/>
    <col min="5910" max="5910" width="3.7109375" style="492" customWidth="1"/>
    <col min="5911" max="5911" width="11.140625" style="492" bestFit="1" customWidth="1"/>
    <col min="5912" max="5913" width="10.5703125" style="492"/>
    <col min="5914" max="5914" width="11.140625" style="492" customWidth="1"/>
    <col min="5915" max="6144" width="10.5703125" style="492"/>
    <col min="6145" max="6152" width="0" style="492" hidden="1" customWidth="1"/>
    <col min="6153" max="6153" width="3.7109375" style="492" customWidth="1"/>
    <col min="6154" max="6154" width="3.85546875" style="492" customWidth="1"/>
    <col min="6155" max="6155" width="3.7109375" style="492" customWidth="1"/>
    <col min="6156" max="6156" width="12.7109375" style="492" customWidth="1"/>
    <col min="6157" max="6157" width="52.7109375" style="492" customWidth="1"/>
    <col min="6158" max="6161" width="0" style="492" hidden="1" customWidth="1"/>
    <col min="6162" max="6162" width="12.28515625" style="492" customWidth="1"/>
    <col min="6163" max="6163" width="6.42578125" style="492" customWidth="1"/>
    <col min="6164" max="6164" width="12.28515625" style="492" customWidth="1"/>
    <col min="6165" max="6165" width="0" style="492" hidden="1" customWidth="1"/>
    <col min="6166" max="6166" width="3.7109375" style="492" customWidth="1"/>
    <col min="6167" max="6167" width="11.140625" style="492" bestFit="1" customWidth="1"/>
    <col min="6168" max="6169" width="10.5703125" style="492"/>
    <col min="6170" max="6170" width="11.140625" style="492" customWidth="1"/>
    <col min="6171" max="6400" width="10.5703125" style="492"/>
    <col min="6401" max="6408" width="0" style="492" hidden="1" customWidth="1"/>
    <col min="6409" max="6409" width="3.7109375" style="492" customWidth="1"/>
    <col min="6410" max="6410" width="3.85546875" style="492" customWidth="1"/>
    <col min="6411" max="6411" width="3.7109375" style="492" customWidth="1"/>
    <col min="6412" max="6412" width="12.7109375" style="492" customWidth="1"/>
    <col min="6413" max="6413" width="52.7109375" style="492" customWidth="1"/>
    <col min="6414" max="6417" width="0" style="492" hidden="1" customWidth="1"/>
    <col min="6418" max="6418" width="12.28515625" style="492" customWidth="1"/>
    <col min="6419" max="6419" width="6.42578125" style="492" customWidth="1"/>
    <col min="6420" max="6420" width="12.28515625" style="492" customWidth="1"/>
    <col min="6421" max="6421" width="0" style="492" hidden="1" customWidth="1"/>
    <col min="6422" max="6422" width="3.7109375" style="492" customWidth="1"/>
    <col min="6423" max="6423" width="11.140625" style="492" bestFit="1" customWidth="1"/>
    <col min="6424" max="6425" width="10.5703125" style="492"/>
    <col min="6426" max="6426" width="11.140625" style="492" customWidth="1"/>
    <col min="6427" max="6656" width="10.5703125" style="492"/>
    <col min="6657" max="6664" width="0" style="492" hidden="1" customWidth="1"/>
    <col min="6665" max="6665" width="3.7109375" style="492" customWidth="1"/>
    <col min="6666" max="6666" width="3.85546875" style="492" customWidth="1"/>
    <col min="6667" max="6667" width="3.7109375" style="492" customWidth="1"/>
    <col min="6668" max="6668" width="12.7109375" style="492" customWidth="1"/>
    <col min="6669" max="6669" width="52.7109375" style="492" customWidth="1"/>
    <col min="6670" max="6673" width="0" style="492" hidden="1" customWidth="1"/>
    <col min="6674" max="6674" width="12.28515625" style="492" customWidth="1"/>
    <col min="6675" max="6675" width="6.42578125" style="492" customWidth="1"/>
    <col min="6676" max="6676" width="12.28515625" style="492" customWidth="1"/>
    <col min="6677" max="6677" width="0" style="492" hidden="1" customWidth="1"/>
    <col min="6678" max="6678" width="3.7109375" style="492" customWidth="1"/>
    <col min="6679" max="6679" width="11.140625" style="492" bestFit="1" customWidth="1"/>
    <col min="6680" max="6681" width="10.5703125" style="492"/>
    <col min="6682" max="6682" width="11.140625" style="492" customWidth="1"/>
    <col min="6683" max="6912" width="10.5703125" style="492"/>
    <col min="6913" max="6920" width="0" style="492" hidden="1" customWidth="1"/>
    <col min="6921" max="6921" width="3.7109375" style="492" customWidth="1"/>
    <col min="6922" max="6922" width="3.85546875" style="492" customWidth="1"/>
    <col min="6923" max="6923" width="3.7109375" style="492" customWidth="1"/>
    <col min="6924" max="6924" width="12.7109375" style="492" customWidth="1"/>
    <col min="6925" max="6925" width="52.7109375" style="492" customWidth="1"/>
    <col min="6926" max="6929" width="0" style="492" hidden="1" customWidth="1"/>
    <col min="6930" max="6930" width="12.28515625" style="492" customWidth="1"/>
    <col min="6931" max="6931" width="6.42578125" style="492" customWidth="1"/>
    <col min="6932" max="6932" width="12.28515625" style="492" customWidth="1"/>
    <col min="6933" max="6933" width="0" style="492" hidden="1" customWidth="1"/>
    <col min="6934" max="6934" width="3.7109375" style="492" customWidth="1"/>
    <col min="6935" max="6935" width="11.140625" style="492" bestFit="1" customWidth="1"/>
    <col min="6936" max="6937" width="10.5703125" style="492"/>
    <col min="6938" max="6938" width="11.140625" style="492" customWidth="1"/>
    <col min="6939" max="7168" width="10.5703125" style="492"/>
    <col min="7169" max="7176" width="0" style="492" hidden="1" customWidth="1"/>
    <col min="7177" max="7177" width="3.7109375" style="492" customWidth="1"/>
    <col min="7178" max="7178" width="3.85546875" style="492" customWidth="1"/>
    <col min="7179" max="7179" width="3.7109375" style="492" customWidth="1"/>
    <col min="7180" max="7180" width="12.7109375" style="492" customWidth="1"/>
    <col min="7181" max="7181" width="52.7109375" style="492" customWidth="1"/>
    <col min="7182" max="7185" width="0" style="492" hidden="1" customWidth="1"/>
    <col min="7186" max="7186" width="12.28515625" style="492" customWidth="1"/>
    <col min="7187" max="7187" width="6.42578125" style="492" customWidth="1"/>
    <col min="7188" max="7188" width="12.28515625" style="492" customWidth="1"/>
    <col min="7189" max="7189" width="0" style="492" hidden="1" customWidth="1"/>
    <col min="7190" max="7190" width="3.7109375" style="492" customWidth="1"/>
    <col min="7191" max="7191" width="11.140625" style="492" bestFit="1" customWidth="1"/>
    <col min="7192" max="7193" width="10.5703125" style="492"/>
    <col min="7194" max="7194" width="11.140625" style="492" customWidth="1"/>
    <col min="7195" max="7424" width="10.5703125" style="492"/>
    <col min="7425" max="7432" width="0" style="492" hidden="1" customWidth="1"/>
    <col min="7433" max="7433" width="3.7109375" style="492" customWidth="1"/>
    <col min="7434" max="7434" width="3.85546875" style="492" customWidth="1"/>
    <col min="7435" max="7435" width="3.7109375" style="492" customWidth="1"/>
    <col min="7436" max="7436" width="12.7109375" style="492" customWidth="1"/>
    <col min="7437" max="7437" width="52.7109375" style="492" customWidth="1"/>
    <col min="7438" max="7441" width="0" style="492" hidden="1" customWidth="1"/>
    <col min="7442" max="7442" width="12.28515625" style="492" customWidth="1"/>
    <col min="7443" max="7443" width="6.42578125" style="492" customWidth="1"/>
    <col min="7444" max="7444" width="12.28515625" style="492" customWidth="1"/>
    <col min="7445" max="7445" width="0" style="492" hidden="1" customWidth="1"/>
    <col min="7446" max="7446" width="3.7109375" style="492" customWidth="1"/>
    <col min="7447" max="7447" width="11.140625" style="492" bestFit="1" customWidth="1"/>
    <col min="7448" max="7449" width="10.5703125" style="492"/>
    <col min="7450" max="7450" width="11.140625" style="492" customWidth="1"/>
    <col min="7451" max="7680" width="10.5703125" style="492"/>
    <col min="7681" max="7688" width="0" style="492" hidden="1" customWidth="1"/>
    <col min="7689" max="7689" width="3.7109375" style="492" customWidth="1"/>
    <col min="7690" max="7690" width="3.85546875" style="492" customWidth="1"/>
    <col min="7691" max="7691" width="3.7109375" style="492" customWidth="1"/>
    <col min="7692" max="7692" width="12.7109375" style="492" customWidth="1"/>
    <col min="7693" max="7693" width="52.7109375" style="492" customWidth="1"/>
    <col min="7694" max="7697" width="0" style="492" hidden="1" customWidth="1"/>
    <col min="7698" max="7698" width="12.28515625" style="492" customWidth="1"/>
    <col min="7699" max="7699" width="6.42578125" style="492" customWidth="1"/>
    <col min="7700" max="7700" width="12.28515625" style="492" customWidth="1"/>
    <col min="7701" max="7701" width="0" style="492" hidden="1" customWidth="1"/>
    <col min="7702" max="7702" width="3.7109375" style="492" customWidth="1"/>
    <col min="7703" max="7703" width="11.140625" style="492" bestFit="1" customWidth="1"/>
    <col min="7704" max="7705" width="10.5703125" style="492"/>
    <col min="7706" max="7706" width="11.140625" style="492" customWidth="1"/>
    <col min="7707" max="7936" width="10.5703125" style="492"/>
    <col min="7937" max="7944" width="0" style="492" hidden="1" customWidth="1"/>
    <col min="7945" max="7945" width="3.7109375" style="492" customWidth="1"/>
    <col min="7946" max="7946" width="3.85546875" style="492" customWidth="1"/>
    <col min="7947" max="7947" width="3.7109375" style="492" customWidth="1"/>
    <col min="7948" max="7948" width="12.7109375" style="492" customWidth="1"/>
    <col min="7949" max="7949" width="52.7109375" style="492" customWidth="1"/>
    <col min="7950" max="7953" width="0" style="492" hidden="1" customWidth="1"/>
    <col min="7954" max="7954" width="12.28515625" style="492" customWidth="1"/>
    <col min="7955" max="7955" width="6.42578125" style="492" customWidth="1"/>
    <col min="7956" max="7956" width="12.28515625" style="492" customWidth="1"/>
    <col min="7957" max="7957" width="0" style="492" hidden="1" customWidth="1"/>
    <col min="7958" max="7958" width="3.7109375" style="492" customWidth="1"/>
    <col min="7959" max="7959" width="11.140625" style="492" bestFit="1" customWidth="1"/>
    <col min="7960" max="7961" width="10.5703125" style="492"/>
    <col min="7962" max="7962" width="11.140625" style="492" customWidth="1"/>
    <col min="7963" max="8192" width="10.5703125" style="492"/>
    <col min="8193" max="8200" width="0" style="492" hidden="1" customWidth="1"/>
    <col min="8201" max="8201" width="3.7109375" style="492" customWidth="1"/>
    <col min="8202" max="8202" width="3.85546875" style="492" customWidth="1"/>
    <col min="8203" max="8203" width="3.7109375" style="492" customWidth="1"/>
    <col min="8204" max="8204" width="12.7109375" style="492" customWidth="1"/>
    <col min="8205" max="8205" width="52.7109375" style="492" customWidth="1"/>
    <col min="8206" max="8209" width="0" style="492" hidden="1" customWidth="1"/>
    <col min="8210" max="8210" width="12.28515625" style="492" customWidth="1"/>
    <col min="8211" max="8211" width="6.42578125" style="492" customWidth="1"/>
    <col min="8212" max="8212" width="12.28515625" style="492" customWidth="1"/>
    <col min="8213" max="8213" width="0" style="492" hidden="1" customWidth="1"/>
    <col min="8214" max="8214" width="3.7109375" style="492" customWidth="1"/>
    <col min="8215" max="8215" width="11.140625" style="492" bestFit="1" customWidth="1"/>
    <col min="8216" max="8217" width="10.5703125" style="492"/>
    <col min="8218" max="8218" width="11.140625" style="492" customWidth="1"/>
    <col min="8219" max="8448" width="10.5703125" style="492"/>
    <col min="8449" max="8456" width="0" style="492" hidden="1" customWidth="1"/>
    <col min="8457" max="8457" width="3.7109375" style="492" customWidth="1"/>
    <col min="8458" max="8458" width="3.85546875" style="492" customWidth="1"/>
    <col min="8459" max="8459" width="3.7109375" style="492" customWidth="1"/>
    <col min="8460" max="8460" width="12.7109375" style="492" customWidth="1"/>
    <col min="8461" max="8461" width="52.7109375" style="492" customWidth="1"/>
    <col min="8462" max="8465" width="0" style="492" hidden="1" customWidth="1"/>
    <col min="8466" max="8466" width="12.28515625" style="492" customWidth="1"/>
    <col min="8467" max="8467" width="6.42578125" style="492" customWidth="1"/>
    <col min="8468" max="8468" width="12.28515625" style="492" customWidth="1"/>
    <col min="8469" max="8469" width="0" style="492" hidden="1" customWidth="1"/>
    <col min="8470" max="8470" width="3.7109375" style="492" customWidth="1"/>
    <col min="8471" max="8471" width="11.140625" style="492" bestFit="1" customWidth="1"/>
    <col min="8472" max="8473" width="10.5703125" style="492"/>
    <col min="8474" max="8474" width="11.140625" style="492" customWidth="1"/>
    <col min="8475" max="8704" width="10.5703125" style="492"/>
    <col min="8705" max="8712" width="0" style="492" hidden="1" customWidth="1"/>
    <col min="8713" max="8713" width="3.7109375" style="492" customWidth="1"/>
    <col min="8714" max="8714" width="3.85546875" style="492" customWidth="1"/>
    <col min="8715" max="8715" width="3.7109375" style="492" customWidth="1"/>
    <col min="8716" max="8716" width="12.7109375" style="492" customWidth="1"/>
    <col min="8717" max="8717" width="52.7109375" style="492" customWidth="1"/>
    <col min="8718" max="8721" width="0" style="492" hidden="1" customWidth="1"/>
    <col min="8722" max="8722" width="12.28515625" style="492" customWidth="1"/>
    <col min="8723" max="8723" width="6.42578125" style="492" customWidth="1"/>
    <col min="8724" max="8724" width="12.28515625" style="492" customWidth="1"/>
    <col min="8725" max="8725" width="0" style="492" hidden="1" customWidth="1"/>
    <col min="8726" max="8726" width="3.7109375" style="492" customWidth="1"/>
    <col min="8727" max="8727" width="11.140625" style="492" bestFit="1" customWidth="1"/>
    <col min="8728" max="8729" width="10.5703125" style="492"/>
    <col min="8730" max="8730" width="11.140625" style="492" customWidth="1"/>
    <col min="8731" max="8960" width="10.5703125" style="492"/>
    <col min="8961" max="8968" width="0" style="492" hidden="1" customWidth="1"/>
    <col min="8969" max="8969" width="3.7109375" style="492" customWidth="1"/>
    <col min="8970" max="8970" width="3.85546875" style="492" customWidth="1"/>
    <col min="8971" max="8971" width="3.7109375" style="492" customWidth="1"/>
    <col min="8972" max="8972" width="12.7109375" style="492" customWidth="1"/>
    <col min="8973" max="8973" width="52.7109375" style="492" customWidth="1"/>
    <col min="8974" max="8977" width="0" style="492" hidden="1" customWidth="1"/>
    <col min="8978" max="8978" width="12.28515625" style="492" customWidth="1"/>
    <col min="8979" max="8979" width="6.42578125" style="492" customWidth="1"/>
    <col min="8980" max="8980" width="12.28515625" style="492" customWidth="1"/>
    <col min="8981" max="8981" width="0" style="492" hidden="1" customWidth="1"/>
    <col min="8982" max="8982" width="3.7109375" style="492" customWidth="1"/>
    <col min="8983" max="8983" width="11.140625" style="492" bestFit="1" customWidth="1"/>
    <col min="8984" max="8985" width="10.5703125" style="492"/>
    <col min="8986" max="8986" width="11.140625" style="492" customWidth="1"/>
    <col min="8987" max="9216" width="10.5703125" style="492"/>
    <col min="9217" max="9224" width="0" style="492" hidden="1" customWidth="1"/>
    <col min="9225" max="9225" width="3.7109375" style="492" customWidth="1"/>
    <col min="9226" max="9226" width="3.85546875" style="492" customWidth="1"/>
    <col min="9227" max="9227" width="3.7109375" style="492" customWidth="1"/>
    <col min="9228" max="9228" width="12.7109375" style="492" customWidth="1"/>
    <col min="9229" max="9229" width="52.7109375" style="492" customWidth="1"/>
    <col min="9230" max="9233" width="0" style="492" hidden="1" customWidth="1"/>
    <col min="9234" max="9234" width="12.28515625" style="492" customWidth="1"/>
    <col min="9235" max="9235" width="6.42578125" style="492" customWidth="1"/>
    <col min="9236" max="9236" width="12.28515625" style="492" customWidth="1"/>
    <col min="9237" max="9237" width="0" style="492" hidden="1" customWidth="1"/>
    <col min="9238" max="9238" width="3.7109375" style="492" customWidth="1"/>
    <col min="9239" max="9239" width="11.140625" style="492" bestFit="1" customWidth="1"/>
    <col min="9240" max="9241" width="10.5703125" style="492"/>
    <col min="9242" max="9242" width="11.140625" style="492" customWidth="1"/>
    <col min="9243" max="9472" width="10.5703125" style="492"/>
    <col min="9473" max="9480" width="0" style="492" hidden="1" customWidth="1"/>
    <col min="9481" max="9481" width="3.7109375" style="492" customWidth="1"/>
    <col min="9482" max="9482" width="3.85546875" style="492" customWidth="1"/>
    <col min="9483" max="9483" width="3.7109375" style="492" customWidth="1"/>
    <col min="9484" max="9484" width="12.7109375" style="492" customWidth="1"/>
    <col min="9485" max="9485" width="52.7109375" style="492" customWidth="1"/>
    <col min="9486" max="9489" width="0" style="492" hidden="1" customWidth="1"/>
    <col min="9490" max="9490" width="12.28515625" style="492" customWidth="1"/>
    <col min="9491" max="9491" width="6.42578125" style="492" customWidth="1"/>
    <col min="9492" max="9492" width="12.28515625" style="492" customWidth="1"/>
    <col min="9493" max="9493" width="0" style="492" hidden="1" customWidth="1"/>
    <col min="9494" max="9494" width="3.7109375" style="492" customWidth="1"/>
    <col min="9495" max="9495" width="11.140625" style="492" bestFit="1" customWidth="1"/>
    <col min="9496" max="9497" width="10.5703125" style="492"/>
    <col min="9498" max="9498" width="11.140625" style="492" customWidth="1"/>
    <col min="9499" max="9728" width="10.5703125" style="492"/>
    <col min="9729" max="9736" width="0" style="492" hidden="1" customWidth="1"/>
    <col min="9737" max="9737" width="3.7109375" style="492" customWidth="1"/>
    <col min="9738" max="9738" width="3.85546875" style="492" customWidth="1"/>
    <col min="9739" max="9739" width="3.7109375" style="492" customWidth="1"/>
    <col min="9740" max="9740" width="12.7109375" style="492" customWidth="1"/>
    <col min="9741" max="9741" width="52.7109375" style="492" customWidth="1"/>
    <col min="9742" max="9745" width="0" style="492" hidden="1" customWidth="1"/>
    <col min="9746" max="9746" width="12.28515625" style="492" customWidth="1"/>
    <col min="9747" max="9747" width="6.42578125" style="492" customWidth="1"/>
    <col min="9748" max="9748" width="12.28515625" style="492" customWidth="1"/>
    <col min="9749" max="9749" width="0" style="492" hidden="1" customWidth="1"/>
    <col min="9750" max="9750" width="3.7109375" style="492" customWidth="1"/>
    <col min="9751" max="9751" width="11.140625" style="492" bestFit="1" customWidth="1"/>
    <col min="9752" max="9753" width="10.5703125" style="492"/>
    <col min="9754" max="9754" width="11.140625" style="492" customWidth="1"/>
    <col min="9755" max="9984" width="10.5703125" style="492"/>
    <col min="9985" max="9992" width="0" style="492" hidden="1" customWidth="1"/>
    <col min="9993" max="9993" width="3.7109375" style="492" customWidth="1"/>
    <col min="9994" max="9994" width="3.85546875" style="492" customWidth="1"/>
    <col min="9995" max="9995" width="3.7109375" style="492" customWidth="1"/>
    <col min="9996" max="9996" width="12.7109375" style="492" customWidth="1"/>
    <col min="9997" max="9997" width="52.7109375" style="492" customWidth="1"/>
    <col min="9998" max="10001" width="0" style="492" hidden="1" customWidth="1"/>
    <col min="10002" max="10002" width="12.28515625" style="492" customWidth="1"/>
    <col min="10003" max="10003" width="6.42578125" style="492" customWidth="1"/>
    <col min="10004" max="10004" width="12.28515625" style="492" customWidth="1"/>
    <col min="10005" max="10005" width="0" style="492" hidden="1" customWidth="1"/>
    <col min="10006" max="10006" width="3.7109375" style="492" customWidth="1"/>
    <col min="10007" max="10007" width="11.140625" style="492" bestFit="1" customWidth="1"/>
    <col min="10008" max="10009" width="10.5703125" style="492"/>
    <col min="10010" max="10010" width="11.140625" style="492" customWidth="1"/>
    <col min="10011" max="10240" width="10.5703125" style="492"/>
    <col min="10241" max="10248" width="0" style="492" hidden="1" customWidth="1"/>
    <col min="10249" max="10249" width="3.7109375" style="492" customWidth="1"/>
    <col min="10250" max="10250" width="3.85546875" style="492" customWidth="1"/>
    <col min="10251" max="10251" width="3.7109375" style="492" customWidth="1"/>
    <col min="10252" max="10252" width="12.7109375" style="492" customWidth="1"/>
    <col min="10253" max="10253" width="52.7109375" style="492" customWidth="1"/>
    <col min="10254" max="10257" width="0" style="492" hidden="1" customWidth="1"/>
    <col min="10258" max="10258" width="12.28515625" style="492" customWidth="1"/>
    <col min="10259" max="10259" width="6.42578125" style="492" customWidth="1"/>
    <col min="10260" max="10260" width="12.28515625" style="492" customWidth="1"/>
    <col min="10261" max="10261" width="0" style="492" hidden="1" customWidth="1"/>
    <col min="10262" max="10262" width="3.7109375" style="492" customWidth="1"/>
    <col min="10263" max="10263" width="11.140625" style="492" bestFit="1" customWidth="1"/>
    <col min="10264" max="10265" width="10.5703125" style="492"/>
    <col min="10266" max="10266" width="11.140625" style="492" customWidth="1"/>
    <col min="10267" max="10496" width="10.5703125" style="492"/>
    <col min="10497" max="10504" width="0" style="492" hidden="1" customWidth="1"/>
    <col min="10505" max="10505" width="3.7109375" style="492" customWidth="1"/>
    <col min="10506" max="10506" width="3.85546875" style="492" customWidth="1"/>
    <col min="10507" max="10507" width="3.7109375" style="492" customWidth="1"/>
    <col min="10508" max="10508" width="12.7109375" style="492" customWidth="1"/>
    <col min="10509" max="10509" width="52.7109375" style="492" customWidth="1"/>
    <col min="10510" max="10513" width="0" style="492" hidden="1" customWidth="1"/>
    <col min="10514" max="10514" width="12.28515625" style="492" customWidth="1"/>
    <col min="10515" max="10515" width="6.42578125" style="492" customWidth="1"/>
    <col min="10516" max="10516" width="12.28515625" style="492" customWidth="1"/>
    <col min="10517" max="10517" width="0" style="492" hidden="1" customWidth="1"/>
    <col min="10518" max="10518" width="3.7109375" style="492" customWidth="1"/>
    <col min="10519" max="10519" width="11.140625" style="492" bestFit="1" customWidth="1"/>
    <col min="10520" max="10521" width="10.5703125" style="492"/>
    <col min="10522" max="10522" width="11.140625" style="492" customWidth="1"/>
    <col min="10523" max="10752" width="10.5703125" style="492"/>
    <col min="10753" max="10760" width="0" style="492" hidden="1" customWidth="1"/>
    <col min="10761" max="10761" width="3.7109375" style="492" customWidth="1"/>
    <col min="10762" max="10762" width="3.85546875" style="492" customWidth="1"/>
    <col min="10763" max="10763" width="3.7109375" style="492" customWidth="1"/>
    <col min="10764" max="10764" width="12.7109375" style="492" customWidth="1"/>
    <col min="10765" max="10765" width="52.7109375" style="492" customWidth="1"/>
    <col min="10766" max="10769" width="0" style="492" hidden="1" customWidth="1"/>
    <col min="10770" max="10770" width="12.28515625" style="492" customWidth="1"/>
    <col min="10771" max="10771" width="6.42578125" style="492" customWidth="1"/>
    <col min="10772" max="10772" width="12.28515625" style="492" customWidth="1"/>
    <col min="10773" max="10773" width="0" style="492" hidden="1" customWidth="1"/>
    <col min="10774" max="10774" width="3.7109375" style="492" customWidth="1"/>
    <col min="10775" max="10775" width="11.140625" style="492" bestFit="1" customWidth="1"/>
    <col min="10776" max="10777" width="10.5703125" style="492"/>
    <col min="10778" max="10778" width="11.140625" style="492" customWidth="1"/>
    <col min="10779" max="11008" width="10.5703125" style="492"/>
    <col min="11009" max="11016" width="0" style="492" hidden="1" customWidth="1"/>
    <col min="11017" max="11017" width="3.7109375" style="492" customWidth="1"/>
    <col min="11018" max="11018" width="3.85546875" style="492" customWidth="1"/>
    <col min="11019" max="11019" width="3.7109375" style="492" customWidth="1"/>
    <col min="11020" max="11020" width="12.7109375" style="492" customWidth="1"/>
    <col min="11021" max="11021" width="52.7109375" style="492" customWidth="1"/>
    <col min="11022" max="11025" width="0" style="492" hidden="1" customWidth="1"/>
    <col min="11026" max="11026" width="12.28515625" style="492" customWidth="1"/>
    <col min="11027" max="11027" width="6.42578125" style="492" customWidth="1"/>
    <col min="11028" max="11028" width="12.28515625" style="492" customWidth="1"/>
    <col min="11029" max="11029" width="0" style="492" hidden="1" customWidth="1"/>
    <col min="11030" max="11030" width="3.7109375" style="492" customWidth="1"/>
    <col min="11031" max="11031" width="11.140625" style="492" bestFit="1" customWidth="1"/>
    <col min="11032" max="11033" width="10.5703125" style="492"/>
    <col min="11034" max="11034" width="11.140625" style="492" customWidth="1"/>
    <col min="11035" max="11264" width="10.5703125" style="492"/>
    <col min="11265" max="11272" width="0" style="492" hidden="1" customWidth="1"/>
    <col min="11273" max="11273" width="3.7109375" style="492" customWidth="1"/>
    <col min="11274" max="11274" width="3.85546875" style="492" customWidth="1"/>
    <col min="11275" max="11275" width="3.7109375" style="492" customWidth="1"/>
    <col min="11276" max="11276" width="12.7109375" style="492" customWidth="1"/>
    <col min="11277" max="11277" width="52.7109375" style="492" customWidth="1"/>
    <col min="11278" max="11281" width="0" style="492" hidden="1" customWidth="1"/>
    <col min="11282" max="11282" width="12.28515625" style="492" customWidth="1"/>
    <col min="11283" max="11283" width="6.42578125" style="492" customWidth="1"/>
    <col min="11284" max="11284" width="12.28515625" style="492" customWidth="1"/>
    <col min="11285" max="11285" width="0" style="492" hidden="1" customWidth="1"/>
    <col min="11286" max="11286" width="3.7109375" style="492" customWidth="1"/>
    <col min="11287" max="11287" width="11.140625" style="492" bestFit="1" customWidth="1"/>
    <col min="11288" max="11289" width="10.5703125" style="492"/>
    <col min="11290" max="11290" width="11.140625" style="492" customWidth="1"/>
    <col min="11291" max="11520" width="10.5703125" style="492"/>
    <col min="11521" max="11528" width="0" style="492" hidden="1" customWidth="1"/>
    <col min="11529" max="11529" width="3.7109375" style="492" customWidth="1"/>
    <col min="11530" max="11530" width="3.85546875" style="492" customWidth="1"/>
    <col min="11531" max="11531" width="3.7109375" style="492" customWidth="1"/>
    <col min="11532" max="11532" width="12.7109375" style="492" customWidth="1"/>
    <col min="11533" max="11533" width="52.7109375" style="492" customWidth="1"/>
    <col min="11534" max="11537" width="0" style="492" hidden="1" customWidth="1"/>
    <col min="11538" max="11538" width="12.28515625" style="492" customWidth="1"/>
    <col min="11539" max="11539" width="6.42578125" style="492" customWidth="1"/>
    <col min="11540" max="11540" width="12.28515625" style="492" customWidth="1"/>
    <col min="11541" max="11541" width="0" style="492" hidden="1" customWidth="1"/>
    <col min="11542" max="11542" width="3.7109375" style="492" customWidth="1"/>
    <col min="11543" max="11543" width="11.140625" style="492" bestFit="1" customWidth="1"/>
    <col min="11544" max="11545" width="10.5703125" style="492"/>
    <col min="11546" max="11546" width="11.140625" style="492" customWidth="1"/>
    <col min="11547" max="11776" width="10.5703125" style="492"/>
    <col min="11777" max="11784" width="0" style="492" hidden="1" customWidth="1"/>
    <col min="11785" max="11785" width="3.7109375" style="492" customWidth="1"/>
    <col min="11786" max="11786" width="3.85546875" style="492" customWidth="1"/>
    <col min="11787" max="11787" width="3.7109375" style="492" customWidth="1"/>
    <col min="11788" max="11788" width="12.7109375" style="492" customWidth="1"/>
    <col min="11789" max="11789" width="52.7109375" style="492" customWidth="1"/>
    <col min="11790" max="11793" width="0" style="492" hidden="1" customWidth="1"/>
    <col min="11794" max="11794" width="12.28515625" style="492" customWidth="1"/>
    <col min="11795" max="11795" width="6.42578125" style="492" customWidth="1"/>
    <col min="11796" max="11796" width="12.28515625" style="492" customWidth="1"/>
    <col min="11797" max="11797" width="0" style="492" hidden="1" customWidth="1"/>
    <col min="11798" max="11798" width="3.7109375" style="492" customWidth="1"/>
    <col min="11799" max="11799" width="11.140625" style="492" bestFit="1" customWidth="1"/>
    <col min="11800" max="11801" width="10.5703125" style="492"/>
    <col min="11802" max="11802" width="11.140625" style="492" customWidth="1"/>
    <col min="11803" max="12032" width="10.5703125" style="492"/>
    <col min="12033" max="12040" width="0" style="492" hidden="1" customWidth="1"/>
    <col min="12041" max="12041" width="3.7109375" style="492" customWidth="1"/>
    <col min="12042" max="12042" width="3.85546875" style="492" customWidth="1"/>
    <col min="12043" max="12043" width="3.7109375" style="492" customWidth="1"/>
    <col min="12044" max="12044" width="12.7109375" style="492" customWidth="1"/>
    <col min="12045" max="12045" width="52.7109375" style="492" customWidth="1"/>
    <col min="12046" max="12049" width="0" style="492" hidden="1" customWidth="1"/>
    <col min="12050" max="12050" width="12.28515625" style="492" customWidth="1"/>
    <col min="12051" max="12051" width="6.42578125" style="492" customWidth="1"/>
    <col min="12052" max="12052" width="12.28515625" style="492" customWidth="1"/>
    <col min="12053" max="12053" width="0" style="492" hidden="1" customWidth="1"/>
    <col min="12054" max="12054" width="3.7109375" style="492" customWidth="1"/>
    <col min="12055" max="12055" width="11.140625" style="492" bestFit="1" customWidth="1"/>
    <col min="12056" max="12057" width="10.5703125" style="492"/>
    <col min="12058" max="12058" width="11.140625" style="492" customWidth="1"/>
    <col min="12059" max="12288" width="10.5703125" style="492"/>
    <col min="12289" max="12296" width="0" style="492" hidden="1" customWidth="1"/>
    <col min="12297" max="12297" width="3.7109375" style="492" customWidth="1"/>
    <col min="12298" max="12298" width="3.85546875" style="492" customWidth="1"/>
    <col min="12299" max="12299" width="3.7109375" style="492" customWidth="1"/>
    <col min="12300" max="12300" width="12.7109375" style="492" customWidth="1"/>
    <col min="12301" max="12301" width="52.7109375" style="492" customWidth="1"/>
    <col min="12302" max="12305" width="0" style="492" hidden="1" customWidth="1"/>
    <col min="12306" max="12306" width="12.28515625" style="492" customWidth="1"/>
    <col min="12307" max="12307" width="6.42578125" style="492" customWidth="1"/>
    <col min="12308" max="12308" width="12.28515625" style="492" customWidth="1"/>
    <col min="12309" max="12309" width="0" style="492" hidden="1" customWidth="1"/>
    <col min="12310" max="12310" width="3.7109375" style="492" customWidth="1"/>
    <col min="12311" max="12311" width="11.140625" style="492" bestFit="1" customWidth="1"/>
    <col min="12312" max="12313" width="10.5703125" style="492"/>
    <col min="12314" max="12314" width="11.140625" style="492" customWidth="1"/>
    <col min="12315" max="12544" width="10.5703125" style="492"/>
    <col min="12545" max="12552" width="0" style="492" hidden="1" customWidth="1"/>
    <col min="12553" max="12553" width="3.7109375" style="492" customWidth="1"/>
    <col min="12554" max="12554" width="3.85546875" style="492" customWidth="1"/>
    <col min="12555" max="12555" width="3.7109375" style="492" customWidth="1"/>
    <col min="12556" max="12556" width="12.7109375" style="492" customWidth="1"/>
    <col min="12557" max="12557" width="52.7109375" style="492" customWidth="1"/>
    <col min="12558" max="12561" width="0" style="492" hidden="1" customWidth="1"/>
    <col min="12562" max="12562" width="12.28515625" style="492" customWidth="1"/>
    <col min="12563" max="12563" width="6.42578125" style="492" customWidth="1"/>
    <col min="12564" max="12564" width="12.28515625" style="492" customWidth="1"/>
    <col min="12565" max="12565" width="0" style="492" hidden="1" customWidth="1"/>
    <col min="12566" max="12566" width="3.7109375" style="492" customWidth="1"/>
    <col min="12567" max="12567" width="11.140625" style="492" bestFit="1" customWidth="1"/>
    <col min="12568" max="12569" width="10.5703125" style="492"/>
    <col min="12570" max="12570" width="11.140625" style="492" customWidth="1"/>
    <col min="12571" max="12800" width="10.5703125" style="492"/>
    <col min="12801" max="12808" width="0" style="492" hidden="1" customWidth="1"/>
    <col min="12809" max="12809" width="3.7109375" style="492" customWidth="1"/>
    <col min="12810" max="12810" width="3.85546875" style="492" customWidth="1"/>
    <col min="12811" max="12811" width="3.7109375" style="492" customWidth="1"/>
    <col min="12812" max="12812" width="12.7109375" style="492" customWidth="1"/>
    <col min="12813" max="12813" width="52.7109375" style="492" customWidth="1"/>
    <col min="12814" max="12817" width="0" style="492" hidden="1" customWidth="1"/>
    <col min="12818" max="12818" width="12.28515625" style="492" customWidth="1"/>
    <col min="12819" max="12819" width="6.42578125" style="492" customWidth="1"/>
    <col min="12820" max="12820" width="12.28515625" style="492" customWidth="1"/>
    <col min="12821" max="12821" width="0" style="492" hidden="1" customWidth="1"/>
    <col min="12822" max="12822" width="3.7109375" style="492" customWidth="1"/>
    <col min="12823" max="12823" width="11.140625" style="492" bestFit="1" customWidth="1"/>
    <col min="12824" max="12825" width="10.5703125" style="492"/>
    <col min="12826" max="12826" width="11.140625" style="492" customWidth="1"/>
    <col min="12827" max="13056" width="10.5703125" style="492"/>
    <col min="13057" max="13064" width="0" style="492" hidden="1" customWidth="1"/>
    <col min="13065" max="13065" width="3.7109375" style="492" customWidth="1"/>
    <col min="13066" max="13066" width="3.85546875" style="492" customWidth="1"/>
    <col min="13067" max="13067" width="3.7109375" style="492" customWidth="1"/>
    <col min="13068" max="13068" width="12.7109375" style="492" customWidth="1"/>
    <col min="13069" max="13069" width="52.7109375" style="492" customWidth="1"/>
    <col min="13070" max="13073" width="0" style="492" hidden="1" customWidth="1"/>
    <col min="13074" max="13074" width="12.28515625" style="492" customWidth="1"/>
    <col min="13075" max="13075" width="6.42578125" style="492" customWidth="1"/>
    <col min="13076" max="13076" width="12.28515625" style="492" customWidth="1"/>
    <col min="13077" max="13077" width="0" style="492" hidden="1" customWidth="1"/>
    <col min="13078" max="13078" width="3.7109375" style="492" customWidth="1"/>
    <col min="13079" max="13079" width="11.140625" style="492" bestFit="1" customWidth="1"/>
    <col min="13080" max="13081" width="10.5703125" style="492"/>
    <col min="13082" max="13082" width="11.140625" style="492" customWidth="1"/>
    <col min="13083" max="13312" width="10.5703125" style="492"/>
    <col min="13313" max="13320" width="0" style="492" hidden="1" customWidth="1"/>
    <col min="13321" max="13321" width="3.7109375" style="492" customWidth="1"/>
    <col min="13322" max="13322" width="3.85546875" style="492" customWidth="1"/>
    <col min="13323" max="13323" width="3.7109375" style="492" customWidth="1"/>
    <col min="13324" max="13324" width="12.7109375" style="492" customWidth="1"/>
    <col min="13325" max="13325" width="52.7109375" style="492" customWidth="1"/>
    <col min="13326" max="13329" width="0" style="492" hidden="1" customWidth="1"/>
    <col min="13330" max="13330" width="12.28515625" style="492" customWidth="1"/>
    <col min="13331" max="13331" width="6.42578125" style="492" customWidth="1"/>
    <col min="13332" max="13332" width="12.28515625" style="492" customWidth="1"/>
    <col min="13333" max="13333" width="0" style="492" hidden="1" customWidth="1"/>
    <col min="13334" max="13334" width="3.7109375" style="492" customWidth="1"/>
    <col min="13335" max="13335" width="11.140625" style="492" bestFit="1" customWidth="1"/>
    <col min="13336" max="13337" width="10.5703125" style="492"/>
    <col min="13338" max="13338" width="11.140625" style="492" customWidth="1"/>
    <col min="13339" max="13568" width="10.5703125" style="492"/>
    <col min="13569" max="13576" width="0" style="492" hidden="1" customWidth="1"/>
    <col min="13577" max="13577" width="3.7109375" style="492" customWidth="1"/>
    <col min="13578" max="13578" width="3.85546875" style="492" customWidth="1"/>
    <col min="13579" max="13579" width="3.7109375" style="492" customWidth="1"/>
    <col min="13580" max="13580" width="12.7109375" style="492" customWidth="1"/>
    <col min="13581" max="13581" width="52.7109375" style="492" customWidth="1"/>
    <col min="13582" max="13585" width="0" style="492" hidden="1" customWidth="1"/>
    <col min="13586" max="13586" width="12.28515625" style="492" customWidth="1"/>
    <col min="13587" max="13587" width="6.42578125" style="492" customWidth="1"/>
    <col min="13588" max="13588" width="12.28515625" style="492" customWidth="1"/>
    <col min="13589" max="13589" width="0" style="492" hidden="1" customWidth="1"/>
    <col min="13590" max="13590" width="3.7109375" style="492" customWidth="1"/>
    <col min="13591" max="13591" width="11.140625" style="492" bestFit="1" customWidth="1"/>
    <col min="13592" max="13593" width="10.5703125" style="492"/>
    <col min="13594" max="13594" width="11.140625" style="492" customWidth="1"/>
    <col min="13595" max="13824" width="10.5703125" style="492"/>
    <col min="13825" max="13832" width="0" style="492" hidden="1" customWidth="1"/>
    <col min="13833" max="13833" width="3.7109375" style="492" customWidth="1"/>
    <col min="13834" max="13834" width="3.85546875" style="492" customWidth="1"/>
    <col min="13835" max="13835" width="3.7109375" style="492" customWidth="1"/>
    <col min="13836" max="13836" width="12.7109375" style="492" customWidth="1"/>
    <col min="13837" max="13837" width="52.7109375" style="492" customWidth="1"/>
    <col min="13838" max="13841" width="0" style="492" hidden="1" customWidth="1"/>
    <col min="13842" max="13842" width="12.28515625" style="492" customWidth="1"/>
    <col min="13843" max="13843" width="6.42578125" style="492" customWidth="1"/>
    <col min="13844" max="13844" width="12.28515625" style="492" customWidth="1"/>
    <col min="13845" max="13845" width="0" style="492" hidden="1" customWidth="1"/>
    <col min="13846" max="13846" width="3.7109375" style="492" customWidth="1"/>
    <col min="13847" max="13847" width="11.140625" style="492" bestFit="1" customWidth="1"/>
    <col min="13848" max="13849" width="10.5703125" style="492"/>
    <col min="13850" max="13850" width="11.140625" style="492" customWidth="1"/>
    <col min="13851" max="14080" width="10.5703125" style="492"/>
    <col min="14081" max="14088" width="0" style="492" hidden="1" customWidth="1"/>
    <col min="14089" max="14089" width="3.7109375" style="492" customWidth="1"/>
    <col min="14090" max="14090" width="3.85546875" style="492" customWidth="1"/>
    <col min="14091" max="14091" width="3.7109375" style="492" customWidth="1"/>
    <col min="14092" max="14092" width="12.7109375" style="492" customWidth="1"/>
    <col min="14093" max="14093" width="52.7109375" style="492" customWidth="1"/>
    <col min="14094" max="14097" width="0" style="492" hidden="1" customWidth="1"/>
    <col min="14098" max="14098" width="12.28515625" style="492" customWidth="1"/>
    <col min="14099" max="14099" width="6.42578125" style="492" customWidth="1"/>
    <col min="14100" max="14100" width="12.28515625" style="492" customWidth="1"/>
    <col min="14101" max="14101" width="0" style="492" hidden="1" customWidth="1"/>
    <col min="14102" max="14102" width="3.7109375" style="492" customWidth="1"/>
    <col min="14103" max="14103" width="11.140625" style="492" bestFit="1" customWidth="1"/>
    <col min="14104" max="14105" width="10.5703125" style="492"/>
    <col min="14106" max="14106" width="11.140625" style="492" customWidth="1"/>
    <col min="14107" max="14336" width="10.5703125" style="492"/>
    <col min="14337" max="14344" width="0" style="492" hidden="1" customWidth="1"/>
    <col min="14345" max="14345" width="3.7109375" style="492" customWidth="1"/>
    <col min="14346" max="14346" width="3.85546875" style="492" customWidth="1"/>
    <col min="14347" max="14347" width="3.7109375" style="492" customWidth="1"/>
    <col min="14348" max="14348" width="12.7109375" style="492" customWidth="1"/>
    <col min="14349" max="14349" width="52.7109375" style="492" customWidth="1"/>
    <col min="14350" max="14353" width="0" style="492" hidden="1" customWidth="1"/>
    <col min="14354" max="14354" width="12.28515625" style="492" customWidth="1"/>
    <col min="14355" max="14355" width="6.42578125" style="492" customWidth="1"/>
    <col min="14356" max="14356" width="12.28515625" style="492" customWidth="1"/>
    <col min="14357" max="14357" width="0" style="492" hidden="1" customWidth="1"/>
    <col min="14358" max="14358" width="3.7109375" style="492" customWidth="1"/>
    <col min="14359" max="14359" width="11.140625" style="492" bestFit="1" customWidth="1"/>
    <col min="14360" max="14361" width="10.5703125" style="492"/>
    <col min="14362" max="14362" width="11.140625" style="492" customWidth="1"/>
    <col min="14363" max="14592" width="10.5703125" style="492"/>
    <col min="14593" max="14600" width="0" style="492" hidden="1" customWidth="1"/>
    <col min="14601" max="14601" width="3.7109375" style="492" customWidth="1"/>
    <col min="14602" max="14602" width="3.85546875" style="492" customWidth="1"/>
    <col min="14603" max="14603" width="3.7109375" style="492" customWidth="1"/>
    <col min="14604" max="14604" width="12.7109375" style="492" customWidth="1"/>
    <col min="14605" max="14605" width="52.7109375" style="492" customWidth="1"/>
    <col min="14606" max="14609" width="0" style="492" hidden="1" customWidth="1"/>
    <col min="14610" max="14610" width="12.28515625" style="492" customWidth="1"/>
    <col min="14611" max="14611" width="6.42578125" style="492" customWidth="1"/>
    <col min="14612" max="14612" width="12.28515625" style="492" customWidth="1"/>
    <col min="14613" max="14613" width="0" style="492" hidden="1" customWidth="1"/>
    <col min="14614" max="14614" width="3.7109375" style="492" customWidth="1"/>
    <col min="14615" max="14615" width="11.140625" style="492" bestFit="1" customWidth="1"/>
    <col min="14616" max="14617" width="10.5703125" style="492"/>
    <col min="14618" max="14618" width="11.140625" style="492" customWidth="1"/>
    <col min="14619" max="14848" width="10.5703125" style="492"/>
    <col min="14849" max="14856" width="0" style="492" hidden="1" customWidth="1"/>
    <col min="14857" max="14857" width="3.7109375" style="492" customWidth="1"/>
    <col min="14858" max="14858" width="3.85546875" style="492" customWidth="1"/>
    <col min="14859" max="14859" width="3.7109375" style="492" customWidth="1"/>
    <col min="14860" max="14860" width="12.7109375" style="492" customWidth="1"/>
    <col min="14861" max="14861" width="52.7109375" style="492" customWidth="1"/>
    <col min="14862" max="14865" width="0" style="492" hidden="1" customWidth="1"/>
    <col min="14866" max="14866" width="12.28515625" style="492" customWidth="1"/>
    <col min="14867" max="14867" width="6.42578125" style="492" customWidth="1"/>
    <col min="14868" max="14868" width="12.28515625" style="492" customWidth="1"/>
    <col min="14869" max="14869" width="0" style="492" hidden="1" customWidth="1"/>
    <col min="14870" max="14870" width="3.7109375" style="492" customWidth="1"/>
    <col min="14871" max="14871" width="11.140625" style="492" bestFit="1" customWidth="1"/>
    <col min="14872" max="14873" width="10.5703125" style="492"/>
    <col min="14874" max="14874" width="11.140625" style="492" customWidth="1"/>
    <col min="14875" max="15104" width="10.5703125" style="492"/>
    <col min="15105" max="15112" width="0" style="492" hidden="1" customWidth="1"/>
    <col min="15113" max="15113" width="3.7109375" style="492" customWidth="1"/>
    <col min="15114" max="15114" width="3.85546875" style="492" customWidth="1"/>
    <col min="15115" max="15115" width="3.7109375" style="492" customWidth="1"/>
    <col min="15116" max="15116" width="12.7109375" style="492" customWidth="1"/>
    <col min="15117" max="15117" width="52.7109375" style="492" customWidth="1"/>
    <col min="15118" max="15121" width="0" style="492" hidden="1" customWidth="1"/>
    <col min="15122" max="15122" width="12.28515625" style="492" customWidth="1"/>
    <col min="15123" max="15123" width="6.42578125" style="492" customWidth="1"/>
    <col min="15124" max="15124" width="12.28515625" style="492" customWidth="1"/>
    <col min="15125" max="15125" width="0" style="492" hidden="1" customWidth="1"/>
    <col min="15126" max="15126" width="3.7109375" style="492" customWidth="1"/>
    <col min="15127" max="15127" width="11.140625" style="492" bestFit="1" customWidth="1"/>
    <col min="15128" max="15129" width="10.5703125" style="492"/>
    <col min="15130" max="15130" width="11.140625" style="492" customWidth="1"/>
    <col min="15131" max="15360" width="10.5703125" style="492"/>
    <col min="15361" max="15368" width="0" style="492" hidden="1" customWidth="1"/>
    <col min="15369" max="15369" width="3.7109375" style="492" customWidth="1"/>
    <col min="15370" max="15370" width="3.85546875" style="492" customWidth="1"/>
    <col min="15371" max="15371" width="3.7109375" style="492" customWidth="1"/>
    <col min="15372" max="15372" width="12.7109375" style="492" customWidth="1"/>
    <col min="15373" max="15373" width="52.7109375" style="492" customWidth="1"/>
    <col min="15374" max="15377" width="0" style="492" hidden="1" customWidth="1"/>
    <col min="15378" max="15378" width="12.28515625" style="492" customWidth="1"/>
    <col min="15379" max="15379" width="6.42578125" style="492" customWidth="1"/>
    <col min="15380" max="15380" width="12.28515625" style="492" customWidth="1"/>
    <col min="15381" max="15381" width="0" style="492" hidden="1" customWidth="1"/>
    <col min="15382" max="15382" width="3.7109375" style="492" customWidth="1"/>
    <col min="15383" max="15383" width="11.140625" style="492" bestFit="1" customWidth="1"/>
    <col min="15384" max="15385" width="10.5703125" style="492"/>
    <col min="15386" max="15386" width="11.140625" style="492" customWidth="1"/>
    <col min="15387" max="15616" width="10.5703125" style="492"/>
    <col min="15617" max="15624" width="0" style="492" hidden="1" customWidth="1"/>
    <col min="15625" max="15625" width="3.7109375" style="492" customWidth="1"/>
    <col min="15626" max="15626" width="3.85546875" style="492" customWidth="1"/>
    <col min="15627" max="15627" width="3.7109375" style="492" customWidth="1"/>
    <col min="15628" max="15628" width="12.7109375" style="492" customWidth="1"/>
    <col min="15629" max="15629" width="52.7109375" style="492" customWidth="1"/>
    <col min="15630" max="15633" width="0" style="492" hidden="1" customWidth="1"/>
    <col min="15634" max="15634" width="12.28515625" style="492" customWidth="1"/>
    <col min="15635" max="15635" width="6.42578125" style="492" customWidth="1"/>
    <col min="15636" max="15636" width="12.28515625" style="492" customWidth="1"/>
    <col min="15637" max="15637" width="0" style="492" hidden="1" customWidth="1"/>
    <col min="15638" max="15638" width="3.7109375" style="492" customWidth="1"/>
    <col min="15639" max="15639" width="11.140625" style="492" bestFit="1" customWidth="1"/>
    <col min="15640" max="15641" width="10.5703125" style="492"/>
    <col min="15642" max="15642" width="11.140625" style="492" customWidth="1"/>
    <col min="15643" max="15872" width="10.5703125" style="492"/>
    <col min="15873" max="15880" width="0" style="492" hidden="1" customWidth="1"/>
    <col min="15881" max="15881" width="3.7109375" style="492" customWidth="1"/>
    <col min="15882" max="15882" width="3.85546875" style="492" customWidth="1"/>
    <col min="15883" max="15883" width="3.7109375" style="492" customWidth="1"/>
    <col min="15884" max="15884" width="12.7109375" style="492" customWidth="1"/>
    <col min="15885" max="15885" width="52.7109375" style="492" customWidth="1"/>
    <col min="15886" max="15889" width="0" style="492" hidden="1" customWidth="1"/>
    <col min="15890" max="15890" width="12.28515625" style="492" customWidth="1"/>
    <col min="15891" max="15891" width="6.42578125" style="492" customWidth="1"/>
    <col min="15892" max="15892" width="12.28515625" style="492" customWidth="1"/>
    <col min="15893" max="15893" width="0" style="492" hidden="1" customWidth="1"/>
    <col min="15894" max="15894" width="3.7109375" style="492" customWidth="1"/>
    <col min="15895" max="15895" width="11.140625" style="492" bestFit="1" customWidth="1"/>
    <col min="15896" max="15897" width="10.5703125" style="492"/>
    <col min="15898" max="15898" width="11.140625" style="492" customWidth="1"/>
    <col min="15899" max="16128" width="10.5703125" style="492"/>
    <col min="16129" max="16136" width="0" style="492" hidden="1" customWidth="1"/>
    <col min="16137" max="16137" width="3.7109375" style="492" customWidth="1"/>
    <col min="16138" max="16138" width="3.85546875" style="492" customWidth="1"/>
    <col min="16139" max="16139" width="3.7109375" style="492" customWidth="1"/>
    <col min="16140" max="16140" width="12.7109375" style="492" customWidth="1"/>
    <col min="16141" max="16141" width="52.7109375" style="492" customWidth="1"/>
    <col min="16142" max="16145" width="0" style="492" hidden="1" customWidth="1"/>
    <col min="16146" max="16146" width="12.28515625" style="492" customWidth="1"/>
    <col min="16147" max="16147" width="6.42578125" style="492" customWidth="1"/>
    <col min="16148" max="16148" width="12.28515625" style="492" customWidth="1"/>
    <col min="16149" max="16149" width="0" style="492" hidden="1" customWidth="1"/>
    <col min="16150" max="16150" width="3.7109375" style="492" customWidth="1"/>
    <col min="16151" max="16151" width="11.140625" style="492" bestFit="1" customWidth="1"/>
    <col min="16152" max="16153" width="10.5703125" style="492"/>
    <col min="16154" max="16154" width="11.140625" style="492" customWidth="1"/>
    <col min="16155" max="16384" width="10.5703125" style="492"/>
  </cols>
  <sheetData>
    <row r="1" spans="1:34" hidden="1">
      <c r="Q1" s="551"/>
      <c r="R1" s="551"/>
    </row>
    <row r="2" spans="1:34" hidden="1">
      <c r="U2" s="551"/>
    </row>
    <row r="3" spans="1:34" hidden="1"/>
    <row r="4" spans="1:34" ht="3" customHeight="1">
      <c r="J4" s="498"/>
      <c r="K4" s="498"/>
      <c r="L4" s="493"/>
      <c r="M4" s="493"/>
      <c r="N4" s="493"/>
      <c r="O4" s="501"/>
      <c r="P4" s="501"/>
      <c r="Q4" s="501"/>
      <c r="R4" s="501"/>
      <c r="S4" s="501"/>
      <c r="T4" s="501"/>
      <c r="U4" s="501"/>
    </row>
    <row r="5" spans="1:34" ht="26.1" customHeight="1">
      <c r="J5" s="498"/>
      <c r="K5" s="498"/>
      <c r="L5" s="1300" t="s">
        <v>717</v>
      </c>
      <c r="M5" s="1300"/>
      <c r="N5" s="1300"/>
      <c r="O5" s="1300"/>
      <c r="P5" s="1300"/>
      <c r="Q5" s="1300"/>
      <c r="R5" s="1300"/>
      <c r="S5" s="1300"/>
      <c r="T5" s="1300"/>
      <c r="U5" s="632"/>
    </row>
    <row r="6" spans="1:34" ht="3" customHeight="1">
      <c r="J6" s="498"/>
      <c r="K6" s="498"/>
      <c r="L6" s="493"/>
      <c r="M6" s="493"/>
      <c r="N6" s="493"/>
      <c r="O6" s="497"/>
      <c r="P6" s="497"/>
      <c r="Q6" s="497"/>
      <c r="R6" s="497"/>
      <c r="S6" s="497"/>
      <c r="T6" s="497"/>
      <c r="U6" s="497"/>
      <c r="V6" s="501"/>
    </row>
    <row r="7" spans="1:34" s="775" customFormat="1" ht="5.25" hidden="1">
      <c r="A7" s="1095"/>
      <c r="B7" s="1095"/>
      <c r="C7" s="1095"/>
      <c r="D7" s="1095"/>
      <c r="E7" s="1095"/>
      <c r="F7" s="1095"/>
      <c r="G7" s="1098"/>
      <c r="H7" s="1098"/>
      <c r="I7" s="746"/>
      <c r="J7" s="747"/>
      <c r="K7" s="747"/>
      <c r="L7" s="748"/>
      <c r="M7" s="1164"/>
      <c r="N7" s="748"/>
      <c r="O7" s="1323"/>
      <c r="P7" s="1323"/>
      <c r="Q7" s="778"/>
      <c r="R7" s="778"/>
      <c r="S7" s="778"/>
      <c r="T7" s="778"/>
      <c r="U7" s="779"/>
      <c r="V7" s="780"/>
      <c r="X7" s="1095"/>
      <c r="Y7" s="1095"/>
      <c r="Z7" s="1095"/>
      <c r="AA7" s="1095"/>
      <c r="AB7" s="1095"/>
      <c r="AC7" s="1095"/>
      <c r="AD7" s="1095"/>
      <c r="AE7" s="1095"/>
      <c r="AF7" s="1095"/>
      <c r="AG7" s="1095"/>
      <c r="AH7" s="1095"/>
    </row>
    <row r="8" spans="1:34" s="775" customFormat="1" ht="5.25" hidden="1">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17"/>
      <c r="B9" s="1117"/>
      <c r="C9" s="1117"/>
      <c r="D9" s="1117"/>
      <c r="E9" s="1117"/>
      <c r="F9" s="1117"/>
      <c r="G9" s="1117"/>
      <c r="H9" s="1117"/>
      <c r="L9" s="1167"/>
      <c r="M9" s="1040"/>
      <c r="O9" s="1306"/>
      <c r="P9" s="1306"/>
      <c r="Q9" s="1306"/>
      <c r="R9" s="1306"/>
      <c r="S9" s="1306"/>
      <c r="T9" s="1306"/>
      <c r="U9" s="779"/>
      <c r="V9" s="779"/>
      <c r="X9" s="1117"/>
      <c r="Y9" s="1117"/>
      <c r="Z9" s="1117"/>
      <c r="AA9" s="1117"/>
      <c r="AB9" s="1117"/>
    </row>
    <row r="10" spans="1:34" s="538" customFormat="1" ht="18.75">
      <c r="A10" s="558"/>
      <c r="B10" s="558"/>
      <c r="C10" s="558"/>
      <c r="D10" s="558"/>
      <c r="E10" s="558"/>
      <c r="F10" s="558"/>
      <c r="G10" s="558"/>
      <c r="H10" s="558"/>
      <c r="L10" s="468"/>
      <c r="M10" s="585" t="str">
        <f>"Дата подачи заявления об "&amp;IF(datePr_ch="","утверждении","изменении") &amp; " тарифов"</f>
        <v>Дата подачи заявления об утверждении тарифов</v>
      </c>
      <c r="N10" s="1121"/>
      <c r="O10" s="1307" t="str">
        <f>IF(datePr_ch="",IF(datePr="","",datePr),datePr_ch)</f>
        <v>30.04.2019</v>
      </c>
      <c r="P10" s="1307"/>
      <c r="Q10" s="1307"/>
      <c r="R10" s="1307"/>
      <c r="S10" s="1307"/>
      <c r="T10" s="1307"/>
      <c r="U10" s="550"/>
      <c r="V10" s="550"/>
      <c r="W10" s="488"/>
      <c r="X10" s="558"/>
      <c r="Y10" s="558"/>
      <c r="Z10" s="558"/>
      <c r="AA10" s="558"/>
      <c r="AB10" s="558"/>
      <c r="AC10" s="558"/>
      <c r="AD10" s="558"/>
      <c r="AE10" s="558"/>
      <c r="AF10" s="558"/>
      <c r="AG10" s="558"/>
      <c r="AH10" s="558"/>
    </row>
    <row r="11" spans="1:34" s="538" customFormat="1" ht="22.5">
      <c r="A11" s="558"/>
      <c r="B11" s="558"/>
      <c r="C11" s="558"/>
      <c r="D11" s="558"/>
      <c r="E11" s="558"/>
      <c r="F11" s="558"/>
      <c r="G11" s="558"/>
      <c r="H11" s="558"/>
      <c r="L11" s="521"/>
      <c r="M11" s="585" t="str">
        <f>"Номер подачи заявления об "&amp;IF(numberPr_ch="","утверждении","изменении") &amp; " тарифов"</f>
        <v>Номер подачи заявления об утверждении тарифов</v>
      </c>
      <c r="N11" s="1121"/>
      <c r="O11" s="1307" t="str">
        <f>IF(numberPr_ch="",IF(numberPr="","",numberPr),numberPr_ch)</f>
        <v>01-13/16844</v>
      </c>
      <c r="P11" s="1307"/>
      <c r="Q11" s="1307"/>
      <c r="R11" s="1307"/>
      <c r="S11" s="1307"/>
      <c r="T11" s="1307"/>
      <c r="U11" s="550"/>
      <c r="V11" s="550"/>
      <c r="W11" s="488"/>
      <c r="X11" s="558"/>
      <c r="Y11" s="558"/>
      <c r="Z11" s="558"/>
      <c r="AA11" s="558"/>
      <c r="AB11" s="558"/>
      <c r="AC11" s="558"/>
      <c r="AD11" s="558"/>
      <c r="AE11" s="558"/>
      <c r="AF11" s="558"/>
      <c r="AG11" s="558"/>
      <c r="AH11" s="558"/>
    </row>
    <row r="12" spans="1:34" s="745" customFormat="1" ht="5.25" hidden="1">
      <c r="A12" s="1117"/>
      <c r="B12" s="1117"/>
      <c r="C12" s="1117"/>
      <c r="D12" s="1117"/>
      <c r="E12" s="1117"/>
      <c r="F12" s="1117"/>
      <c r="G12" s="1117"/>
      <c r="H12" s="1117"/>
      <c r="L12" s="1167"/>
      <c r="M12" s="1040"/>
      <c r="O12" s="1306"/>
      <c r="P12" s="1306"/>
      <c r="Q12" s="1306"/>
      <c r="R12" s="1306"/>
      <c r="S12" s="1306"/>
      <c r="T12" s="1306"/>
      <c r="U12" s="779"/>
      <c r="V12" s="779"/>
      <c r="X12" s="1117"/>
      <c r="Y12" s="1117"/>
      <c r="Z12" s="1117"/>
      <c r="AA12" s="1117"/>
      <c r="AB12" s="1117"/>
    </row>
    <row r="13" spans="1:34" s="538" customFormat="1" ht="11.25" hidden="1">
      <c r="A13" s="558"/>
      <c r="B13" s="558"/>
      <c r="C13" s="558"/>
      <c r="D13" s="558"/>
      <c r="E13" s="558"/>
      <c r="F13" s="558"/>
      <c r="G13" s="558"/>
      <c r="H13" s="558"/>
      <c r="L13" s="1301"/>
      <c r="M13" s="1301"/>
      <c r="N13" s="535"/>
      <c r="O13" s="550"/>
      <c r="P13" s="550"/>
      <c r="Q13" s="550"/>
      <c r="R13" s="550"/>
      <c r="S13" s="550"/>
      <c r="T13" s="550"/>
      <c r="U13" s="556" t="s">
        <v>370</v>
      </c>
      <c r="X13" s="558"/>
      <c r="Y13" s="558"/>
      <c r="Z13" s="558"/>
      <c r="AA13" s="558"/>
      <c r="AB13" s="558"/>
      <c r="AC13" s="558"/>
      <c r="AD13" s="558"/>
      <c r="AE13" s="558"/>
      <c r="AF13" s="558"/>
      <c r="AG13" s="558"/>
      <c r="AH13" s="558"/>
    </row>
    <row r="14" spans="1:34">
      <c r="J14" s="498"/>
      <c r="K14" s="498"/>
      <c r="L14" s="493"/>
      <c r="M14" s="493"/>
      <c r="N14" s="471"/>
      <c r="O14" s="1308"/>
      <c r="P14" s="1308"/>
      <c r="Q14" s="1308"/>
      <c r="R14" s="1308"/>
      <c r="S14" s="1308"/>
      <c r="T14" s="1308"/>
      <c r="U14" s="1308"/>
    </row>
    <row r="15" spans="1:34">
      <c r="J15" s="498"/>
      <c r="K15" s="498"/>
      <c r="L15" s="1231" t="s">
        <v>444</v>
      </c>
      <c r="M15" s="1231"/>
      <c r="N15" s="1231"/>
      <c r="O15" s="1231"/>
      <c r="P15" s="1231"/>
      <c r="Q15" s="1231"/>
      <c r="R15" s="1231"/>
      <c r="S15" s="1231"/>
      <c r="T15" s="1231"/>
      <c r="U15" s="1231"/>
      <c r="V15" s="1231"/>
      <c r="W15" s="1231" t="s">
        <v>445</v>
      </c>
    </row>
    <row r="16" spans="1:34" ht="14.25" customHeight="1">
      <c r="J16" s="498"/>
      <c r="K16" s="498"/>
      <c r="L16" s="1314" t="s">
        <v>90</v>
      </c>
      <c r="M16" s="1314" t="s">
        <v>602</v>
      </c>
      <c r="N16" s="629"/>
      <c r="O16" s="1315" t="s">
        <v>604</v>
      </c>
      <c r="P16" s="1316"/>
      <c r="Q16" s="1316"/>
      <c r="R16" s="1316"/>
      <c r="S16" s="1316"/>
      <c r="T16" s="1317"/>
      <c r="U16" s="1297" t="s">
        <v>338</v>
      </c>
      <c r="V16" s="1311" t="s">
        <v>273</v>
      </c>
      <c r="W16" s="1231"/>
    </row>
    <row r="17" spans="1:36" ht="14.25" customHeight="1">
      <c r="J17" s="498"/>
      <c r="K17" s="498"/>
      <c r="L17" s="1314"/>
      <c r="M17" s="1314"/>
      <c r="N17" s="630"/>
      <c r="O17" s="1320" t="s">
        <v>578</v>
      </c>
      <c r="P17" s="1318" t="s">
        <v>269</v>
      </c>
      <c r="Q17" s="1319"/>
      <c r="R17" s="1294" t="s">
        <v>615</v>
      </c>
      <c r="S17" s="1295"/>
      <c r="T17" s="1296"/>
      <c r="U17" s="1298"/>
      <c r="V17" s="1312"/>
      <c r="W17" s="1231"/>
    </row>
    <row r="18" spans="1:36" ht="33.75" customHeight="1">
      <c r="J18" s="498"/>
      <c r="K18" s="498"/>
      <c r="L18" s="1314"/>
      <c r="M18" s="1314"/>
      <c r="N18" s="631"/>
      <c r="O18" s="1321"/>
      <c r="P18" s="504" t="s">
        <v>579</v>
      </c>
      <c r="Q18" s="504" t="s">
        <v>6</v>
      </c>
      <c r="R18" s="505" t="s">
        <v>272</v>
      </c>
      <c r="S18" s="1309" t="s">
        <v>271</v>
      </c>
      <c r="T18" s="1310"/>
      <c r="U18" s="1299"/>
      <c r="V18" s="1313"/>
      <c r="W18" s="1231"/>
    </row>
    <row r="19" spans="1:36">
      <c r="J19" s="498"/>
      <c r="K19" s="537">
        <v>1</v>
      </c>
      <c r="L19" s="615" t="s">
        <v>91</v>
      </c>
      <c r="M19" s="615" t="s">
        <v>47</v>
      </c>
      <c r="N19" s="617" t="str">
        <f ca="1">OFFSET(N19,0,-1)</f>
        <v>2</v>
      </c>
      <c r="O19" s="616">
        <f ca="1">OFFSET(O19,0,-1)+1</f>
        <v>3</v>
      </c>
      <c r="P19" s="616">
        <f ca="1">OFFSET(P19,0,-1)+1</f>
        <v>4</v>
      </c>
      <c r="Q19" s="616">
        <f ca="1">OFFSET(Q19,0,-1)+1</f>
        <v>5</v>
      </c>
      <c r="R19" s="616">
        <f ca="1">OFFSET(R19,0,-1)+1</f>
        <v>6</v>
      </c>
      <c r="S19" s="1302">
        <f ca="1">OFFSET(S19,0,-1)+1</f>
        <v>7</v>
      </c>
      <c r="T19" s="1302"/>
      <c r="U19" s="616">
        <f ca="1">OFFSET(U19,0,-2)+1</f>
        <v>8</v>
      </c>
      <c r="V19" s="617">
        <f ca="1">OFFSET(V19,0,-1)</f>
        <v>8</v>
      </c>
      <c r="W19" s="616">
        <f ca="1">OFFSET(W19,0,-1)+1</f>
        <v>9</v>
      </c>
    </row>
    <row r="20" spans="1:36" ht="22.5">
      <c r="A20" s="1285">
        <v>1</v>
      </c>
      <c r="B20" s="830"/>
      <c r="C20" s="830"/>
      <c r="D20" s="830"/>
      <c r="E20" s="831"/>
      <c r="F20" s="832"/>
      <c r="G20" s="832"/>
      <c r="H20" s="832"/>
      <c r="I20" s="833"/>
      <c r="J20" s="828"/>
      <c r="K20" s="835"/>
      <c r="L20" s="561">
        <f>mergeValue(A20)</f>
        <v>1</v>
      </c>
      <c r="M20" s="609" t="s">
        <v>19</v>
      </c>
      <c r="N20" s="614"/>
      <c r="O20" s="1286"/>
      <c r="P20" s="1286"/>
      <c r="Q20" s="1286"/>
      <c r="R20" s="1286"/>
      <c r="S20" s="1286"/>
      <c r="T20" s="1286"/>
      <c r="U20" s="1286"/>
      <c r="V20" s="1286"/>
      <c r="W20" s="1125" t="s">
        <v>718</v>
      </c>
      <c r="Y20" s="557"/>
      <c r="Z20" s="557" t="str">
        <f t="shared" ref="Z20:Z33" si="0">IF(M20="","",M20 )</f>
        <v>Наименование тарифа</v>
      </c>
      <c r="AA20" s="557"/>
      <c r="AB20" s="557"/>
      <c r="AC20" s="557"/>
      <c r="AI20" s="553"/>
      <c r="AJ20" s="553"/>
    </row>
    <row r="21" spans="1:36" ht="22.5">
      <c r="A21" s="1285"/>
      <c r="B21" s="1285">
        <v>1</v>
      </c>
      <c r="C21" s="830"/>
      <c r="D21" s="830"/>
      <c r="E21" s="832"/>
      <c r="F21" s="832"/>
      <c r="G21" s="832"/>
      <c r="H21" s="832"/>
      <c r="I21" s="827"/>
      <c r="J21" s="826"/>
      <c r="K21" s="829"/>
      <c r="L21" s="561" t="str">
        <f>mergeValue(A21) &amp;"."&amp; mergeValue(B21)</f>
        <v>1.1</v>
      </c>
      <c r="M21" s="515" t="s">
        <v>15</v>
      </c>
      <c r="N21" s="614"/>
      <c r="O21" s="1286"/>
      <c r="P21" s="1286"/>
      <c r="Q21" s="1286"/>
      <c r="R21" s="1286"/>
      <c r="S21" s="1286"/>
      <c r="T21" s="1286"/>
      <c r="U21" s="1286"/>
      <c r="V21" s="1286"/>
      <c r="W21" s="1125" t="s">
        <v>459</v>
      </c>
      <c r="Y21" s="557"/>
      <c r="Z21" s="557" t="str">
        <f t="shared" si="0"/>
        <v>Территория действия тарифа</v>
      </c>
      <c r="AA21" s="557"/>
      <c r="AB21" s="557"/>
      <c r="AC21" s="557"/>
      <c r="AI21" s="553"/>
      <c r="AJ21" s="553"/>
    </row>
    <row r="22" spans="1:36" ht="22.5">
      <c r="A22" s="1285"/>
      <c r="B22" s="1285"/>
      <c r="C22" s="1285">
        <v>1</v>
      </c>
      <c r="D22" s="830"/>
      <c r="E22" s="832"/>
      <c r="F22" s="832"/>
      <c r="G22" s="832"/>
      <c r="H22" s="832"/>
      <c r="I22" s="834"/>
      <c r="J22" s="826"/>
      <c r="K22" s="829"/>
      <c r="L22" s="561" t="str">
        <f>mergeValue(A22) &amp;"."&amp; mergeValue(B22)&amp;"."&amp; mergeValue(C22)</f>
        <v>1.1.1</v>
      </c>
      <c r="M22" s="516" t="s">
        <v>7</v>
      </c>
      <c r="N22" s="614"/>
      <c r="O22" s="1286"/>
      <c r="P22" s="1286"/>
      <c r="Q22" s="1286"/>
      <c r="R22" s="1286"/>
      <c r="S22" s="1286"/>
      <c r="T22" s="1286"/>
      <c r="U22" s="1286"/>
      <c r="V22" s="1286"/>
      <c r="W22" s="1125" t="s">
        <v>600</v>
      </c>
      <c r="Y22" s="557"/>
      <c r="Z22" s="557" t="str">
        <f t="shared" si="0"/>
        <v xml:space="preserve">Наименование системы теплоснабжения </v>
      </c>
      <c r="AA22" s="557"/>
      <c r="AB22" s="557"/>
      <c r="AC22" s="557"/>
      <c r="AI22" s="553"/>
      <c r="AJ22" s="553"/>
    </row>
    <row r="23" spans="1:36" ht="22.5">
      <c r="A23" s="1285"/>
      <c r="B23" s="1285"/>
      <c r="C23" s="1285"/>
      <c r="D23" s="1285">
        <v>1</v>
      </c>
      <c r="E23" s="832"/>
      <c r="F23" s="832"/>
      <c r="G23" s="832"/>
      <c r="H23" s="832"/>
      <c r="I23" s="834"/>
      <c r="J23" s="826"/>
      <c r="K23" s="829"/>
      <c r="L23" s="561" t="str">
        <f>mergeValue(A23) &amp;"."&amp; mergeValue(B23)&amp;"."&amp; mergeValue(C23)&amp;"."&amp; mergeValue(D23)</f>
        <v>1.1.1.1</v>
      </c>
      <c r="M23" s="517" t="s">
        <v>21</v>
      </c>
      <c r="N23" s="614"/>
      <c r="O23" s="1286"/>
      <c r="P23" s="1286"/>
      <c r="Q23" s="1286"/>
      <c r="R23" s="1286"/>
      <c r="S23" s="1286"/>
      <c r="T23" s="1286"/>
      <c r="U23" s="1286"/>
      <c r="V23" s="1286"/>
      <c r="W23" s="1125" t="s">
        <v>601</v>
      </c>
      <c r="Y23" s="557"/>
      <c r="Z23" s="557" t="str">
        <f t="shared" si="0"/>
        <v xml:space="preserve">Источник тепловой энергии  </v>
      </c>
      <c r="AA23" s="557"/>
      <c r="AB23" s="557"/>
      <c r="AC23" s="557"/>
      <c r="AI23" s="553"/>
      <c r="AJ23" s="553"/>
    </row>
    <row r="24" spans="1:36" ht="78.75">
      <c r="A24" s="1285"/>
      <c r="B24" s="1285"/>
      <c r="C24" s="1285"/>
      <c r="D24" s="1285"/>
      <c r="E24" s="1285">
        <v>1</v>
      </c>
      <c r="F24" s="832"/>
      <c r="G24" s="832"/>
      <c r="H24" s="830">
        <v>1</v>
      </c>
      <c r="I24" s="1285">
        <v>1</v>
      </c>
      <c r="J24" s="832"/>
      <c r="K24" s="837"/>
      <c r="L24" s="561" t="str">
        <f>mergeValue(A24) &amp;"."&amp; mergeValue(B24)&amp;"."&amp; mergeValue(C24)&amp;"."&amp; mergeValue(D24)&amp;"."&amp; mergeValue(E24)</f>
        <v>1.1.1.1.1</v>
      </c>
      <c r="M24" s="523" t="s">
        <v>8</v>
      </c>
      <c r="N24" s="614"/>
      <c r="O24" s="1287"/>
      <c r="P24" s="1287"/>
      <c r="Q24" s="1287"/>
      <c r="R24" s="1287"/>
      <c r="S24" s="1287"/>
      <c r="T24" s="1287"/>
      <c r="U24" s="1287"/>
      <c r="V24" s="1287"/>
      <c r="W24" s="1125" t="s">
        <v>719</v>
      </c>
      <c r="Y24" s="557"/>
      <c r="Z24" s="557" t="str">
        <f t="shared" si="0"/>
        <v>Схема подключения теплопотребляющей установки к коллектору источника тепловой энергии</v>
      </c>
      <c r="AA24" s="557"/>
      <c r="AB24" s="557"/>
      <c r="AC24" s="557"/>
      <c r="AI24" s="553"/>
      <c r="AJ24" s="553"/>
    </row>
    <row r="25" spans="1:36" ht="33.75">
      <c r="A25" s="1285"/>
      <c r="B25" s="1285"/>
      <c r="C25" s="1285"/>
      <c r="D25" s="1285"/>
      <c r="E25" s="1285"/>
      <c r="F25" s="1285">
        <v>1</v>
      </c>
      <c r="G25" s="830"/>
      <c r="H25" s="830"/>
      <c r="I25" s="1285"/>
      <c r="J25" s="1285">
        <v>1</v>
      </c>
      <c r="K25" s="838"/>
      <c r="L25" s="561" t="str">
        <f>mergeValue(A25) &amp;"."&amp; mergeValue(B25)&amp;"."&amp; mergeValue(C25)&amp;"."&amp; mergeValue(D25)&amp;"."&amp; mergeValue(E25)&amp;"."&amp; mergeValue(F25)</f>
        <v>1.1.1.1.1.1</v>
      </c>
      <c r="M25" s="524" t="s">
        <v>9</v>
      </c>
      <c r="N25" s="614"/>
      <c r="O25" s="1288"/>
      <c r="P25" s="1289"/>
      <c r="Q25" s="1289"/>
      <c r="R25" s="1289"/>
      <c r="S25" s="1289"/>
      <c r="T25" s="1289"/>
      <c r="U25" s="1289"/>
      <c r="V25" s="1290"/>
      <c r="W25" s="1125" t="s">
        <v>720</v>
      </c>
      <c r="Y25" s="557"/>
      <c r="Z25" s="557" t="str">
        <f t="shared" si="0"/>
        <v>Группа потребителей</v>
      </c>
      <c r="AA25" s="557"/>
      <c r="AB25" s="557"/>
      <c r="AC25" s="557"/>
      <c r="AI25" s="553"/>
      <c r="AJ25" s="553"/>
    </row>
    <row r="26" spans="1:36" ht="122.1" customHeight="1">
      <c r="A26" s="1285"/>
      <c r="B26" s="1285"/>
      <c r="C26" s="1285"/>
      <c r="D26" s="1285"/>
      <c r="E26" s="1285"/>
      <c r="F26" s="1285"/>
      <c r="G26" s="830">
        <v>1</v>
      </c>
      <c r="H26" s="830"/>
      <c r="I26" s="1285"/>
      <c r="J26" s="1285"/>
      <c r="K26" s="838">
        <v>1</v>
      </c>
      <c r="L26" s="561" t="str">
        <f>mergeValue(A26) &amp;"."&amp; mergeValue(B26)&amp;"."&amp; mergeValue(C26)&amp;"."&amp; mergeValue(D26)&amp;"."&amp; mergeValue(E26)&amp;"."&amp; mergeValue(F26)&amp;"."&amp; mergeValue(G26)</f>
        <v>1.1.1.1.1.1.1</v>
      </c>
      <c r="M26" s="1084"/>
      <c r="N26" s="614"/>
      <c r="O26" s="531"/>
      <c r="P26" s="531"/>
      <c r="Q26" s="1034"/>
      <c r="R26" s="1292"/>
      <c r="S26" s="1293" t="s">
        <v>82</v>
      </c>
      <c r="T26" s="1292"/>
      <c r="U26" s="1293" t="s">
        <v>83</v>
      </c>
      <c r="V26" s="531"/>
      <c r="W26" s="1303" t="s">
        <v>721</v>
      </c>
      <c r="X26" s="553" t="str">
        <f>strCheckDate(O27:V27)</f>
        <v/>
      </c>
      <c r="Y26" s="557"/>
      <c r="Z26" s="557" t="str">
        <f t="shared" si="0"/>
        <v/>
      </c>
      <c r="AA26" s="557"/>
      <c r="AB26" s="557"/>
      <c r="AC26" s="557"/>
      <c r="AI26" s="553"/>
      <c r="AJ26" s="553"/>
    </row>
    <row r="27" spans="1:36" ht="11.25" hidden="1">
      <c r="A27" s="1285"/>
      <c r="B27" s="1285"/>
      <c r="C27" s="1285"/>
      <c r="D27" s="1285"/>
      <c r="E27" s="1285"/>
      <c r="F27" s="1285"/>
      <c r="G27" s="830"/>
      <c r="H27" s="830"/>
      <c r="I27" s="1285"/>
      <c r="J27" s="1285"/>
      <c r="K27" s="838"/>
      <c r="L27" s="568"/>
      <c r="M27" s="614"/>
      <c r="N27" s="614"/>
      <c r="O27" s="531"/>
      <c r="P27" s="531"/>
      <c r="Q27" s="552" t="str">
        <f>R26 &amp; "-" &amp; T26</f>
        <v>-</v>
      </c>
      <c r="R27" s="1292"/>
      <c r="S27" s="1293"/>
      <c r="T27" s="1292"/>
      <c r="U27" s="1293"/>
      <c r="V27" s="531"/>
      <c r="W27" s="1304"/>
      <c r="Y27" s="557"/>
      <c r="Z27" s="557" t="str">
        <f t="shared" si="0"/>
        <v/>
      </c>
      <c r="AA27" s="557"/>
      <c r="AB27" s="557"/>
      <c r="AC27" s="557"/>
      <c r="AI27" s="553"/>
      <c r="AJ27" s="553"/>
    </row>
    <row r="28" spans="1:36" ht="15" customHeight="1">
      <c r="A28" s="1285"/>
      <c r="B28" s="1285"/>
      <c r="C28" s="1285"/>
      <c r="D28" s="1285"/>
      <c r="E28" s="1285"/>
      <c r="F28" s="1285"/>
      <c r="G28" s="832"/>
      <c r="H28" s="830"/>
      <c r="I28" s="1285"/>
      <c r="J28" s="1285"/>
      <c r="K28" s="837"/>
      <c r="L28" s="507"/>
      <c r="M28" s="526" t="s">
        <v>24</v>
      </c>
      <c r="N28" s="533"/>
      <c r="O28" s="533"/>
      <c r="P28" s="533"/>
      <c r="Q28" s="533"/>
      <c r="R28" s="533"/>
      <c r="S28" s="533"/>
      <c r="T28" s="533"/>
      <c r="U28" s="533"/>
      <c r="V28" s="529"/>
      <c r="W28" s="1305"/>
      <c r="Y28" s="557"/>
      <c r="Z28" s="557" t="str">
        <f t="shared" si="0"/>
        <v>Добавить вид теплоносителя (параметры теплоносителя)</v>
      </c>
      <c r="AA28" s="557"/>
      <c r="AB28" s="557"/>
      <c r="AC28" s="557"/>
      <c r="AI28" s="553"/>
      <c r="AJ28" s="553"/>
    </row>
    <row r="29" spans="1:36" ht="15" customHeight="1">
      <c r="A29" s="1285"/>
      <c r="B29" s="1285"/>
      <c r="C29" s="1285"/>
      <c r="D29" s="1285"/>
      <c r="E29" s="1285"/>
      <c r="F29" s="832"/>
      <c r="G29" s="832"/>
      <c r="H29" s="830"/>
      <c r="I29" s="1285"/>
      <c r="J29" s="832"/>
      <c r="K29" s="837"/>
      <c r="L29" s="507"/>
      <c r="M29" s="525" t="s">
        <v>10</v>
      </c>
      <c r="N29" s="533"/>
      <c r="O29" s="533"/>
      <c r="P29" s="533"/>
      <c r="Q29" s="533"/>
      <c r="R29" s="533"/>
      <c r="S29" s="533"/>
      <c r="T29" s="533"/>
      <c r="U29" s="532"/>
      <c r="V29" s="533"/>
      <c r="W29" s="633"/>
      <c r="Y29" s="557"/>
      <c r="Z29" s="557" t="str">
        <f t="shared" si="0"/>
        <v>Добавить группу потребителей</v>
      </c>
      <c r="AA29" s="557"/>
      <c r="AB29" s="557"/>
      <c r="AC29" s="557"/>
      <c r="AI29" s="553"/>
      <c r="AJ29" s="553"/>
    </row>
    <row r="30" spans="1:36" ht="15" customHeight="1">
      <c r="A30" s="1285"/>
      <c r="B30" s="1285"/>
      <c r="C30" s="1285"/>
      <c r="D30" s="1285"/>
      <c r="E30" s="836"/>
      <c r="F30" s="832"/>
      <c r="G30" s="832"/>
      <c r="H30" s="832"/>
      <c r="I30" s="828"/>
      <c r="J30" s="825"/>
      <c r="K30" s="835"/>
      <c r="L30" s="507"/>
      <c r="M30" s="520" t="s">
        <v>11</v>
      </c>
      <c r="N30" s="533"/>
      <c r="O30" s="533"/>
      <c r="P30" s="533"/>
      <c r="Q30" s="533"/>
      <c r="R30" s="533"/>
      <c r="S30" s="533"/>
      <c r="T30" s="533"/>
      <c r="U30" s="532"/>
      <c r="V30" s="533"/>
      <c r="W30" s="633"/>
      <c r="Y30" s="557"/>
      <c r="Z30" s="557" t="str">
        <f t="shared" si="0"/>
        <v>Добавить схему подключения</v>
      </c>
      <c r="AA30" s="557"/>
      <c r="AB30" s="557"/>
      <c r="AC30" s="557"/>
      <c r="AI30" s="553"/>
      <c r="AJ30" s="553"/>
    </row>
    <row r="31" spans="1:36" ht="15" customHeight="1">
      <c r="A31" s="1285"/>
      <c r="B31" s="1285"/>
      <c r="C31" s="1285"/>
      <c r="D31" s="836"/>
      <c r="E31" s="836"/>
      <c r="F31" s="832"/>
      <c r="G31" s="832"/>
      <c r="H31" s="832"/>
      <c r="I31" s="828"/>
      <c r="J31" s="825"/>
      <c r="K31" s="835"/>
      <c r="L31" s="507"/>
      <c r="M31" s="519" t="s">
        <v>16</v>
      </c>
      <c r="N31" s="533"/>
      <c r="O31" s="533"/>
      <c r="P31" s="533"/>
      <c r="Q31" s="533"/>
      <c r="R31" s="533"/>
      <c r="S31" s="533"/>
      <c r="T31" s="533"/>
      <c r="U31" s="532"/>
      <c r="V31" s="533"/>
      <c r="W31" s="633"/>
      <c r="Y31" s="557"/>
      <c r="Z31" s="557" t="str">
        <f t="shared" si="0"/>
        <v>Добавить источник тепловой энергии</v>
      </c>
      <c r="AA31" s="557"/>
      <c r="AB31" s="557"/>
      <c r="AC31" s="557"/>
      <c r="AI31" s="553"/>
      <c r="AJ31" s="553"/>
    </row>
    <row r="32" spans="1:36" ht="15" customHeight="1">
      <c r="A32" s="1285"/>
      <c r="B32" s="1285"/>
      <c r="C32" s="836"/>
      <c r="D32" s="836"/>
      <c r="E32" s="836"/>
      <c r="F32" s="836"/>
      <c r="G32" s="841"/>
      <c r="H32" s="828"/>
      <c r="I32" s="839"/>
      <c r="J32" s="825"/>
      <c r="K32" s="840"/>
      <c r="L32" s="507"/>
      <c r="M32" s="518" t="s">
        <v>17</v>
      </c>
      <c r="N32" s="533"/>
      <c r="O32" s="533"/>
      <c r="P32" s="533"/>
      <c r="Q32" s="533"/>
      <c r="R32" s="533"/>
      <c r="S32" s="533"/>
      <c r="T32" s="533"/>
      <c r="U32" s="532"/>
      <c r="V32" s="533"/>
      <c r="W32" s="633"/>
      <c r="Y32" s="557"/>
      <c r="Z32" s="557" t="str">
        <f t="shared" si="0"/>
        <v>Добавить наименование системы теплоснабжения</v>
      </c>
      <c r="AA32" s="557"/>
      <c r="AB32" s="557"/>
      <c r="AC32" s="557"/>
      <c r="AI32" s="553"/>
      <c r="AJ32" s="553"/>
    </row>
    <row r="33" spans="1:36" ht="15" customHeight="1">
      <c r="A33" s="1285"/>
      <c r="B33" s="836"/>
      <c r="C33" s="836"/>
      <c r="D33" s="836"/>
      <c r="E33" s="836"/>
      <c r="F33" s="836"/>
      <c r="G33" s="841"/>
      <c r="H33" s="828"/>
      <c r="I33" s="828"/>
      <c r="J33" s="825"/>
      <c r="K33" s="835"/>
      <c r="L33" s="507"/>
      <c r="M33" s="527" t="s">
        <v>18</v>
      </c>
      <c r="N33" s="533"/>
      <c r="O33" s="533"/>
      <c r="P33" s="533"/>
      <c r="Q33" s="533"/>
      <c r="R33" s="533"/>
      <c r="S33" s="533"/>
      <c r="T33" s="533"/>
      <c r="U33" s="532"/>
      <c r="V33" s="533"/>
      <c r="W33" s="633"/>
      <c r="Y33" s="557"/>
      <c r="Z33" s="557" t="str">
        <f t="shared" si="0"/>
        <v>Добавить территорию действия тарифа</v>
      </c>
      <c r="AA33" s="557"/>
      <c r="AB33" s="557"/>
      <c r="AC33" s="557"/>
      <c r="AI33" s="553"/>
      <c r="AJ33" s="553"/>
    </row>
    <row r="34" spans="1:36" s="491" customFormat="1" ht="15" customHeight="1">
      <c r="A34" s="824"/>
      <c r="B34" s="824"/>
      <c r="C34" s="824"/>
      <c r="D34" s="824"/>
      <c r="E34" s="824"/>
      <c r="F34" s="824"/>
      <c r="G34" s="824"/>
      <c r="H34" s="824"/>
      <c r="I34" s="824"/>
      <c r="J34" s="824"/>
      <c r="K34" s="824"/>
      <c r="L34" s="462"/>
      <c r="M34" s="534" t="s">
        <v>307</v>
      </c>
      <c r="N34" s="533"/>
      <c r="O34" s="533"/>
      <c r="P34" s="533"/>
      <c r="Q34" s="533"/>
      <c r="R34" s="533"/>
      <c r="S34" s="533"/>
      <c r="T34" s="533"/>
      <c r="U34" s="532"/>
      <c r="V34" s="533"/>
      <c r="W34" s="633"/>
      <c r="X34" s="555"/>
      <c r="Y34" s="555"/>
      <c r="Z34" s="555"/>
      <c r="AA34" s="555"/>
      <c r="AB34" s="555"/>
      <c r="AC34" s="555"/>
      <c r="AD34" s="555"/>
      <c r="AE34" s="555"/>
      <c r="AF34" s="555"/>
      <c r="AG34" s="555"/>
      <c r="AH34" s="555"/>
    </row>
    <row r="35" spans="1:36" ht="11.25">
      <c r="A35" s="492"/>
      <c r="B35" s="492"/>
      <c r="C35" s="492"/>
      <c r="D35" s="492"/>
      <c r="E35" s="492"/>
      <c r="F35" s="492"/>
      <c r="G35" s="492"/>
      <c r="H35" s="492"/>
      <c r="I35" s="492"/>
      <c r="J35" s="492"/>
      <c r="K35" s="492"/>
      <c r="X35" s="492"/>
      <c r="Y35" s="492"/>
      <c r="Z35" s="492"/>
      <c r="AA35" s="492"/>
      <c r="AB35" s="492"/>
      <c r="AC35" s="492"/>
      <c r="AD35" s="492"/>
      <c r="AE35" s="492"/>
      <c r="AF35" s="492"/>
      <c r="AG35" s="492"/>
      <c r="AH35" s="492"/>
    </row>
    <row r="36" spans="1:36" ht="105.75" customHeight="1">
      <c r="L36" s="1">
        <v>1</v>
      </c>
      <c r="M36" s="1278" t="s">
        <v>722</v>
      </c>
      <c r="N36" s="1278"/>
      <c r="O36" s="1278"/>
      <c r="P36" s="1278"/>
      <c r="Q36" s="1278"/>
      <c r="R36" s="1278"/>
      <c r="S36" s="1278"/>
      <c r="T36" s="1278"/>
      <c r="U36" s="1278"/>
      <c r="V36" s="1278"/>
      <c r="W36" s="1278"/>
    </row>
  </sheetData>
  <sheetProtection password="FA9C" sheet="1" objects="1" scenarios="1" formatColumns="0" formatRows="0"/>
  <dataConsolidate/>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7" hidden="1" customWidth="1"/>
    <col min="2" max="4" width="3.7109375" style="758" hidden="1" customWidth="1"/>
    <col min="5" max="5" width="3.7109375" style="759" customWidth="1"/>
    <col min="6" max="6" width="9.7109375" style="750" customWidth="1"/>
    <col min="7" max="7" width="37.7109375" style="750" customWidth="1"/>
    <col min="8" max="8" width="66.85546875" style="750" customWidth="1"/>
    <col min="9" max="9" width="115.7109375" style="750" customWidth="1"/>
    <col min="10" max="11" width="10.5703125" style="758"/>
    <col min="12" max="12" width="11.140625" style="758" customWidth="1"/>
    <col min="13" max="20" width="10.5703125" style="758"/>
    <col min="21" max="16384" width="10.5703125" style="750"/>
  </cols>
  <sheetData>
    <row r="1" spans="1:20" ht="3" customHeight="1">
      <c r="A1" s="757" t="s">
        <v>48</v>
      </c>
    </row>
    <row r="2" spans="1:20" ht="22.5">
      <c r="F2" s="1279" t="s">
        <v>470</v>
      </c>
      <c r="G2" s="1280"/>
      <c r="H2" s="1281"/>
      <c r="I2" s="756"/>
    </row>
    <row r="3" spans="1:20" ht="3" customHeight="1"/>
    <row r="4" spans="1:20" s="538" customFormat="1" ht="11.25">
      <c r="A4" s="733"/>
      <c r="B4" s="733"/>
      <c r="C4" s="733"/>
      <c r="D4" s="733"/>
      <c r="F4" s="1231" t="s">
        <v>444</v>
      </c>
      <c r="G4" s="1231"/>
      <c r="H4" s="1231"/>
      <c r="I4" s="1282" t="s">
        <v>445</v>
      </c>
      <c r="J4" s="733"/>
      <c r="K4" s="733"/>
      <c r="L4" s="733"/>
      <c r="M4" s="733"/>
      <c r="N4" s="733"/>
      <c r="O4" s="733"/>
      <c r="P4" s="733"/>
      <c r="Q4" s="733"/>
      <c r="R4" s="733"/>
      <c r="S4" s="733"/>
      <c r="T4" s="733"/>
    </row>
    <row r="5" spans="1:20" s="538" customFormat="1" ht="11.25" customHeight="1">
      <c r="A5" s="733"/>
      <c r="B5" s="733"/>
      <c r="C5" s="733"/>
      <c r="D5" s="733"/>
      <c r="F5" s="738" t="s">
        <v>90</v>
      </c>
      <c r="G5" s="760" t="s">
        <v>447</v>
      </c>
      <c r="H5" s="752" t="s">
        <v>438</v>
      </c>
      <c r="I5" s="1282"/>
      <c r="J5" s="733"/>
      <c r="K5" s="733"/>
      <c r="L5" s="733"/>
      <c r="M5" s="733"/>
      <c r="N5" s="733"/>
      <c r="O5" s="733"/>
      <c r="P5" s="733"/>
      <c r="Q5" s="733"/>
      <c r="R5" s="733"/>
      <c r="S5" s="733"/>
      <c r="T5" s="733"/>
    </row>
    <row r="6" spans="1:20" s="538" customFormat="1" ht="12" customHeight="1">
      <c r="A6" s="733"/>
      <c r="B6" s="733"/>
      <c r="C6" s="733"/>
      <c r="D6" s="733"/>
      <c r="F6" s="761" t="s">
        <v>91</v>
      </c>
      <c r="G6" s="762">
        <v>2</v>
      </c>
      <c r="H6" s="763">
        <v>3</v>
      </c>
      <c r="I6" s="576">
        <v>4</v>
      </c>
      <c r="J6" s="733">
        <v>4</v>
      </c>
      <c r="K6" s="733"/>
      <c r="L6" s="733"/>
      <c r="M6" s="733"/>
      <c r="N6" s="733"/>
      <c r="O6" s="733"/>
      <c r="P6" s="733"/>
      <c r="Q6" s="733"/>
      <c r="R6" s="733"/>
      <c r="S6" s="733"/>
      <c r="T6" s="733"/>
    </row>
    <row r="7" spans="1:20" s="538" customFormat="1" ht="18.75">
      <c r="A7" s="733"/>
      <c r="B7" s="733"/>
      <c r="C7" s="733"/>
      <c r="D7" s="733"/>
      <c r="F7" s="764">
        <v>1</v>
      </c>
      <c r="G7" s="765" t="s">
        <v>471</v>
      </c>
      <c r="H7" s="755" t="str">
        <f>IF(dateCh="","",dateCh)</f>
        <v>06.05.2019</v>
      </c>
      <c r="I7" s="766" t="s">
        <v>472</v>
      </c>
      <c r="J7" s="583"/>
      <c r="K7" s="733"/>
      <c r="L7" s="733"/>
      <c r="M7" s="733"/>
      <c r="N7" s="733"/>
      <c r="O7" s="733"/>
      <c r="P7" s="733"/>
      <c r="Q7" s="733"/>
      <c r="R7" s="733"/>
      <c r="S7" s="733"/>
      <c r="T7" s="733"/>
    </row>
    <row r="8" spans="1:20" s="538" customFormat="1" ht="45">
      <c r="A8" s="1283">
        <v>1</v>
      </c>
      <c r="B8" s="733"/>
      <c r="C8" s="733"/>
      <c r="D8" s="733"/>
      <c r="F8" s="764" t="str">
        <f>"2." &amp;mergeValue(A8)</f>
        <v>2.1</v>
      </c>
      <c r="G8" s="765" t="s">
        <v>473</v>
      </c>
      <c r="H8" s="755"/>
      <c r="I8" s="766" t="s">
        <v>568</v>
      </c>
      <c r="J8" s="583"/>
      <c r="K8" s="733"/>
      <c r="L8" s="733"/>
      <c r="M8" s="733"/>
      <c r="N8" s="733"/>
      <c r="O8" s="733"/>
      <c r="P8" s="733"/>
      <c r="Q8" s="733"/>
      <c r="R8" s="733"/>
      <c r="S8" s="733"/>
      <c r="T8" s="733"/>
    </row>
    <row r="9" spans="1:20" s="538" customFormat="1" ht="22.5">
      <c r="A9" s="1283"/>
      <c r="B9" s="733"/>
      <c r="C9" s="733"/>
      <c r="D9" s="733"/>
      <c r="F9" s="764" t="str">
        <f>"3." &amp;mergeValue(A9)</f>
        <v>3.1</v>
      </c>
      <c r="G9" s="765" t="s">
        <v>474</v>
      </c>
      <c r="H9" s="755"/>
      <c r="I9" s="766" t="s">
        <v>566</v>
      </c>
      <c r="J9" s="583"/>
      <c r="K9" s="733"/>
      <c r="L9" s="733"/>
      <c r="M9" s="733"/>
      <c r="N9" s="733"/>
      <c r="O9" s="733"/>
      <c r="P9" s="733"/>
      <c r="Q9" s="733"/>
      <c r="R9" s="733"/>
      <c r="S9" s="733"/>
      <c r="T9" s="733"/>
    </row>
    <row r="10" spans="1:20" s="538" customFormat="1" ht="22.5">
      <c r="A10" s="1283"/>
      <c r="B10" s="733"/>
      <c r="C10" s="733"/>
      <c r="D10" s="733"/>
      <c r="F10" s="764" t="str">
        <f>"4."&amp;mergeValue(A10)</f>
        <v>4.1</v>
      </c>
      <c r="G10" s="765" t="s">
        <v>475</v>
      </c>
      <c r="H10" s="752" t="s">
        <v>448</v>
      </c>
      <c r="I10" s="766"/>
      <c r="J10" s="583"/>
      <c r="K10" s="733"/>
      <c r="L10" s="733"/>
      <c r="M10" s="733"/>
      <c r="N10" s="733"/>
      <c r="O10" s="733"/>
      <c r="P10" s="733"/>
      <c r="Q10" s="733"/>
      <c r="R10" s="733"/>
      <c r="S10" s="733"/>
      <c r="T10" s="733"/>
    </row>
    <row r="11" spans="1:20" s="538" customFormat="1" ht="18.75">
      <c r="A11" s="1283"/>
      <c r="B11" s="1283">
        <v>1</v>
      </c>
      <c r="C11" s="739"/>
      <c r="D11" s="739"/>
      <c r="F11" s="764" t="str">
        <f>"4."&amp;mergeValue(A11) &amp;"."&amp;mergeValue(B11)</f>
        <v>4.1.1</v>
      </c>
      <c r="G11" s="777" t="s">
        <v>570</v>
      </c>
      <c r="H11" s="755" t="str">
        <f>IF(region_name="","",region_name)</f>
        <v>г.Санкт-Петербург</v>
      </c>
      <c r="I11" s="766" t="s">
        <v>478</v>
      </c>
      <c r="J11" s="583"/>
      <c r="K11" s="733"/>
      <c r="L11" s="733"/>
      <c r="M11" s="733"/>
      <c r="N11" s="733"/>
      <c r="O11" s="733"/>
      <c r="P11" s="733"/>
      <c r="Q11" s="733"/>
      <c r="R11" s="733"/>
      <c r="S11" s="733"/>
      <c r="T11" s="733"/>
    </row>
    <row r="12" spans="1:20" s="538" customFormat="1" ht="22.5">
      <c r="A12" s="1283"/>
      <c r="B12" s="1283"/>
      <c r="C12" s="1283">
        <v>1</v>
      </c>
      <c r="D12" s="739"/>
      <c r="F12" s="764" t="str">
        <f>"4."&amp;mergeValue(A12) &amp;"."&amp;mergeValue(B12)&amp;"."&amp;mergeValue(C12)</f>
        <v>4.1.1.1</v>
      </c>
      <c r="G12" s="767" t="s">
        <v>476</v>
      </c>
      <c r="H12" s="755"/>
      <c r="I12" s="766" t="s">
        <v>479</v>
      </c>
      <c r="J12" s="583"/>
      <c r="K12" s="733"/>
      <c r="L12" s="733"/>
      <c r="M12" s="733"/>
      <c r="N12" s="733"/>
      <c r="O12" s="733"/>
      <c r="P12" s="733"/>
      <c r="Q12" s="733"/>
      <c r="R12" s="733"/>
      <c r="S12" s="733"/>
      <c r="T12" s="733"/>
    </row>
    <row r="13" spans="1:20" s="538" customFormat="1" ht="39" customHeight="1">
      <c r="A13" s="1283"/>
      <c r="B13" s="1283"/>
      <c r="C13" s="1283"/>
      <c r="D13" s="739">
        <v>1</v>
      </c>
      <c r="F13" s="764" t="str">
        <f>"4."&amp;mergeValue(A13) &amp;"."&amp;mergeValue(B13)&amp;"."&amp;mergeValue(C13)&amp;"."&amp;mergeValue(D13)</f>
        <v>4.1.1.1.1</v>
      </c>
      <c r="G13" s="768" t="s">
        <v>477</v>
      </c>
      <c r="H13" s="755"/>
      <c r="I13" s="1284" t="s">
        <v>569</v>
      </c>
      <c r="J13" s="583"/>
      <c r="K13" s="733"/>
      <c r="L13" s="733"/>
      <c r="M13" s="733"/>
      <c r="N13" s="733"/>
      <c r="O13" s="733"/>
      <c r="P13" s="733"/>
      <c r="Q13" s="733"/>
      <c r="R13" s="733"/>
      <c r="S13" s="733"/>
      <c r="T13" s="733"/>
    </row>
    <row r="14" spans="1:20" s="538" customFormat="1" ht="18.75">
      <c r="A14" s="1283"/>
      <c r="B14" s="1283"/>
      <c r="C14" s="1283"/>
      <c r="D14" s="739"/>
      <c r="F14" s="769"/>
      <c r="G14" s="721" t="s">
        <v>4</v>
      </c>
      <c r="H14" s="592"/>
      <c r="I14" s="1284"/>
      <c r="J14" s="583"/>
      <c r="K14" s="733"/>
      <c r="L14" s="733"/>
      <c r="M14" s="733"/>
      <c r="N14" s="733"/>
      <c r="O14" s="733"/>
      <c r="P14" s="733"/>
      <c r="Q14" s="733"/>
      <c r="R14" s="733"/>
      <c r="S14" s="733"/>
      <c r="T14" s="733"/>
    </row>
    <row r="15" spans="1:20" s="538" customFormat="1" ht="18.75">
      <c r="A15" s="1283"/>
      <c r="B15" s="1283"/>
      <c r="C15" s="739"/>
      <c r="D15" s="739"/>
      <c r="F15" s="602"/>
      <c r="G15" s="545" t="s">
        <v>400</v>
      </c>
      <c r="H15" s="603"/>
      <c r="I15" s="604"/>
      <c r="J15" s="583"/>
      <c r="K15" s="733"/>
      <c r="L15" s="733"/>
      <c r="M15" s="733"/>
      <c r="N15" s="733"/>
      <c r="O15" s="733"/>
      <c r="P15" s="733"/>
      <c r="Q15" s="733"/>
      <c r="R15" s="733"/>
      <c r="S15" s="733"/>
      <c r="T15" s="733"/>
    </row>
    <row r="16" spans="1:20" s="538" customFormat="1" ht="18.75">
      <c r="A16" s="1283"/>
      <c r="B16" s="733"/>
      <c r="C16" s="733"/>
      <c r="D16" s="733"/>
      <c r="F16" s="769"/>
      <c r="G16" s="695" t="s">
        <v>483</v>
      </c>
      <c r="H16" s="770"/>
      <c r="I16" s="771"/>
      <c r="J16" s="583"/>
      <c r="K16" s="733"/>
      <c r="L16" s="733"/>
      <c r="M16" s="733"/>
      <c r="N16" s="733"/>
      <c r="O16" s="733"/>
      <c r="P16" s="733"/>
      <c r="Q16" s="733"/>
      <c r="R16" s="733"/>
      <c r="S16" s="733"/>
      <c r="T16" s="733"/>
    </row>
    <row r="17" spans="1:20" s="538" customFormat="1" ht="18.75">
      <c r="A17" s="733"/>
      <c r="B17" s="733"/>
      <c r="C17" s="733"/>
      <c r="D17" s="733"/>
      <c r="F17" s="769"/>
      <c r="G17" s="698" t="s">
        <v>482</v>
      </c>
      <c r="H17" s="770"/>
      <c r="I17" s="771"/>
      <c r="J17" s="583"/>
      <c r="K17" s="733"/>
      <c r="L17" s="733"/>
      <c r="M17" s="733"/>
      <c r="N17" s="733"/>
      <c r="O17" s="733"/>
      <c r="P17" s="733"/>
      <c r="Q17" s="733"/>
      <c r="R17" s="733"/>
      <c r="S17" s="733"/>
      <c r="T17" s="733"/>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78" t="s">
        <v>571</v>
      </c>
      <c r="H19" s="1278"/>
      <c r="I19" s="773"/>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8" hidden="1" customWidth="1"/>
    <col min="7" max="8" width="9.140625" style="757" hidden="1" customWidth="1"/>
    <col min="9" max="9" width="3.7109375" style="652" customWidth="1"/>
    <col min="10" max="11" width="3.7109375" style="759" customWidth="1"/>
    <col min="12" max="12" width="12.7109375" style="750" customWidth="1"/>
    <col min="13" max="13" width="44.7109375" style="750" customWidth="1"/>
    <col min="14" max="14" width="1.7109375" style="750" hidden="1" customWidth="1"/>
    <col min="15" max="17" width="23.7109375" style="750" hidden="1" customWidth="1"/>
    <col min="18" max="18" width="11.7109375" style="750" customWidth="1"/>
    <col min="19" max="19" width="3.7109375" style="750" customWidth="1"/>
    <col min="20" max="20" width="11.7109375" style="750" customWidth="1"/>
    <col min="21" max="21" width="8.5703125" style="750" hidden="1" customWidth="1"/>
    <col min="22" max="22" width="4.7109375" style="750" customWidth="1"/>
    <col min="23" max="23" width="115.7109375" style="750" customWidth="1"/>
    <col min="24" max="25" width="10.5703125" style="758"/>
    <col min="26" max="26" width="11.140625" style="758" customWidth="1"/>
    <col min="27" max="34" width="10.5703125" style="758"/>
    <col min="35" max="256" width="10.5703125" style="750"/>
    <col min="257" max="264" width="0" style="750" hidden="1" customWidth="1"/>
    <col min="265" max="265" width="3.7109375" style="750" customWidth="1"/>
    <col min="266" max="266" width="3.85546875" style="750" customWidth="1"/>
    <col min="267" max="267" width="3.7109375" style="750" customWidth="1"/>
    <col min="268" max="268" width="12.7109375" style="750" customWidth="1"/>
    <col min="269" max="269" width="52.7109375" style="750" customWidth="1"/>
    <col min="270" max="273" width="0" style="750" hidden="1" customWidth="1"/>
    <col min="274" max="274" width="12.28515625" style="750" customWidth="1"/>
    <col min="275" max="275" width="6.42578125" style="750" customWidth="1"/>
    <col min="276" max="276" width="12.28515625" style="750" customWidth="1"/>
    <col min="277" max="277" width="0" style="750" hidden="1" customWidth="1"/>
    <col min="278" max="278" width="3.7109375" style="750" customWidth="1"/>
    <col min="279" max="279" width="11.140625" style="750" bestFit="1" customWidth="1"/>
    <col min="280" max="281" width="10.5703125" style="750"/>
    <col min="282" max="282" width="11.140625" style="750" customWidth="1"/>
    <col min="283" max="512" width="10.5703125" style="750"/>
    <col min="513" max="520" width="0" style="750" hidden="1" customWidth="1"/>
    <col min="521" max="521" width="3.7109375" style="750" customWidth="1"/>
    <col min="522" max="522" width="3.85546875" style="750" customWidth="1"/>
    <col min="523" max="523" width="3.7109375" style="750" customWidth="1"/>
    <col min="524" max="524" width="12.7109375" style="750" customWidth="1"/>
    <col min="525" max="525" width="52.7109375" style="750" customWidth="1"/>
    <col min="526" max="529" width="0" style="750" hidden="1" customWidth="1"/>
    <col min="530" max="530" width="12.28515625" style="750" customWidth="1"/>
    <col min="531" max="531" width="6.42578125" style="750" customWidth="1"/>
    <col min="532" max="532" width="12.28515625" style="750" customWidth="1"/>
    <col min="533" max="533" width="0" style="750" hidden="1" customWidth="1"/>
    <col min="534" max="534" width="3.7109375" style="750" customWidth="1"/>
    <col min="535" max="535" width="11.140625" style="750" bestFit="1" customWidth="1"/>
    <col min="536" max="537" width="10.5703125" style="750"/>
    <col min="538" max="538" width="11.140625" style="750" customWidth="1"/>
    <col min="539" max="768" width="10.5703125" style="750"/>
    <col min="769" max="776" width="0" style="750" hidden="1" customWidth="1"/>
    <col min="777" max="777" width="3.7109375" style="750" customWidth="1"/>
    <col min="778" max="778" width="3.85546875" style="750" customWidth="1"/>
    <col min="779" max="779" width="3.7109375" style="750" customWidth="1"/>
    <col min="780" max="780" width="12.7109375" style="750" customWidth="1"/>
    <col min="781" max="781" width="52.7109375" style="750" customWidth="1"/>
    <col min="782" max="785" width="0" style="750" hidden="1" customWidth="1"/>
    <col min="786" max="786" width="12.28515625" style="750" customWidth="1"/>
    <col min="787" max="787" width="6.42578125" style="750" customWidth="1"/>
    <col min="788" max="788" width="12.28515625" style="750" customWidth="1"/>
    <col min="789" max="789" width="0" style="750" hidden="1" customWidth="1"/>
    <col min="790" max="790" width="3.7109375" style="750" customWidth="1"/>
    <col min="791" max="791" width="11.140625" style="750" bestFit="1" customWidth="1"/>
    <col min="792" max="793" width="10.5703125" style="750"/>
    <col min="794" max="794" width="11.140625" style="750" customWidth="1"/>
    <col min="795" max="1024" width="10.5703125" style="750"/>
    <col min="1025" max="1032" width="0" style="750" hidden="1" customWidth="1"/>
    <col min="1033" max="1033" width="3.7109375" style="750" customWidth="1"/>
    <col min="1034" max="1034" width="3.85546875" style="750" customWidth="1"/>
    <col min="1035" max="1035" width="3.7109375" style="750" customWidth="1"/>
    <col min="1036" max="1036" width="12.7109375" style="750" customWidth="1"/>
    <col min="1037" max="1037" width="52.7109375" style="750" customWidth="1"/>
    <col min="1038" max="1041" width="0" style="750" hidden="1" customWidth="1"/>
    <col min="1042" max="1042" width="12.28515625" style="750" customWidth="1"/>
    <col min="1043" max="1043" width="6.42578125" style="750" customWidth="1"/>
    <col min="1044" max="1044" width="12.28515625" style="750" customWidth="1"/>
    <col min="1045" max="1045" width="0" style="750" hidden="1" customWidth="1"/>
    <col min="1046" max="1046" width="3.7109375" style="750" customWidth="1"/>
    <col min="1047" max="1047" width="11.140625" style="750" bestFit="1" customWidth="1"/>
    <col min="1048" max="1049" width="10.5703125" style="750"/>
    <col min="1050" max="1050" width="11.140625" style="750" customWidth="1"/>
    <col min="1051" max="1280" width="10.5703125" style="750"/>
    <col min="1281" max="1288" width="0" style="750" hidden="1" customWidth="1"/>
    <col min="1289" max="1289" width="3.7109375" style="750" customWidth="1"/>
    <col min="1290" max="1290" width="3.85546875" style="750" customWidth="1"/>
    <col min="1291" max="1291" width="3.7109375" style="750" customWidth="1"/>
    <col min="1292" max="1292" width="12.7109375" style="750" customWidth="1"/>
    <col min="1293" max="1293" width="52.7109375" style="750" customWidth="1"/>
    <col min="1294" max="1297" width="0" style="750" hidden="1" customWidth="1"/>
    <col min="1298" max="1298" width="12.28515625" style="750" customWidth="1"/>
    <col min="1299" max="1299" width="6.42578125" style="750" customWidth="1"/>
    <col min="1300" max="1300" width="12.28515625" style="750" customWidth="1"/>
    <col min="1301" max="1301" width="0" style="750" hidden="1" customWidth="1"/>
    <col min="1302" max="1302" width="3.7109375" style="750" customWidth="1"/>
    <col min="1303" max="1303" width="11.140625" style="750" bestFit="1" customWidth="1"/>
    <col min="1304" max="1305" width="10.5703125" style="750"/>
    <col min="1306" max="1306" width="11.140625" style="750" customWidth="1"/>
    <col min="1307" max="1536" width="10.5703125" style="750"/>
    <col min="1537" max="1544" width="0" style="750" hidden="1" customWidth="1"/>
    <col min="1545" max="1545" width="3.7109375" style="750" customWidth="1"/>
    <col min="1546" max="1546" width="3.85546875" style="750" customWidth="1"/>
    <col min="1547" max="1547" width="3.7109375" style="750" customWidth="1"/>
    <col min="1548" max="1548" width="12.7109375" style="750" customWidth="1"/>
    <col min="1549" max="1549" width="52.7109375" style="750" customWidth="1"/>
    <col min="1550" max="1553" width="0" style="750" hidden="1" customWidth="1"/>
    <col min="1554" max="1554" width="12.28515625" style="750" customWidth="1"/>
    <col min="1555" max="1555" width="6.42578125" style="750" customWidth="1"/>
    <col min="1556" max="1556" width="12.28515625" style="750" customWidth="1"/>
    <col min="1557" max="1557" width="0" style="750" hidden="1" customWidth="1"/>
    <col min="1558" max="1558" width="3.7109375" style="750" customWidth="1"/>
    <col min="1559" max="1559" width="11.140625" style="750" bestFit="1" customWidth="1"/>
    <col min="1560" max="1561" width="10.5703125" style="750"/>
    <col min="1562" max="1562" width="11.140625" style="750" customWidth="1"/>
    <col min="1563" max="1792" width="10.5703125" style="750"/>
    <col min="1793" max="1800" width="0" style="750" hidden="1" customWidth="1"/>
    <col min="1801" max="1801" width="3.7109375" style="750" customWidth="1"/>
    <col min="1802" max="1802" width="3.85546875" style="750" customWidth="1"/>
    <col min="1803" max="1803" width="3.7109375" style="750" customWidth="1"/>
    <col min="1804" max="1804" width="12.7109375" style="750" customWidth="1"/>
    <col min="1805" max="1805" width="52.7109375" style="750" customWidth="1"/>
    <col min="1806" max="1809" width="0" style="750" hidden="1" customWidth="1"/>
    <col min="1810" max="1810" width="12.28515625" style="750" customWidth="1"/>
    <col min="1811" max="1811" width="6.42578125" style="750" customWidth="1"/>
    <col min="1812" max="1812" width="12.28515625" style="750" customWidth="1"/>
    <col min="1813" max="1813" width="0" style="750" hidden="1" customWidth="1"/>
    <col min="1814" max="1814" width="3.7109375" style="750" customWidth="1"/>
    <col min="1815" max="1815" width="11.140625" style="750" bestFit="1" customWidth="1"/>
    <col min="1816" max="1817" width="10.5703125" style="750"/>
    <col min="1818" max="1818" width="11.140625" style="750" customWidth="1"/>
    <col min="1819" max="2048" width="10.5703125" style="750"/>
    <col min="2049" max="2056" width="0" style="750" hidden="1" customWidth="1"/>
    <col min="2057" max="2057" width="3.7109375" style="750" customWidth="1"/>
    <col min="2058" max="2058" width="3.85546875" style="750" customWidth="1"/>
    <col min="2059" max="2059" width="3.7109375" style="750" customWidth="1"/>
    <col min="2060" max="2060" width="12.7109375" style="750" customWidth="1"/>
    <col min="2061" max="2061" width="52.7109375" style="750" customWidth="1"/>
    <col min="2062" max="2065" width="0" style="750" hidden="1" customWidth="1"/>
    <col min="2066" max="2066" width="12.28515625" style="750" customWidth="1"/>
    <col min="2067" max="2067" width="6.42578125" style="750" customWidth="1"/>
    <col min="2068" max="2068" width="12.28515625" style="750" customWidth="1"/>
    <col min="2069" max="2069" width="0" style="750" hidden="1" customWidth="1"/>
    <col min="2070" max="2070" width="3.7109375" style="750" customWidth="1"/>
    <col min="2071" max="2071" width="11.140625" style="750" bestFit="1" customWidth="1"/>
    <col min="2072" max="2073" width="10.5703125" style="750"/>
    <col min="2074" max="2074" width="11.140625" style="750" customWidth="1"/>
    <col min="2075" max="2304" width="10.5703125" style="750"/>
    <col min="2305" max="2312" width="0" style="750" hidden="1" customWidth="1"/>
    <col min="2313" max="2313" width="3.7109375" style="750" customWidth="1"/>
    <col min="2314" max="2314" width="3.85546875" style="750" customWidth="1"/>
    <col min="2315" max="2315" width="3.7109375" style="750" customWidth="1"/>
    <col min="2316" max="2316" width="12.7109375" style="750" customWidth="1"/>
    <col min="2317" max="2317" width="52.7109375" style="750" customWidth="1"/>
    <col min="2318" max="2321" width="0" style="750" hidden="1" customWidth="1"/>
    <col min="2322" max="2322" width="12.28515625" style="750" customWidth="1"/>
    <col min="2323" max="2323" width="6.42578125" style="750" customWidth="1"/>
    <col min="2324" max="2324" width="12.28515625" style="750" customWidth="1"/>
    <col min="2325" max="2325" width="0" style="750" hidden="1" customWidth="1"/>
    <col min="2326" max="2326" width="3.7109375" style="750" customWidth="1"/>
    <col min="2327" max="2327" width="11.140625" style="750" bestFit="1" customWidth="1"/>
    <col min="2328" max="2329" width="10.5703125" style="750"/>
    <col min="2330" max="2330" width="11.140625" style="750" customWidth="1"/>
    <col min="2331" max="2560" width="10.5703125" style="750"/>
    <col min="2561" max="2568" width="0" style="750" hidden="1" customWidth="1"/>
    <col min="2569" max="2569" width="3.7109375" style="750" customWidth="1"/>
    <col min="2570" max="2570" width="3.85546875" style="750" customWidth="1"/>
    <col min="2571" max="2571" width="3.7109375" style="750" customWidth="1"/>
    <col min="2572" max="2572" width="12.7109375" style="750" customWidth="1"/>
    <col min="2573" max="2573" width="52.7109375" style="750" customWidth="1"/>
    <col min="2574" max="2577" width="0" style="750" hidden="1" customWidth="1"/>
    <col min="2578" max="2578" width="12.28515625" style="750" customWidth="1"/>
    <col min="2579" max="2579" width="6.42578125" style="750" customWidth="1"/>
    <col min="2580" max="2580" width="12.28515625" style="750" customWidth="1"/>
    <col min="2581" max="2581" width="0" style="750" hidden="1" customWidth="1"/>
    <col min="2582" max="2582" width="3.7109375" style="750" customWidth="1"/>
    <col min="2583" max="2583" width="11.140625" style="750" bestFit="1" customWidth="1"/>
    <col min="2584" max="2585" width="10.5703125" style="750"/>
    <col min="2586" max="2586" width="11.140625" style="750" customWidth="1"/>
    <col min="2587" max="2816" width="10.5703125" style="750"/>
    <col min="2817" max="2824" width="0" style="750" hidden="1" customWidth="1"/>
    <col min="2825" max="2825" width="3.7109375" style="750" customWidth="1"/>
    <col min="2826" max="2826" width="3.85546875" style="750" customWidth="1"/>
    <col min="2827" max="2827" width="3.7109375" style="750" customWidth="1"/>
    <col min="2828" max="2828" width="12.7109375" style="750" customWidth="1"/>
    <col min="2829" max="2829" width="52.7109375" style="750" customWidth="1"/>
    <col min="2830" max="2833" width="0" style="750" hidden="1" customWidth="1"/>
    <col min="2834" max="2834" width="12.28515625" style="750" customWidth="1"/>
    <col min="2835" max="2835" width="6.42578125" style="750" customWidth="1"/>
    <col min="2836" max="2836" width="12.28515625" style="750" customWidth="1"/>
    <col min="2837" max="2837" width="0" style="750" hidden="1" customWidth="1"/>
    <col min="2838" max="2838" width="3.7109375" style="750" customWidth="1"/>
    <col min="2839" max="2839" width="11.140625" style="750" bestFit="1" customWidth="1"/>
    <col min="2840" max="2841" width="10.5703125" style="750"/>
    <col min="2842" max="2842" width="11.140625" style="750" customWidth="1"/>
    <col min="2843" max="3072" width="10.5703125" style="750"/>
    <col min="3073" max="3080" width="0" style="750" hidden="1" customWidth="1"/>
    <col min="3081" max="3081" width="3.7109375" style="750" customWidth="1"/>
    <col min="3082" max="3082" width="3.85546875" style="750" customWidth="1"/>
    <col min="3083" max="3083" width="3.7109375" style="750" customWidth="1"/>
    <col min="3084" max="3084" width="12.7109375" style="750" customWidth="1"/>
    <col min="3085" max="3085" width="52.7109375" style="750" customWidth="1"/>
    <col min="3086" max="3089" width="0" style="750" hidden="1" customWidth="1"/>
    <col min="3090" max="3090" width="12.28515625" style="750" customWidth="1"/>
    <col min="3091" max="3091" width="6.42578125" style="750" customWidth="1"/>
    <col min="3092" max="3092" width="12.28515625" style="750" customWidth="1"/>
    <col min="3093" max="3093" width="0" style="750" hidden="1" customWidth="1"/>
    <col min="3094" max="3094" width="3.7109375" style="750" customWidth="1"/>
    <col min="3095" max="3095" width="11.140625" style="750" bestFit="1" customWidth="1"/>
    <col min="3096" max="3097" width="10.5703125" style="750"/>
    <col min="3098" max="3098" width="11.140625" style="750" customWidth="1"/>
    <col min="3099" max="3328" width="10.5703125" style="750"/>
    <col min="3329" max="3336" width="0" style="750" hidden="1" customWidth="1"/>
    <col min="3337" max="3337" width="3.7109375" style="750" customWidth="1"/>
    <col min="3338" max="3338" width="3.85546875" style="750" customWidth="1"/>
    <col min="3339" max="3339" width="3.7109375" style="750" customWidth="1"/>
    <col min="3340" max="3340" width="12.7109375" style="750" customWidth="1"/>
    <col min="3341" max="3341" width="52.7109375" style="750" customWidth="1"/>
    <col min="3342" max="3345" width="0" style="750" hidden="1" customWidth="1"/>
    <col min="3346" max="3346" width="12.28515625" style="750" customWidth="1"/>
    <col min="3347" max="3347" width="6.42578125" style="750" customWidth="1"/>
    <col min="3348" max="3348" width="12.28515625" style="750" customWidth="1"/>
    <col min="3349" max="3349" width="0" style="750" hidden="1" customWidth="1"/>
    <col min="3350" max="3350" width="3.7109375" style="750" customWidth="1"/>
    <col min="3351" max="3351" width="11.140625" style="750" bestFit="1" customWidth="1"/>
    <col min="3352" max="3353" width="10.5703125" style="750"/>
    <col min="3354" max="3354" width="11.140625" style="750" customWidth="1"/>
    <col min="3355" max="3584" width="10.5703125" style="750"/>
    <col min="3585" max="3592" width="0" style="750" hidden="1" customWidth="1"/>
    <col min="3593" max="3593" width="3.7109375" style="750" customWidth="1"/>
    <col min="3594" max="3594" width="3.85546875" style="750" customWidth="1"/>
    <col min="3595" max="3595" width="3.7109375" style="750" customWidth="1"/>
    <col min="3596" max="3596" width="12.7109375" style="750" customWidth="1"/>
    <col min="3597" max="3597" width="52.7109375" style="750" customWidth="1"/>
    <col min="3598" max="3601" width="0" style="750" hidden="1" customWidth="1"/>
    <col min="3602" max="3602" width="12.28515625" style="750" customWidth="1"/>
    <col min="3603" max="3603" width="6.42578125" style="750" customWidth="1"/>
    <col min="3604" max="3604" width="12.28515625" style="750" customWidth="1"/>
    <col min="3605" max="3605" width="0" style="750" hidden="1" customWidth="1"/>
    <col min="3606" max="3606" width="3.7109375" style="750" customWidth="1"/>
    <col min="3607" max="3607" width="11.140625" style="750" bestFit="1" customWidth="1"/>
    <col min="3608" max="3609" width="10.5703125" style="750"/>
    <col min="3610" max="3610" width="11.140625" style="750" customWidth="1"/>
    <col min="3611" max="3840" width="10.5703125" style="750"/>
    <col min="3841" max="3848" width="0" style="750" hidden="1" customWidth="1"/>
    <col min="3849" max="3849" width="3.7109375" style="750" customWidth="1"/>
    <col min="3850" max="3850" width="3.85546875" style="750" customWidth="1"/>
    <col min="3851" max="3851" width="3.7109375" style="750" customWidth="1"/>
    <col min="3852" max="3852" width="12.7109375" style="750" customWidth="1"/>
    <col min="3853" max="3853" width="52.7109375" style="750" customWidth="1"/>
    <col min="3854" max="3857" width="0" style="750" hidden="1" customWidth="1"/>
    <col min="3858" max="3858" width="12.28515625" style="750" customWidth="1"/>
    <col min="3859" max="3859" width="6.42578125" style="750" customWidth="1"/>
    <col min="3860" max="3860" width="12.28515625" style="750" customWidth="1"/>
    <col min="3861" max="3861" width="0" style="750" hidden="1" customWidth="1"/>
    <col min="3862" max="3862" width="3.7109375" style="750" customWidth="1"/>
    <col min="3863" max="3863" width="11.140625" style="750" bestFit="1" customWidth="1"/>
    <col min="3864" max="3865" width="10.5703125" style="750"/>
    <col min="3866" max="3866" width="11.140625" style="750" customWidth="1"/>
    <col min="3867" max="4096" width="10.5703125" style="750"/>
    <col min="4097" max="4104" width="0" style="750" hidden="1" customWidth="1"/>
    <col min="4105" max="4105" width="3.7109375" style="750" customWidth="1"/>
    <col min="4106" max="4106" width="3.85546875" style="750" customWidth="1"/>
    <col min="4107" max="4107" width="3.7109375" style="750" customWidth="1"/>
    <col min="4108" max="4108" width="12.7109375" style="750" customWidth="1"/>
    <col min="4109" max="4109" width="52.7109375" style="750" customWidth="1"/>
    <col min="4110" max="4113" width="0" style="750" hidden="1" customWidth="1"/>
    <col min="4114" max="4114" width="12.28515625" style="750" customWidth="1"/>
    <col min="4115" max="4115" width="6.42578125" style="750" customWidth="1"/>
    <col min="4116" max="4116" width="12.28515625" style="750" customWidth="1"/>
    <col min="4117" max="4117" width="0" style="750" hidden="1" customWidth="1"/>
    <col min="4118" max="4118" width="3.7109375" style="750" customWidth="1"/>
    <col min="4119" max="4119" width="11.140625" style="750" bestFit="1" customWidth="1"/>
    <col min="4120" max="4121" width="10.5703125" style="750"/>
    <col min="4122" max="4122" width="11.140625" style="750" customWidth="1"/>
    <col min="4123" max="4352" width="10.5703125" style="750"/>
    <col min="4353" max="4360" width="0" style="750" hidden="1" customWidth="1"/>
    <col min="4361" max="4361" width="3.7109375" style="750" customWidth="1"/>
    <col min="4362" max="4362" width="3.85546875" style="750" customWidth="1"/>
    <col min="4363" max="4363" width="3.7109375" style="750" customWidth="1"/>
    <col min="4364" max="4364" width="12.7109375" style="750" customWidth="1"/>
    <col min="4365" max="4365" width="52.7109375" style="750" customWidth="1"/>
    <col min="4366" max="4369" width="0" style="750" hidden="1" customWidth="1"/>
    <col min="4370" max="4370" width="12.28515625" style="750" customWidth="1"/>
    <col min="4371" max="4371" width="6.42578125" style="750" customWidth="1"/>
    <col min="4372" max="4372" width="12.28515625" style="750" customWidth="1"/>
    <col min="4373" max="4373" width="0" style="750" hidden="1" customWidth="1"/>
    <col min="4374" max="4374" width="3.7109375" style="750" customWidth="1"/>
    <col min="4375" max="4375" width="11.140625" style="750" bestFit="1" customWidth="1"/>
    <col min="4376" max="4377" width="10.5703125" style="750"/>
    <col min="4378" max="4378" width="11.140625" style="750" customWidth="1"/>
    <col min="4379" max="4608" width="10.5703125" style="750"/>
    <col min="4609" max="4616" width="0" style="750" hidden="1" customWidth="1"/>
    <col min="4617" max="4617" width="3.7109375" style="750" customWidth="1"/>
    <col min="4618" max="4618" width="3.85546875" style="750" customWidth="1"/>
    <col min="4619" max="4619" width="3.7109375" style="750" customWidth="1"/>
    <col min="4620" max="4620" width="12.7109375" style="750" customWidth="1"/>
    <col min="4621" max="4621" width="52.7109375" style="750" customWidth="1"/>
    <col min="4622" max="4625" width="0" style="750" hidden="1" customWidth="1"/>
    <col min="4626" max="4626" width="12.28515625" style="750" customWidth="1"/>
    <col min="4627" max="4627" width="6.42578125" style="750" customWidth="1"/>
    <col min="4628" max="4628" width="12.28515625" style="750" customWidth="1"/>
    <col min="4629" max="4629" width="0" style="750" hidden="1" customWidth="1"/>
    <col min="4630" max="4630" width="3.7109375" style="750" customWidth="1"/>
    <col min="4631" max="4631" width="11.140625" style="750" bestFit="1" customWidth="1"/>
    <col min="4632" max="4633" width="10.5703125" style="750"/>
    <col min="4634" max="4634" width="11.140625" style="750" customWidth="1"/>
    <col min="4635" max="4864" width="10.5703125" style="750"/>
    <col min="4865" max="4872" width="0" style="750" hidden="1" customWidth="1"/>
    <col min="4873" max="4873" width="3.7109375" style="750" customWidth="1"/>
    <col min="4874" max="4874" width="3.85546875" style="750" customWidth="1"/>
    <col min="4875" max="4875" width="3.7109375" style="750" customWidth="1"/>
    <col min="4876" max="4876" width="12.7109375" style="750" customWidth="1"/>
    <col min="4877" max="4877" width="52.7109375" style="750" customWidth="1"/>
    <col min="4878" max="4881" width="0" style="750" hidden="1" customWidth="1"/>
    <col min="4882" max="4882" width="12.28515625" style="750" customWidth="1"/>
    <col min="4883" max="4883" width="6.42578125" style="750" customWidth="1"/>
    <col min="4884" max="4884" width="12.28515625" style="750" customWidth="1"/>
    <col min="4885" max="4885" width="0" style="750" hidden="1" customWidth="1"/>
    <col min="4886" max="4886" width="3.7109375" style="750" customWidth="1"/>
    <col min="4887" max="4887" width="11.140625" style="750" bestFit="1" customWidth="1"/>
    <col min="4888" max="4889" width="10.5703125" style="750"/>
    <col min="4890" max="4890" width="11.140625" style="750" customWidth="1"/>
    <col min="4891" max="5120" width="10.5703125" style="750"/>
    <col min="5121" max="5128" width="0" style="750" hidden="1" customWidth="1"/>
    <col min="5129" max="5129" width="3.7109375" style="750" customWidth="1"/>
    <col min="5130" max="5130" width="3.85546875" style="750" customWidth="1"/>
    <col min="5131" max="5131" width="3.7109375" style="750" customWidth="1"/>
    <col min="5132" max="5132" width="12.7109375" style="750" customWidth="1"/>
    <col min="5133" max="5133" width="52.7109375" style="750" customWidth="1"/>
    <col min="5134" max="5137" width="0" style="750" hidden="1" customWidth="1"/>
    <col min="5138" max="5138" width="12.28515625" style="750" customWidth="1"/>
    <col min="5139" max="5139" width="6.42578125" style="750" customWidth="1"/>
    <col min="5140" max="5140" width="12.28515625" style="750" customWidth="1"/>
    <col min="5141" max="5141" width="0" style="750" hidden="1" customWidth="1"/>
    <col min="5142" max="5142" width="3.7109375" style="750" customWidth="1"/>
    <col min="5143" max="5143" width="11.140625" style="750" bestFit="1" customWidth="1"/>
    <col min="5144" max="5145" width="10.5703125" style="750"/>
    <col min="5146" max="5146" width="11.140625" style="750" customWidth="1"/>
    <col min="5147" max="5376" width="10.5703125" style="750"/>
    <col min="5377" max="5384" width="0" style="750" hidden="1" customWidth="1"/>
    <col min="5385" max="5385" width="3.7109375" style="750" customWidth="1"/>
    <col min="5386" max="5386" width="3.85546875" style="750" customWidth="1"/>
    <col min="5387" max="5387" width="3.7109375" style="750" customWidth="1"/>
    <col min="5388" max="5388" width="12.7109375" style="750" customWidth="1"/>
    <col min="5389" max="5389" width="52.7109375" style="750" customWidth="1"/>
    <col min="5390" max="5393" width="0" style="750" hidden="1" customWidth="1"/>
    <col min="5394" max="5394" width="12.28515625" style="750" customWidth="1"/>
    <col min="5395" max="5395" width="6.42578125" style="750" customWidth="1"/>
    <col min="5396" max="5396" width="12.28515625" style="750" customWidth="1"/>
    <col min="5397" max="5397" width="0" style="750" hidden="1" customWidth="1"/>
    <col min="5398" max="5398" width="3.7109375" style="750" customWidth="1"/>
    <col min="5399" max="5399" width="11.140625" style="750" bestFit="1" customWidth="1"/>
    <col min="5400" max="5401" width="10.5703125" style="750"/>
    <col min="5402" max="5402" width="11.140625" style="750" customWidth="1"/>
    <col min="5403" max="5632" width="10.5703125" style="750"/>
    <col min="5633" max="5640" width="0" style="750" hidden="1" customWidth="1"/>
    <col min="5641" max="5641" width="3.7109375" style="750" customWidth="1"/>
    <col min="5642" max="5642" width="3.85546875" style="750" customWidth="1"/>
    <col min="5643" max="5643" width="3.7109375" style="750" customWidth="1"/>
    <col min="5644" max="5644" width="12.7109375" style="750" customWidth="1"/>
    <col min="5645" max="5645" width="52.7109375" style="750" customWidth="1"/>
    <col min="5646" max="5649" width="0" style="750" hidden="1" customWidth="1"/>
    <col min="5650" max="5650" width="12.28515625" style="750" customWidth="1"/>
    <col min="5651" max="5651" width="6.42578125" style="750" customWidth="1"/>
    <col min="5652" max="5652" width="12.28515625" style="750" customWidth="1"/>
    <col min="5653" max="5653" width="0" style="750" hidden="1" customWidth="1"/>
    <col min="5654" max="5654" width="3.7109375" style="750" customWidth="1"/>
    <col min="5655" max="5655" width="11.140625" style="750" bestFit="1" customWidth="1"/>
    <col min="5656" max="5657" width="10.5703125" style="750"/>
    <col min="5658" max="5658" width="11.140625" style="750" customWidth="1"/>
    <col min="5659" max="5888" width="10.5703125" style="750"/>
    <col min="5889" max="5896" width="0" style="750" hidden="1" customWidth="1"/>
    <col min="5897" max="5897" width="3.7109375" style="750" customWidth="1"/>
    <col min="5898" max="5898" width="3.85546875" style="750" customWidth="1"/>
    <col min="5899" max="5899" width="3.7109375" style="750" customWidth="1"/>
    <col min="5900" max="5900" width="12.7109375" style="750" customWidth="1"/>
    <col min="5901" max="5901" width="52.7109375" style="750" customWidth="1"/>
    <col min="5902" max="5905" width="0" style="750" hidden="1" customWidth="1"/>
    <col min="5906" max="5906" width="12.28515625" style="750" customWidth="1"/>
    <col min="5907" max="5907" width="6.42578125" style="750" customWidth="1"/>
    <col min="5908" max="5908" width="12.28515625" style="750" customWidth="1"/>
    <col min="5909" max="5909" width="0" style="750" hidden="1" customWidth="1"/>
    <col min="5910" max="5910" width="3.7109375" style="750" customWidth="1"/>
    <col min="5911" max="5911" width="11.140625" style="750" bestFit="1" customWidth="1"/>
    <col min="5912" max="5913" width="10.5703125" style="750"/>
    <col min="5914" max="5914" width="11.140625" style="750" customWidth="1"/>
    <col min="5915" max="6144" width="10.5703125" style="750"/>
    <col min="6145" max="6152" width="0" style="750" hidden="1" customWidth="1"/>
    <col min="6153" max="6153" width="3.7109375" style="750" customWidth="1"/>
    <col min="6154" max="6154" width="3.85546875" style="750" customWidth="1"/>
    <col min="6155" max="6155" width="3.7109375" style="750" customWidth="1"/>
    <col min="6156" max="6156" width="12.7109375" style="750" customWidth="1"/>
    <col min="6157" max="6157" width="52.7109375" style="750" customWidth="1"/>
    <col min="6158" max="6161" width="0" style="750" hidden="1" customWidth="1"/>
    <col min="6162" max="6162" width="12.28515625" style="750" customWidth="1"/>
    <col min="6163" max="6163" width="6.42578125" style="750" customWidth="1"/>
    <col min="6164" max="6164" width="12.28515625" style="750" customWidth="1"/>
    <col min="6165" max="6165" width="0" style="750" hidden="1" customWidth="1"/>
    <col min="6166" max="6166" width="3.7109375" style="750" customWidth="1"/>
    <col min="6167" max="6167" width="11.140625" style="750" bestFit="1" customWidth="1"/>
    <col min="6168" max="6169" width="10.5703125" style="750"/>
    <col min="6170" max="6170" width="11.140625" style="750" customWidth="1"/>
    <col min="6171" max="6400" width="10.5703125" style="750"/>
    <col min="6401" max="6408" width="0" style="750" hidden="1" customWidth="1"/>
    <col min="6409" max="6409" width="3.7109375" style="750" customWidth="1"/>
    <col min="6410" max="6410" width="3.85546875" style="750" customWidth="1"/>
    <col min="6411" max="6411" width="3.7109375" style="750" customWidth="1"/>
    <col min="6412" max="6412" width="12.7109375" style="750" customWidth="1"/>
    <col min="6413" max="6413" width="52.7109375" style="750" customWidth="1"/>
    <col min="6414" max="6417" width="0" style="750" hidden="1" customWidth="1"/>
    <col min="6418" max="6418" width="12.28515625" style="750" customWidth="1"/>
    <col min="6419" max="6419" width="6.42578125" style="750" customWidth="1"/>
    <col min="6420" max="6420" width="12.28515625" style="750" customWidth="1"/>
    <col min="6421" max="6421" width="0" style="750" hidden="1" customWidth="1"/>
    <col min="6422" max="6422" width="3.7109375" style="750" customWidth="1"/>
    <col min="6423" max="6423" width="11.140625" style="750" bestFit="1" customWidth="1"/>
    <col min="6424" max="6425" width="10.5703125" style="750"/>
    <col min="6426" max="6426" width="11.140625" style="750" customWidth="1"/>
    <col min="6427" max="6656" width="10.5703125" style="750"/>
    <col min="6657" max="6664" width="0" style="750" hidden="1" customWidth="1"/>
    <col min="6665" max="6665" width="3.7109375" style="750" customWidth="1"/>
    <col min="6666" max="6666" width="3.85546875" style="750" customWidth="1"/>
    <col min="6667" max="6667" width="3.7109375" style="750" customWidth="1"/>
    <col min="6668" max="6668" width="12.7109375" style="750" customWidth="1"/>
    <col min="6669" max="6669" width="52.7109375" style="750" customWidth="1"/>
    <col min="6670" max="6673" width="0" style="750" hidden="1" customWidth="1"/>
    <col min="6674" max="6674" width="12.28515625" style="750" customWidth="1"/>
    <col min="6675" max="6675" width="6.42578125" style="750" customWidth="1"/>
    <col min="6676" max="6676" width="12.28515625" style="750" customWidth="1"/>
    <col min="6677" max="6677" width="0" style="750" hidden="1" customWidth="1"/>
    <col min="6678" max="6678" width="3.7109375" style="750" customWidth="1"/>
    <col min="6679" max="6679" width="11.140625" style="750" bestFit="1" customWidth="1"/>
    <col min="6680" max="6681" width="10.5703125" style="750"/>
    <col min="6682" max="6682" width="11.140625" style="750" customWidth="1"/>
    <col min="6683" max="6912" width="10.5703125" style="750"/>
    <col min="6913" max="6920" width="0" style="750" hidden="1" customWidth="1"/>
    <col min="6921" max="6921" width="3.7109375" style="750" customWidth="1"/>
    <col min="6922" max="6922" width="3.85546875" style="750" customWidth="1"/>
    <col min="6923" max="6923" width="3.7109375" style="750" customWidth="1"/>
    <col min="6924" max="6924" width="12.7109375" style="750" customWidth="1"/>
    <col min="6925" max="6925" width="52.7109375" style="750" customWidth="1"/>
    <col min="6926" max="6929" width="0" style="750" hidden="1" customWidth="1"/>
    <col min="6930" max="6930" width="12.28515625" style="750" customWidth="1"/>
    <col min="6931" max="6931" width="6.42578125" style="750" customWidth="1"/>
    <col min="6932" max="6932" width="12.28515625" style="750" customWidth="1"/>
    <col min="6933" max="6933" width="0" style="750" hidden="1" customWidth="1"/>
    <col min="6934" max="6934" width="3.7109375" style="750" customWidth="1"/>
    <col min="6935" max="6935" width="11.140625" style="750" bestFit="1" customWidth="1"/>
    <col min="6936" max="6937" width="10.5703125" style="750"/>
    <col min="6938" max="6938" width="11.140625" style="750" customWidth="1"/>
    <col min="6939" max="7168" width="10.5703125" style="750"/>
    <col min="7169" max="7176" width="0" style="750" hidden="1" customWidth="1"/>
    <col min="7177" max="7177" width="3.7109375" style="750" customWidth="1"/>
    <col min="7178" max="7178" width="3.85546875" style="750" customWidth="1"/>
    <col min="7179" max="7179" width="3.7109375" style="750" customWidth="1"/>
    <col min="7180" max="7180" width="12.7109375" style="750" customWidth="1"/>
    <col min="7181" max="7181" width="52.7109375" style="750" customWidth="1"/>
    <col min="7182" max="7185" width="0" style="750" hidden="1" customWidth="1"/>
    <col min="7186" max="7186" width="12.28515625" style="750" customWidth="1"/>
    <col min="7187" max="7187" width="6.42578125" style="750" customWidth="1"/>
    <col min="7188" max="7188" width="12.28515625" style="750" customWidth="1"/>
    <col min="7189" max="7189" width="0" style="750" hidden="1" customWidth="1"/>
    <col min="7190" max="7190" width="3.7109375" style="750" customWidth="1"/>
    <col min="7191" max="7191" width="11.140625" style="750" bestFit="1" customWidth="1"/>
    <col min="7192" max="7193" width="10.5703125" style="750"/>
    <col min="7194" max="7194" width="11.140625" style="750" customWidth="1"/>
    <col min="7195" max="7424" width="10.5703125" style="750"/>
    <col min="7425" max="7432" width="0" style="750" hidden="1" customWidth="1"/>
    <col min="7433" max="7433" width="3.7109375" style="750" customWidth="1"/>
    <col min="7434" max="7434" width="3.85546875" style="750" customWidth="1"/>
    <col min="7435" max="7435" width="3.7109375" style="750" customWidth="1"/>
    <col min="7436" max="7436" width="12.7109375" style="750" customWidth="1"/>
    <col min="7437" max="7437" width="52.7109375" style="750" customWidth="1"/>
    <col min="7438" max="7441" width="0" style="750" hidden="1" customWidth="1"/>
    <col min="7442" max="7442" width="12.28515625" style="750" customWidth="1"/>
    <col min="7443" max="7443" width="6.42578125" style="750" customWidth="1"/>
    <col min="7444" max="7444" width="12.28515625" style="750" customWidth="1"/>
    <col min="7445" max="7445" width="0" style="750" hidden="1" customWidth="1"/>
    <col min="7446" max="7446" width="3.7109375" style="750" customWidth="1"/>
    <col min="7447" max="7447" width="11.140625" style="750" bestFit="1" customWidth="1"/>
    <col min="7448" max="7449" width="10.5703125" style="750"/>
    <col min="7450" max="7450" width="11.140625" style="750" customWidth="1"/>
    <col min="7451" max="7680" width="10.5703125" style="750"/>
    <col min="7681" max="7688" width="0" style="750" hidden="1" customWidth="1"/>
    <col min="7689" max="7689" width="3.7109375" style="750" customWidth="1"/>
    <col min="7690" max="7690" width="3.85546875" style="750" customWidth="1"/>
    <col min="7691" max="7691" width="3.7109375" style="750" customWidth="1"/>
    <col min="7692" max="7692" width="12.7109375" style="750" customWidth="1"/>
    <col min="7693" max="7693" width="52.7109375" style="750" customWidth="1"/>
    <col min="7694" max="7697" width="0" style="750" hidden="1" customWidth="1"/>
    <col min="7698" max="7698" width="12.28515625" style="750" customWidth="1"/>
    <col min="7699" max="7699" width="6.42578125" style="750" customWidth="1"/>
    <col min="7700" max="7700" width="12.28515625" style="750" customWidth="1"/>
    <col min="7701" max="7701" width="0" style="750" hidden="1" customWidth="1"/>
    <col min="7702" max="7702" width="3.7109375" style="750" customWidth="1"/>
    <col min="7703" max="7703" width="11.140625" style="750" bestFit="1" customWidth="1"/>
    <col min="7704" max="7705" width="10.5703125" style="750"/>
    <col min="7706" max="7706" width="11.140625" style="750" customWidth="1"/>
    <col min="7707" max="7936" width="10.5703125" style="750"/>
    <col min="7937" max="7944" width="0" style="750" hidden="1" customWidth="1"/>
    <col min="7945" max="7945" width="3.7109375" style="750" customWidth="1"/>
    <col min="7946" max="7946" width="3.85546875" style="750" customWidth="1"/>
    <col min="7947" max="7947" width="3.7109375" style="750" customWidth="1"/>
    <col min="7948" max="7948" width="12.7109375" style="750" customWidth="1"/>
    <col min="7949" max="7949" width="52.7109375" style="750" customWidth="1"/>
    <col min="7950" max="7953" width="0" style="750" hidden="1" customWidth="1"/>
    <col min="7954" max="7954" width="12.28515625" style="750" customWidth="1"/>
    <col min="7955" max="7955" width="6.42578125" style="750" customWidth="1"/>
    <col min="7956" max="7956" width="12.28515625" style="750" customWidth="1"/>
    <col min="7957" max="7957" width="0" style="750" hidden="1" customWidth="1"/>
    <col min="7958" max="7958" width="3.7109375" style="750" customWidth="1"/>
    <col min="7959" max="7959" width="11.140625" style="750" bestFit="1" customWidth="1"/>
    <col min="7960" max="7961" width="10.5703125" style="750"/>
    <col min="7962" max="7962" width="11.140625" style="750" customWidth="1"/>
    <col min="7963" max="8192" width="10.5703125" style="750"/>
    <col min="8193" max="8200" width="0" style="750" hidden="1" customWidth="1"/>
    <col min="8201" max="8201" width="3.7109375" style="750" customWidth="1"/>
    <col min="8202" max="8202" width="3.85546875" style="750" customWidth="1"/>
    <col min="8203" max="8203" width="3.7109375" style="750" customWidth="1"/>
    <col min="8204" max="8204" width="12.7109375" style="750" customWidth="1"/>
    <col min="8205" max="8205" width="52.7109375" style="750" customWidth="1"/>
    <col min="8206" max="8209" width="0" style="750" hidden="1" customWidth="1"/>
    <col min="8210" max="8210" width="12.28515625" style="750" customWidth="1"/>
    <col min="8211" max="8211" width="6.42578125" style="750" customWidth="1"/>
    <col min="8212" max="8212" width="12.28515625" style="750" customWidth="1"/>
    <col min="8213" max="8213" width="0" style="750" hidden="1" customWidth="1"/>
    <col min="8214" max="8214" width="3.7109375" style="750" customWidth="1"/>
    <col min="8215" max="8215" width="11.140625" style="750" bestFit="1" customWidth="1"/>
    <col min="8216" max="8217" width="10.5703125" style="750"/>
    <col min="8218" max="8218" width="11.140625" style="750" customWidth="1"/>
    <col min="8219" max="8448" width="10.5703125" style="750"/>
    <col min="8449" max="8456" width="0" style="750" hidden="1" customWidth="1"/>
    <col min="8457" max="8457" width="3.7109375" style="750" customWidth="1"/>
    <col min="8458" max="8458" width="3.85546875" style="750" customWidth="1"/>
    <col min="8459" max="8459" width="3.7109375" style="750" customWidth="1"/>
    <col min="8460" max="8460" width="12.7109375" style="750" customWidth="1"/>
    <col min="8461" max="8461" width="52.7109375" style="750" customWidth="1"/>
    <col min="8462" max="8465" width="0" style="750" hidden="1" customWidth="1"/>
    <col min="8466" max="8466" width="12.28515625" style="750" customWidth="1"/>
    <col min="8467" max="8467" width="6.42578125" style="750" customWidth="1"/>
    <col min="8468" max="8468" width="12.28515625" style="750" customWidth="1"/>
    <col min="8469" max="8469" width="0" style="750" hidden="1" customWidth="1"/>
    <col min="8470" max="8470" width="3.7109375" style="750" customWidth="1"/>
    <col min="8471" max="8471" width="11.140625" style="750" bestFit="1" customWidth="1"/>
    <col min="8472" max="8473" width="10.5703125" style="750"/>
    <col min="8474" max="8474" width="11.140625" style="750" customWidth="1"/>
    <col min="8475" max="8704" width="10.5703125" style="750"/>
    <col min="8705" max="8712" width="0" style="750" hidden="1" customWidth="1"/>
    <col min="8713" max="8713" width="3.7109375" style="750" customWidth="1"/>
    <col min="8714" max="8714" width="3.85546875" style="750" customWidth="1"/>
    <col min="8715" max="8715" width="3.7109375" style="750" customWidth="1"/>
    <col min="8716" max="8716" width="12.7109375" style="750" customWidth="1"/>
    <col min="8717" max="8717" width="52.7109375" style="750" customWidth="1"/>
    <col min="8718" max="8721" width="0" style="750" hidden="1" customWidth="1"/>
    <col min="8722" max="8722" width="12.28515625" style="750" customWidth="1"/>
    <col min="8723" max="8723" width="6.42578125" style="750" customWidth="1"/>
    <col min="8724" max="8724" width="12.28515625" style="750" customWidth="1"/>
    <col min="8725" max="8725" width="0" style="750" hidden="1" customWidth="1"/>
    <col min="8726" max="8726" width="3.7109375" style="750" customWidth="1"/>
    <col min="8727" max="8727" width="11.140625" style="750" bestFit="1" customWidth="1"/>
    <col min="8728" max="8729" width="10.5703125" style="750"/>
    <col min="8730" max="8730" width="11.140625" style="750" customWidth="1"/>
    <col min="8731" max="8960" width="10.5703125" style="750"/>
    <col min="8961" max="8968" width="0" style="750" hidden="1" customWidth="1"/>
    <col min="8969" max="8969" width="3.7109375" style="750" customWidth="1"/>
    <col min="8970" max="8970" width="3.85546875" style="750" customWidth="1"/>
    <col min="8971" max="8971" width="3.7109375" style="750" customWidth="1"/>
    <col min="8972" max="8972" width="12.7109375" style="750" customWidth="1"/>
    <col min="8973" max="8973" width="52.7109375" style="750" customWidth="1"/>
    <col min="8974" max="8977" width="0" style="750" hidden="1" customWidth="1"/>
    <col min="8978" max="8978" width="12.28515625" style="750" customWidth="1"/>
    <col min="8979" max="8979" width="6.42578125" style="750" customWidth="1"/>
    <col min="8980" max="8980" width="12.28515625" style="750" customWidth="1"/>
    <col min="8981" max="8981" width="0" style="750" hidden="1" customWidth="1"/>
    <col min="8982" max="8982" width="3.7109375" style="750" customWidth="1"/>
    <col min="8983" max="8983" width="11.140625" style="750" bestFit="1" customWidth="1"/>
    <col min="8984" max="8985" width="10.5703125" style="750"/>
    <col min="8986" max="8986" width="11.140625" style="750" customWidth="1"/>
    <col min="8987" max="9216" width="10.5703125" style="750"/>
    <col min="9217" max="9224" width="0" style="750" hidden="1" customWidth="1"/>
    <col min="9225" max="9225" width="3.7109375" style="750" customWidth="1"/>
    <col min="9226" max="9226" width="3.85546875" style="750" customWidth="1"/>
    <col min="9227" max="9227" width="3.7109375" style="750" customWidth="1"/>
    <col min="9228" max="9228" width="12.7109375" style="750" customWidth="1"/>
    <col min="9229" max="9229" width="52.7109375" style="750" customWidth="1"/>
    <col min="9230" max="9233" width="0" style="750" hidden="1" customWidth="1"/>
    <col min="9234" max="9234" width="12.28515625" style="750" customWidth="1"/>
    <col min="9235" max="9235" width="6.42578125" style="750" customWidth="1"/>
    <col min="9236" max="9236" width="12.28515625" style="750" customWidth="1"/>
    <col min="9237" max="9237" width="0" style="750" hidden="1" customWidth="1"/>
    <col min="9238" max="9238" width="3.7109375" style="750" customWidth="1"/>
    <col min="9239" max="9239" width="11.140625" style="750" bestFit="1" customWidth="1"/>
    <col min="9240" max="9241" width="10.5703125" style="750"/>
    <col min="9242" max="9242" width="11.140625" style="750" customWidth="1"/>
    <col min="9243" max="9472" width="10.5703125" style="750"/>
    <col min="9473" max="9480" width="0" style="750" hidden="1" customWidth="1"/>
    <col min="9481" max="9481" width="3.7109375" style="750" customWidth="1"/>
    <col min="9482" max="9482" width="3.85546875" style="750" customWidth="1"/>
    <col min="9483" max="9483" width="3.7109375" style="750" customWidth="1"/>
    <col min="9484" max="9484" width="12.7109375" style="750" customWidth="1"/>
    <col min="9485" max="9485" width="52.7109375" style="750" customWidth="1"/>
    <col min="9486" max="9489" width="0" style="750" hidden="1" customWidth="1"/>
    <col min="9490" max="9490" width="12.28515625" style="750" customWidth="1"/>
    <col min="9491" max="9491" width="6.42578125" style="750" customWidth="1"/>
    <col min="9492" max="9492" width="12.28515625" style="750" customWidth="1"/>
    <col min="9493" max="9493" width="0" style="750" hidden="1" customWidth="1"/>
    <col min="9494" max="9494" width="3.7109375" style="750" customWidth="1"/>
    <col min="9495" max="9495" width="11.140625" style="750" bestFit="1" customWidth="1"/>
    <col min="9496" max="9497" width="10.5703125" style="750"/>
    <col min="9498" max="9498" width="11.140625" style="750" customWidth="1"/>
    <col min="9499" max="9728" width="10.5703125" style="750"/>
    <col min="9729" max="9736" width="0" style="750" hidden="1" customWidth="1"/>
    <col min="9737" max="9737" width="3.7109375" style="750" customWidth="1"/>
    <col min="9738" max="9738" width="3.85546875" style="750" customWidth="1"/>
    <col min="9739" max="9739" width="3.7109375" style="750" customWidth="1"/>
    <col min="9740" max="9740" width="12.7109375" style="750" customWidth="1"/>
    <col min="9741" max="9741" width="52.7109375" style="750" customWidth="1"/>
    <col min="9742" max="9745" width="0" style="750" hidden="1" customWidth="1"/>
    <col min="9746" max="9746" width="12.28515625" style="750" customWidth="1"/>
    <col min="9747" max="9747" width="6.42578125" style="750" customWidth="1"/>
    <col min="9748" max="9748" width="12.28515625" style="750" customWidth="1"/>
    <col min="9749" max="9749" width="0" style="750" hidden="1" customWidth="1"/>
    <col min="9750" max="9750" width="3.7109375" style="750" customWidth="1"/>
    <col min="9751" max="9751" width="11.140625" style="750" bestFit="1" customWidth="1"/>
    <col min="9752" max="9753" width="10.5703125" style="750"/>
    <col min="9754" max="9754" width="11.140625" style="750" customWidth="1"/>
    <col min="9755" max="9984" width="10.5703125" style="750"/>
    <col min="9985" max="9992" width="0" style="750" hidden="1" customWidth="1"/>
    <col min="9993" max="9993" width="3.7109375" style="750" customWidth="1"/>
    <col min="9994" max="9994" width="3.85546875" style="750" customWidth="1"/>
    <col min="9995" max="9995" width="3.7109375" style="750" customWidth="1"/>
    <col min="9996" max="9996" width="12.7109375" style="750" customWidth="1"/>
    <col min="9997" max="9997" width="52.7109375" style="750" customWidth="1"/>
    <col min="9998" max="10001" width="0" style="750" hidden="1" customWidth="1"/>
    <col min="10002" max="10002" width="12.28515625" style="750" customWidth="1"/>
    <col min="10003" max="10003" width="6.42578125" style="750" customWidth="1"/>
    <col min="10004" max="10004" width="12.28515625" style="750" customWidth="1"/>
    <col min="10005" max="10005" width="0" style="750" hidden="1" customWidth="1"/>
    <col min="10006" max="10006" width="3.7109375" style="750" customWidth="1"/>
    <col min="10007" max="10007" width="11.140625" style="750" bestFit="1" customWidth="1"/>
    <col min="10008" max="10009" width="10.5703125" style="750"/>
    <col min="10010" max="10010" width="11.140625" style="750" customWidth="1"/>
    <col min="10011" max="10240" width="10.5703125" style="750"/>
    <col min="10241" max="10248" width="0" style="750" hidden="1" customWidth="1"/>
    <col min="10249" max="10249" width="3.7109375" style="750" customWidth="1"/>
    <col min="10250" max="10250" width="3.85546875" style="750" customWidth="1"/>
    <col min="10251" max="10251" width="3.7109375" style="750" customWidth="1"/>
    <col min="10252" max="10252" width="12.7109375" style="750" customWidth="1"/>
    <col min="10253" max="10253" width="52.7109375" style="750" customWidth="1"/>
    <col min="10254" max="10257" width="0" style="750" hidden="1" customWidth="1"/>
    <col min="10258" max="10258" width="12.28515625" style="750" customWidth="1"/>
    <col min="10259" max="10259" width="6.42578125" style="750" customWidth="1"/>
    <col min="10260" max="10260" width="12.28515625" style="750" customWidth="1"/>
    <col min="10261" max="10261" width="0" style="750" hidden="1" customWidth="1"/>
    <col min="10262" max="10262" width="3.7109375" style="750" customWidth="1"/>
    <col min="10263" max="10263" width="11.140625" style="750" bestFit="1" customWidth="1"/>
    <col min="10264" max="10265" width="10.5703125" style="750"/>
    <col min="10266" max="10266" width="11.140625" style="750" customWidth="1"/>
    <col min="10267" max="10496" width="10.5703125" style="750"/>
    <col min="10497" max="10504" width="0" style="750" hidden="1" customWidth="1"/>
    <col min="10505" max="10505" width="3.7109375" style="750" customWidth="1"/>
    <col min="10506" max="10506" width="3.85546875" style="750" customWidth="1"/>
    <col min="10507" max="10507" width="3.7109375" style="750" customWidth="1"/>
    <col min="10508" max="10508" width="12.7109375" style="750" customWidth="1"/>
    <col min="10509" max="10509" width="52.7109375" style="750" customWidth="1"/>
    <col min="10510" max="10513" width="0" style="750" hidden="1" customWidth="1"/>
    <col min="10514" max="10514" width="12.28515625" style="750" customWidth="1"/>
    <col min="10515" max="10515" width="6.42578125" style="750" customWidth="1"/>
    <col min="10516" max="10516" width="12.28515625" style="750" customWidth="1"/>
    <col min="10517" max="10517" width="0" style="750" hidden="1" customWidth="1"/>
    <col min="10518" max="10518" width="3.7109375" style="750" customWidth="1"/>
    <col min="10519" max="10519" width="11.140625" style="750" bestFit="1" customWidth="1"/>
    <col min="10520" max="10521" width="10.5703125" style="750"/>
    <col min="10522" max="10522" width="11.140625" style="750" customWidth="1"/>
    <col min="10523" max="10752" width="10.5703125" style="750"/>
    <col min="10753" max="10760" width="0" style="750" hidden="1" customWidth="1"/>
    <col min="10761" max="10761" width="3.7109375" style="750" customWidth="1"/>
    <col min="10762" max="10762" width="3.85546875" style="750" customWidth="1"/>
    <col min="10763" max="10763" width="3.7109375" style="750" customWidth="1"/>
    <col min="10764" max="10764" width="12.7109375" style="750" customWidth="1"/>
    <col min="10765" max="10765" width="52.7109375" style="750" customWidth="1"/>
    <col min="10766" max="10769" width="0" style="750" hidden="1" customWidth="1"/>
    <col min="10770" max="10770" width="12.28515625" style="750" customWidth="1"/>
    <col min="10771" max="10771" width="6.42578125" style="750" customWidth="1"/>
    <col min="10772" max="10772" width="12.28515625" style="750" customWidth="1"/>
    <col min="10773" max="10773" width="0" style="750" hidden="1" customWidth="1"/>
    <col min="10774" max="10774" width="3.7109375" style="750" customWidth="1"/>
    <col min="10775" max="10775" width="11.140625" style="750" bestFit="1" customWidth="1"/>
    <col min="10776" max="10777" width="10.5703125" style="750"/>
    <col min="10778" max="10778" width="11.140625" style="750" customWidth="1"/>
    <col min="10779" max="11008" width="10.5703125" style="750"/>
    <col min="11009" max="11016" width="0" style="750" hidden="1" customWidth="1"/>
    <col min="11017" max="11017" width="3.7109375" style="750" customWidth="1"/>
    <col min="11018" max="11018" width="3.85546875" style="750" customWidth="1"/>
    <col min="11019" max="11019" width="3.7109375" style="750" customWidth="1"/>
    <col min="11020" max="11020" width="12.7109375" style="750" customWidth="1"/>
    <col min="11021" max="11021" width="52.7109375" style="750" customWidth="1"/>
    <col min="11022" max="11025" width="0" style="750" hidden="1" customWidth="1"/>
    <col min="11026" max="11026" width="12.28515625" style="750" customWidth="1"/>
    <col min="11027" max="11027" width="6.42578125" style="750" customWidth="1"/>
    <col min="11028" max="11028" width="12.28515625" style="750" customWidth="1"/>
    <col min="11029" max="11029" width="0" style="750" hidden="1" customWidth="1"/>
    <col min="11030" max="11030" width="3.7109375" style="750" customWidth="1"/>
    <col min="11031" max="11031" width="11.140625" style="750" bestFit="1" customWidth="1"/>
    <col min="11032" max="11033" width="10.5703125" style="750"/>
    <col min="11034" max="11034" width="11.140625" style="750" customWidth="1"/>
    <col min="11035" max="11264" width="10.5703125" style="750"/>
    <col min="11265" max="11272" width="0" style="750" hidden="1" customWidth="1"/>
    <col min="11273" max="11273" width="3.7109375" style="750" customWidth="1"/>
    <col min="11274" max="11274" width="3.85546875" style="750" customWidth="1"/>
    <col min="11275" max="11275" width="3.7109375" style="750" customWidth="1"/>
    <col min="11276" max="11276" width="12.7109375" style="750" customWidth="1"/>
    <col min="11277" max="11277" width="52.7109375" style="750" customWidth="1"/>
    <col min="11278" max="11281" width="0" style="750" hidden="1" customWidth="1"/>
    <col min="11282" max="11282" width="12.28515625" style="750" customWidth="1"/>
    <col min="11283" max="11283" width="6.42578125" style="750" customWidth="1"/>
    <col min="11284" max="11284" width="12.28515625" style="750" customWidth="1"/>
    <col min="11285" max="11285" width="0" style="750" hidden="1" customWidth="1"/>
    <col min="11286" max="11286" width="3.7109375" style="750" customWidth="1"/>
    <col min="11287" max="11287" width="11.140625" style="750" bestFit="1" customWidth="1"/>
    <col min="11288" max="11289" width="10.5703125" style="750"/>
    <col min="11290" max="11290" width="11.140625" style="750" customWidth="1"/>
    <col min="11291" max="11520" width="10.5703125" style="750"/>
    <col min="11521" max="11528" width="0" style="750" hidden="1" customWidth="1"/>
    <col min="11529" max="11529" width="3.7109375" style="750" customWidth="1"/>
    <col min="11530" max="11530" width="3.85546875" style="750" customWidth="1"/>
    <col min="11531" max="11531" width="3.7109375" style="750" customWidth="1"/>
    <col min="11532" max="11532" width="12.7109375" style="750" customWidth="1"/>
    <col min="11533" max="11533" width="52.7109375" style="750" customWidth="1"/>
    <col min="11534" max="11537" width="0" style="750" hidden="1" customWidth="1"/>
    <col min="11538" max="11538" width="12.28515625" style="750" customWidth="1"/>
    <col min="11539" max="11539" width="6.42578125" style="750" customWidth="1"/>
    <col min="11540" max="11540" width="12.28515625" style="750" customWidth="1"/>
    <col min="11541" max="11541" width="0" style="750" hidden="1" customWidth="1"/>
    <col min="11542" max="11542" width="3.7109375" style="750" customWidth="1"/>
    <col min="11543" max="11543" width="11.140625" style="750" bestFit="1" customWidth="1"/>
    <col min="11544" max="11545" width="10.5703125" style="750"/>
    <col min="11546" max="11546" width="11.140625" style="750" customWidth="1"/>
    <col min="11547" max="11776" width="10.5703125" style="750"/>
    <col min="11777" max="11784" width="0" style="750" hidden="1" customWidth="1"/>
    <col min="11785" max="11785" width="3.7109375" style="750" customWidth="1"/>
    <col min="11786" max="11786" width="3.85546875" style="750" customWidth="1"/>
    <col min="11787" max="11787" width="3.7109375" style="750" customWidth="1"/>
    <col min="11788" max="11788" width="12.7109375" style="750" customWidth="1"/>
    <col min="11789" max="11789" width="52.7109375" style="750" customWidth="1"/>
    <col min="11790" max="11793" width="0" style="750" hidden="1" customWidth="1"/>
    <col min="11794" max="11794" width="12.28515625" style="750" customWidth="1"/>
    <col min="11795" max="11795" width="6.42578125" style="750" customWidth="1"/>
    <col min="11796" max="11796" width="12.28515625" style="750" customWidth="1"/>
    <col min="11797" max="11797" width="0" style="750" hidden="1" customWidth="1"/>
    <col min="11798" max="11798" width="3.7109375" style="750" customWidth="1"/>
    <col min="11799" max="11799" width="11.140625" style="750" bestFit="1" customWidth="1"/>
    <col min="11800" max="11801" width="10.5703125" style="750"/>
    <col min="11802" max="11802" width="11.140625" style="750" customWidth="1"/>
    <col min="11803" max="12032" width="10.5703125" style="750"/>
    <col min="12033" max="12040" width="0" style="750" hidden="1" customWidth="1"/>
    <col min="12041" max="12041" width="3.7109375" style="750" customWidth="1"/>
    <col min="12042" max="12042" width="3.85546875" style="750" customWidth="1"/>
    <col min="12043" max="12043" width="3.7109375" style="750" customWidth="1"/>
    <col min="12044" max="12044" width="12.7109375" style="750" customWidth="1"/>
    <col min="12045" max="12045" width="52.7109375" style="750" customWidth="1"/>
    <col min="12046" max="12049" width="0" style="750" hidden="1" customWidth="1"/>
    <col min="12050" max="12050" width="12.28515625" style="750" customWidth="1"/>
    <col min="12051" max="12051" width="6.42578125" style="750" customWidth="1"/>
    <col min="12052" max="12052" width="12.28515625" style="750" customWidth="1"/>
    <col min="12053" max="12053" width="0" style="750" hidden="1" customWidth="1"/>
    <col min="12054" max="12054" width="3.7109375" style="750" customWidth="1"/>
    <col min="12055" max="12055" width="11.140625" style="750" bestFit="1" customWidth="1"/>
    <col min="12056" max="12057" width="10.5703125" style="750"/>
    <col min="12058" max="12058" width="11.140625" style="750" customWidth="1"/>
    <col min="12059" max="12288" width="10.5703125" style="750"/>
    <col min="12289" max="12296" width="0" style="750" hidden="1" customWidth="1"/>
    <col min="12297" max="12297" width="3.7109375" style="750" customWidth="1"/>
    <col min="12298" max="12298" width="3.85546875" style="750" customWidth="1"/>
    <col min="12299" max="12299" width="3.7109375" style="750" customWidth="1"/>
    <col min="12300" max="12300" width="12.7109375" style="750" customWidth="1"/>
    <col min="12301" max="12301" width="52.7109375" style="750" customWidth="1"/>
    <col min="12302" max="12305" width="0" style="750" hidden="1" customWidth="1"/>
    <col min="12306" max="12306" width="12.28515625" style="750" customWidth="1"/>
    <col min="12307" max="12307" width="6.42578125" style="750" customWidth="1"/>
    <col min="12308" max="12308" width="12.28515625" style="750" customWidth="1"/>
    <col min="12309" max="12309" width="0" style="750" hidden="1" customWidth="1"/>
    <col min="12310" max="12310" width="3.7109375" style="750" customWidth="1"/>
    <col min="12311" max="12311" width="11.140625" style="750" bestFit="1" customWidth="1"/>
    <col min="12312" max="12313" width="10.5703125" style="750"/>
    <col min="12314" max="12314" width="11.140625" style="750" customWidth="1"/>
    <col min="12315" max="12544" width="10.5703125" style="750"/>
    <col min="12545" max="12552" width="0" style="750" hidden="1" customWidth="1"/>
    <col min="12553" max="12553" width="3.7109375" style="750" customWidth="1"/>
    <col min="12554" max="12554" width="3.85546875" style="750" customWidth="1"/>
    <col min="12555" max="12555" width="3.7109375" style="750" customWidth="1"/>
    <col min="12556" max="12556" width="12.7109375" style="750" customWidth="1"/>
    <col min="12557" max="12557" width="52.7109375" style="750" customWidth="1"/>
    <col min="12558" max="12561" width="0" style="750" hidden="1" customWidth="1"/>
    <col min="12562" max="12562" width="12.28515625" style="750" customWidth="1"/>
    <col min="12563" max="12563" width="6.42578125" style="750" customWidth="1"/>
    <col min="12564" max="12564" width="12.28515625" style="750" customWidth="1"/>
    <col min="12565" max="12565" width="0" style="750" hidden="1" customWidth="1"/>
    <col min="12566" max="12566" width="3.7109375" style="750" customWidth="1"/>
    <col min="12567" max="12567" width="11.140625" style="750" bestFit="1" customWidth="1"/>
    <col min="12568" max="12569" width="10.5703125" style="750"/>
    <col min="12570" max="12570" width="11.140625" style="750" customWidth="1"/>
    <col min="12571" max="12800" width="10.5703125" style="750"/>
    <col min="12801" max="12808" width="0" style="750" hidden="1" customWidth="1"/>
    <col min="12809" max="12809" width="3.7109375" style="750" customWidth="1"/>
    <col min="12810" max="12810" width="3.85546875" style="750" customWidth="1"/>
    <col min="12811" max="12811" width="3.7109375" style="750" customWidth="1"/>
    <col min="12812" max="12812" width="12.7109375" style="750" customWidth="1"/>
    <col min="12813" max="12813" width="52.7109375" style="750" customWidth="1"/>
    <col min="12814" max="12817" width="0" style="750" hidden="1" customWidth="1"/>
    <col min="12818" max="12818" width="12.28515625" style="750" customWidth="1"/>
    <col min="12819" max="12819" width="6.42578125" style="750" customWidth="1"/>
    <col min="12820" max="12820" width="12.28515625" style="750" customWidth="1"/>
    <col min="12821" max="12821" width="0" style="750" hidden="1" customWidth="1"/>
    <col min="12822" max="12822" width="3.7109375" style="750" customWidth="1"/>
    <col min="12823" max="12823" width="11.140625" style="750" bestFit="1" customWidth="1"/>
    <col min="12824" max="12825" width="10.5703125" style="750"/>
    <col min="12826" max="12826" width="11.140625" style="750" customWidth="1"/>
    <col min="12827" max="13056" width="10.5703125" style="750"/>
    <col min="13057" max="13064" width="0" style="750" hidden="1" customWidth="1"/>
    <col min="13065" max="13065" width="3.7109375" style="750" customWidth="1"/>
    <col min="13066" max="13066" width="3.85546875" style="750" customWidth="1"/>
    <col min="13067" max="13067" width="3.7109375" style="750" customWidth="1"/>
    <col min="13068" max="13068" width="12.7109375" style="750" customWidth="1"/>
    <col min="13069" max="13069" width="52.7109375" style="750" customWidth="1"/>
    <col min="13070" max="13073" width="0" style="750" hidden="1" customWidth="1"/>
    <col min="13074" max="13074" width="12.28515625" style="750" customWidth="1"/>
    <col min="13075" max="13075" width="6.42578125" style="750" customWidth="1"/>
    <col min="13076" max="13076" width="12.28515625" style="750" customWidth="1"/>
    <col min="13077" max="13077" width="0" style="750" hidden="1" customWidth="1"/>
    <col min="13078" max="13078" width="3.7109375" style="750" customWidth="1"/>
    <col min="13079" max="13079" width="11.140625" style="750" bestFit="1" customWidth="1"/>
    <col min="13080" max="13081" width="10.5703125" style="750"/>
    <col min="13082" max="13082" width="11.140625" style="750" customWidth="1"/>
    <col min="13083" max="13312" width="10.5703125" style="750"/>
    <col min="13313" max="13320" width="0" style="750" hidden="1" customWidth="1"/>
    <col min="13321" max="13321" width="3.7109375" style="750" customWidth="1"/>
    <col min="13322" max="13322" width="3.85546875" style="750" customWidth="1"/>
    <col min="13323" max="13323" width="3.7109375" style="750" customWidth="1"/>
    <col min="13324" max="13324" width="12.7109375" style="750" customWidth="1"/>
    <col min="13325" max="13325" width="52.7109375" style="750" customWidth="1"/>
    <col min="13326" max="13329" width="0" style="750" hidden="1" customWidth="1"/>
    <col min="13330" max="13330" width="12.28515625" style="750" customWidth="1"/>
    <col min="13331" max="13331" width="6.42578125" style="750" customWidth="1"/>
    <col min="13332" max="13332" width="12.28515625" style="750" customWidth="1"/>
    <col min="13333" max="13333" width="0" style="750" hidden="1" customWidth="1"/>
    <col min="13334" max="13334" width="3.7109375" style="750" customWidth="1"/>
    <col min="13335" max="13335" width="11.140625" style="750" bestFit="1" customWidth="1"/>
    <col min="13336" max="13337" width="10.5703125" style="750"/>
    <col min="13338" max="13338" width="11.140625" style="750" customWidth="1"/>
    <col min="13339" max="13568" width="10.5703125" style="750"/>
    <col min="13569" max="13576" width="0" style="750" hidden="1" customWidth="1"/>
    <col min="13577" max="13577" width="3.7109375" style="750" customWidth="1"/>
    <col min="13578" max="13578" width="3.85546875" style="750" customWidth="1"/>
    <col min="13579" max="13579" width="3.7109375" style="750" customWidth="1"/>
    <col min="13580" max="13580" width="12.7109375" style="750" customWidth="1"/>
    <col min="13581" max="13581" width="52.7109375" style="750" customWidth="1"/>
    <col min="13582" max="13585" width="0" style="750" hidden="1" customWidth="1"/>
    <col min="13586" max="13586" width="12.28515625" style="750" customWidth="1"/>
    <col min="13587" max="13587" width="6.42578125" style="750" customWidth="1"/>
    <col min="13588" max="13588" width="12.28515625" style="750" customWidth="1"/>
    <col min="13589" max="13589" width="0" style="750" hidden="1" customWidth="1"/>
    <col min="13590" max="13590" width="3.7109375" style="750" customWidth="1"/>
    <col min="13591" max="13591" width="11.140625" style="750" bestFit="1" customWidth="1"/>
    <col min="13592" max="13593" width="10.5703125" style="750"/>
    <col min="13594" max="13594" width="11.140625" style="750" customWidth="1"/>
    <col min="13595" max="13824" width="10.5703125" style="750"/>
    <col min="13825" max="13832" width="0" style="750" hidden="1" customWidth="1"/>
    <col min="13833" max="13833" width="3.7109375" style="750" customWidth="1"/>
    <col min="13834" max="13834" width="3.85546875" style="750" customWidth="1"/>
    <col min="13835" max="13835" width="3.7109375" style="750" customWidth="1"/>
    <col min="13836" max="13836" width="12.7109375" style="750" customWidth="1"/>
    <col min="13837" max="13837" width="52.7109375" style="750" customWidth="1"/>
    <col min="13838" max="13841" width="0" style="750" hidden="1" customWidth="1"/>
    <col min="13842" max="13842" width="12.28515625" style="750" customWidth="1"/>
    <col min="13843" max="13843" width="6.42578125" style="750" customWidth="1"/>
    <col min="13844" max="13844" width="12.28515625" style="750" customWidth="1"/>
    <col min="13845" max="13845" width="0" style="750" hidden="1" customWidth="1"/>
    <col min="13846" max="13846" width="3.7109375" style="750" customWidth="1"/>
    <col min="13847" max="13847" width="11.140625" style="750" bestFit="1" customWidth="1"/>
    <col min="13848" max="13849" width="10.5703125" style="750"/>
    <col min="13850" max="13850" width="11.140625" style="750" customWidth="1"/>
    <col min="13851" max="14080" width="10.5703125" style="750"/>
    <col min="14081" max="14088" width="0" style="750" hidden="1" customWidth="1"/>
    <col min="14089" max="14089" width="3.7109375" style="750" customWidth="1"/>
    <col min="14090" max="14090" width="3.85546875" style="750" customWidth="1"/>
    <col min="14091" max="14091" width="3.7109375" style="750" customWidth="1"/>
    <col min="14092" max="14092" width="12.7109375" style="750" customWidth="1"/>
    <col min="14093" max="14093" width="52.7109375" style="750" customWidth="1"/>
    <col min="14094" max="14097" width="0" style="750" hidden="1" customWidth="1"/>
    <col min="14098" max="14098" width="12.28515625" style="750" customWidth="1"/>
    <col min="14099" max="14099" width="6.42578125" style="750" customWidth="1"/>
    <col min="14100" max="14100" width="12.28515625" style="750" customWidth="1"/>
    <col min="14101" max="14101" width="0" style="750" hidden="1" customWidth="1"/>
    <col min="14102" max="14102" width="3.7109375" style="750" customWidth="1"/>
    <col min="14103" max="14103" width="11.140625" style="750" bestFit="1" customWidth="1"/>
    <col min="14104" max="14105" width="10.5703125" style="750"/>
    <col min="14106" max="14106" width="11.140625" style="750" customWidth="1"/>
    <col min="14107" max="14336" width="10.5703125" style="750"/>
    <col min="14337" max="14344" width="0" style="750" hidden="1" customWidth="1"/>
    <col min="14345" max="14345" width="3.7109375" style="750" customWidth="1"/>
    <col min="14346" max="14346" width="3.85546875" style="750" customWidth="1"/>
    <col min="14347" max="14347" width="3.7109375" style="750" customWidth="1"/>
    <col min="14348" max="14348" width="12.7109375" style="750" customWidth="1"/>
    <col min="14349" max="14349" width="52.7109375" style="750" customWidth="1"/>
    <col min="14350" max="14353" width="0" style="750" hidden="1" customWidth="1"/>
    <col min="14354" max="14354" width="12.28515625" style="750" customWidth="1"/>
    <col min="14355" max="14355" width="6.42578125" style="750" customWidth="1"/>
    <col min="14356" max="14356" width="12.28515625" style="750" customWidth="1"/>
    <col min="14357" max="14357" width="0" style="750" hidden="1" customWidth="1"/>
    <col min="14358" max="14358" width="3.7109375" style="750" customWidth="1"/>
    <col min="14359" max="14359" width="11.140625" style="750" bestFit="1" customWidth="1"/>
    <col min="14360" max="14361" width="10.5703125" style="750"/>
    <col min="14362" max="14362" width="11.140625" style="750" customWidth="1"/>
    <col min="14363" max="14592" width="10.5703125" style="750"/>
    <col min="14593" max="14600" width="0" style="750" hidden="1" customWidth="1"/>
    <col min="14601" max="14601" width="3.7109375" style="750" customWidth="1"/>
    <col min="14602" max="14602" width="3.85546875" style="750" customWidth="1"/>
    <col min="14603" max="14603" width="3.7109375" style="750" customWidth="1"/>
    <col min="14604" max="14604" width="12.7109375" style="750" customWidth="1"/>
    <col min="14605" max="14605" width="52.7109375" style="750" customWidth="1"/>
    <col min="14606" max="14609" width="0" style="750" hidden="1" customWidth="1"/>
    <col min="14610" max="14610" width="12.28515625" style="750" customWidth="1"/>
    <col min="14611" max="14611" width="6.42578125" style="750" customWidth="1"/>
    <col min="14612" max="14612" width="12.28515625" style="750" customWidth="1"/>
    <col min="14613" max="14613" width="0" style="750" hidden="1" customWidth="1"/>
    <col min="14614" max="14614" width="3.7109375" style="750" customWidth="1"/>
    <col min="14615" max="14615" width="11.140625" style="750" bestFit="1" customWidth="1"/>
    <col min="14616" max="14617" width="10.5703125" style="750"/>
    <col min="14618" max="14618" width="11.140625" style="750" customWidth="1"/>
    <col min="14619" max="14848" width="10.5703125" style="750"/>
    <col min="14849" max="14856" width="0" style="750" hidden="1" customWidth="1"/>
    <col min="14857" max="14857" width="3.7109375" style="750" customWidth="1"/>
    <col min="14858" max="14858" width="3.85546875" style="750" customWidth="1"/>
    <col min="14859" max="14859" width="3.7109375" style="750" customWidth="1"/>
    <col min="14860" max="14860" width="12.7109375" style="750" customWidth="1"/>
    <col min="14861" max="14861" width="52.7109375" style="750" customWidth="1"/>
    <col min="14862" max="14865" width="0" style="750" hidden="1" customWidth="1"/>
    <col min="14866" max="14866" width="12.28515625" style="750" customWidth="1"/>
    <col min="14867" max="14867" width="6.42578125" style="750" customWidth="1"/>
    <col min="14868" max="14868" width="12.28515625" style="750" customWidth="1"/>
    <col min="14869" max="14869" width="0" style="750" hidden="1" customWidth="1"/>
    <col min="14870" max="14870" width="3.7109375" style="750" customWidth="1"/>
    <col min="14871" max="14871" width="11.140625" style="750" bestFit="1" customWidth="1"/>
    <col min="14872" max="14873" width="10.5703125" style="750"/>
    <col min="14874" max="14874" width="11.140625" style="750" customWidth="1"/>
    <col min="14875" max="15104" width="10.5703125" style="750"/>
    <col min="15105" max="15112" width="0" style="750" hidden="1" customWidth="1"/>
    <col min="15113" max="15113" width="3.7109375" style="750" customWidth="1"/>
    <col min="15114" max="15114" width="3.85546875" style="750" customWidth="1"/>
    <col min="15115" max="15115" width="3.7109375" style="750" customWidth="1"/>
    <col min="15116" max="15116" width="12.7109375" style="750" customWidth="1"/>
    <col min="15117" max="15117" width="52.7109375" style="750" customWidth="1"/>
    <col min="15118" max="15121" width="0" style="750" hidden="1" customWidth="1"/>
    <col min="15122" max="15122" width="12.28515625" style="750" customWidth="1"/>
    <col min="15123" max="15123" width="6.42578125" style="750" customWidth="1"/>
    <col min="15124" max="15124" width="12.28515625" style="750" customWidth="1"/>
    <col min="15125" max="15125" width="0" style="750" hidden="1" customWidth="1"/>
    <col min="15126" max="15126" width="3.7109375" style="750" customWidth="1"/>
    <col min="15127" max="15127" width="11.140625" style="750" bestFit="1" customWidth="1"/>
    <col min="15128" max="15129" width="10.5703125" style="750"/>
    <col min="15130" max="15130" width="11.140625" style="750" customWidth="1"/>
    <col min="15131" max="15360" width="10.5703125" style="750"/>
    <col min="15361" max="15368" width="0" style="750" hidden="1" customWidth="1"/>
    <col min="15369" max="15369" width="3.7109375" style="750" customWidth="1"/>
    <col min="15370" max="15370" width="3.85546875" style="750" customWidth="1"/>
    <col min="15371" max="15371" width="3.7109375" style="750" customWidth="1"/>
    <col min="15372" max="15372" width="12.7109375" style="750" customWidth="1"/>
    <col min="15373" max="15373" width="52.7109375" style="750" customWidth="1"/>
    <col min="15374" max="15377" width="0" style="750" hidden="1" customWidth="1"/>
    <col min="15378" max="15378" width="12.28515625" style="750" customWidth="1"/>
    <col min="15379" max="15379" width="6.42578125" style="750" customWidth="1"/>
    <col min="15380" max="15380" width="12.28515625" style="750" customWidth="1"/>
    <col min="15381" max="15381" width="0" style="750" hidden="1" customWidth="1"/>
    <col min="15382" max="15382" width="3.7109375" style="750" customWidth="1"/>
    <col min="15383" max="15383" width="11.140625" style="750" bestFit="1" customWidth="1"/>
    <col min="15384" max="15385" width="10.5703125" style="750"/>
    <col min="15386" max="15386" width="11.140625" style="750" customWidth="1"/>
    <col min="15387" max="15616" width="10.5703125" style="750"/>
    <col min="15617" max="15624" width="0" style="750" hidden="1" customWidth="1"/>
    <col min="15625" max="15625" width="3.7109375" style="750" customWidth="1"/>
    <col min="15626" max="15626" width="3.85546875" style="750" customWidth="1"/>
    <col min="15627" max="15627" width="3.7109375" style="750" customWidth="1"/>
    <col min="15628" max="15628" width="12.7109375" style="750" customWidth="1"/>
    <col min="15629" max="15629" width="52.7109375" style="750" customWidth="1"/>
    <col min="15630" max="15633" width="0" style="750" hidden="1" customWidth="1"/>
    <col min="15634" max="15634" width="12.28515625" style="750" customWidth="1"/>
    <col min="15635" max="15635" width="6.42578125" style="750" customWidth="1"/>
    <col min="15636" max="15636" width="12.28515625" style="750" customWidth="1"/>
    <col min="15637" max="15637" width="0" style="750" hidden="1" customWidth="1"/>
    <col min="15638" max="15638" width="3.7109375" style="750" customWidth="1"/>
    <col min="15639" max="15639" width="11.140625" style="750" bestFit="1" customWidth="1"/>
    <col min="15640" max="15641" width="10.5703125" style="750"/>
    <col min="15642" max="15642" width="11.140625" style="750" customWidth="1"/>
    <col min="15643" max="15872" width="10.5703125" style="750"/>
    <col min="15873" max="15880" width="0" style="750" hidden="1" customWidth="1"/>
    <col min="15881" max="15881" width="3.7109375" style="750" customWidth="1"/>
    <col min="15882" max="15882" width="3.85546875" style="750" customWidth="1"/>
    <col min="15883" max="15883" width="3.7109375" style="750" customWidth="1"/>
    <col min="15884" max="15884" width="12.7109375" style="750" customWidth="1"/>
    <col min="15885" max="15885" width="52.7109375" style="750" customWidth="1"/>
    <col min="15886" max="15889" width="0" style="750" hidden="1" customWidth="1"/>
    <col min="15890" max="15890" width="12.28515625" style="750" customWidth="1"/>
    <col min="15891" max="15891" width="6.42578125" style="750" customWidth="1"/>
    <col min="15892" max="15892" width="12.28515625" style="750" customWidth="1"/>
    <col min="15893" max="15893" width="0" style="750" hidden="1" customWidth="1"/>
    <col min="15894" max="15894" width="3.7109375" style="750" customWidth="1"/>
    <col min="15895" max="15895" width="11.140625" style="750" bestFit="1" customWidth="1"/>
    <col min="15896" max="15897" width="10.5703125" style="750"/>
    <col min="15898" max="15898" width="11.140625" style="750" customWidth="1"/>
    <col min="15899" max="16128" width="10.5703125" style="750"/>
    <col min="16129" max="16136" width="0" style="750" hidden="1" customWidth="1"/>
    <col min="16137" max="16137" width="3.7109375" style="750" customWidth="1"/>
    <col min="16138" max="16138" width="3.85546875" style="750" customWidth="1"/>
    <col min="16139" max="16139" width="3.7109375" style="750" customWidth="1"/>
    <col min="16140" max="16140" width="12.7109375" style="750" customWidth="1"/>
    <col min="16141" max="16141" width="52.7109375" style="750" customWidth="1"/>
    <col min="16142" max="16145" width="0" style="750" hidden="1" customWidth="1"/>
    <col min="16146" max="16146" width="12.28515625" style="750" customWidth="1"/>
    <col min="16147" max="16147" width="6.42578125" style="750" customWidth="1"/>
    <col min="16148" max="16148" width="12.28515625" style="750" customWidth="1"/>
    <col min="16149" max="16149" width="0" style="750" hidden="1" customWidth="1"/>
    <col min="16150" max="16150" width="3.7109375" style="750" customWidth="1"/>
    <col min="16151" max="16151" width="11.140625" style="750" bestFit="1" customWidth="1"/>
    <col min="16152" max="16153" width="10.5703125" style="750"/>
    <col min="16154" max="16154" width="11.140625" style="750" customWidth="1"/>
    <col min="16155" max="16384" width="10.5703125" style="750"/>
  </cols>
  <sheetData>
    <row r="1" spans="1:34" hidden="1">
      <c r="Q1" s="730"/>
      <c r="R1" s="730"/>
    </row>
    <row r="2" spans="1:34" hidden="1">
      <c r="U2" s="730"/>
    </row>
    <row r="3" spans="1:34" hidden="1"/>
    <row r="4" spans="1:34" ht="3" customHeight="1">
      <c r="J4" s="651"/>
      <c r="K4" s="651"/>
      <c r="L4" s="716"/>
      <c r="M4" s="716"/>
      <c r="N4" s="716"/>
      <c r="O4" s="754"/>
      <c r="P4" s="754"/>
      <c r="Q4" s="754"/>
      <c r="R4" s="754"/>
      <c r="S4" s="754"/>
      <c r="T4" s="754"/>
      <c r="U4" s="754"/>
    </row>
    <row r="5" spans="1:34" ht="26.1" customHeight="1">
      <c r="J5" s="651"/>
      <c r="K5" s="651"/>
      <c r="L5" s="1300" t="s">
        <v>717</v>
      </c>
      <c r="M5" s="1300"/>
      <c r="N5" s="1300"/>
      <c r="O5" s="1300"/>
      <c r="P5" s="1300"/>
      <c r="Q5" s="1300"/>
      <c r="R5" s="1300"/>
      <c r="S5" s="1300"/>
      <c r="T5" s="1300"/>
      <c r="U5" s="632"/>
    </row>
    <row r="6" spans="1:34" ht="3" customHeight="1">
      <c r="J6" s="651"/>
      <c r="K6" s="651"/>
      <c r="L6" s="716"/>
      <c r="M6" s="716"/>
      <c r="N6" s="716"/>
      <c r="O6" s="717"/>
      <c r="P6" s="717"/>
      <c r="Q6" s="717"/>
      <c r="R6" s="717"/>
      <c r="S6" s="717"/>
      <c r="T6" s="717"/>
      <c r="U6" s="717"/>
      <c r="V6" s="754"/>
    </row>
    <row r="7" spans="1:34" ht="33.75">
      <c r="J7" s="651"/>
      <c r="K7" s="651"/>
      <c r="L7" s="716"/>
      <c r="M7" s="585" t="s">
        <v>651</v>
      </c>
      <c r="N7" s="716"/>
      <c r="O7" s="1324"/>
      <c r="P7" s="1325"/>
      <c r="Q7" s="1325"/>
      <c r="R7" s="1325"/>
      <c r="S7" s="1325"/>
      <c r="T7" s="1326"/>
      <c r="U7" s="729"/>
      <c r="V7" s="754"/>
    </row>
    <row r="8" spans="1:34" s="775" customFormat="1" ht="5.25">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17"/>
      <c r="B9" s="1117"/>
      <c r="C9" s="1117"/>
      <c r="D9" s="1117"/>
      <c r="E9" s="1117"/>
      <c r="F9" s="1117"/>
      <c r="G9" s="1117"/>
      <c r="H9" s="1117"/>
      <c r="L9" s="1167"/>
      <c r="M9" s="1040"/>
      <c r="O9" s="1306"/>
      <c r="P9" s="1306"/>
      <c r="Q9" s="1306"/>
      <c r="R9" s="1306"/>
      <c r="S9" s="1306"/>
      <c r="T9" s="1306"/>
      <c r="U9" s="779"/>
      <c r="V9" s="779"/>
      <c r="X9" s="1117"/>
      <c r="Y9" s="1117"/>
      <c r="Z9" s="1117"/>
      <c r="AA9" s="1117"/>
      <c r="AB9" s="1117"/>
    </row>
    <row r="10" spans="1:34" s="538" customFormat="1" ht="18.75">
      <c r="A10" s="733"/>
      <c r="B10" s="733"/>
      <c r="C10" s="733"/>
      <c r="D10" s="733"/>
      <c r="E10" s="733"/>
      <c r="F10" s="733"/>
      <c r="G10" s="733"/>
      <c r="H10" s="733"/>
      <c r="L10" s="468"/>
      <c r="M10" s="585" t="str">
        <f>"Дата подачи заявления об "&amp;IF(datePr_ch="","утверждении","изменении") &amp; " тарифов"</f>
        <v>Дата подачи заявления об утверждении тарифов</v>
      </c>
      <c r="N10" s="1121"/>
      <c r="O10" s="1307" t="str">
        <f>IF(datePr_ch="",IF(datePr="","",datePr),datePr_ch)</f>
        <v>30.04.2019</v>
      </c>
      <c r="P10" s="1307"/>
      <c r="Q10" s="1307"/>
      <c r="R10" s="1307"/>
      <c r="S10" s="1307"/>
      <c r="T10" s="1307"/>
      <c r="U10" s="729"/>
      <c r="V10" s="729"/>
      <c r="W10" s="488"/>
      <c r="X10" s="733"/>
      <c r="Y10" s="733"/>
      <c r="Z10" s="733"/>
      <c r="AA10" s="733"/>
      <c r="AB10" s="733"/>
      <c r="AC10" s="733"/>
      <c r="AD10" s="733"/>
      <c r="AE10" s="733"/>
      <c r="AF10" s="733"/>
      <c r="AG10" s="733"/>
      <c r="AH10" s="733"/>
    </row>
    <row r="11" spans="1:34" s="538" customFormat="1" ht="22.5">
      <c r="A11" s="733"/>
      <c r="B11" s="733"/>
      <c r="C11" s="733"/>
      <c r="D11" s="733"/>
      <c r="E11" s="733"/>
      <c r="F11" s="733"/>
      <c r="G11" s="733"/>
      <c r="H11" s="733"/>
      <c r="L11" s="723"/>
      <c r="M11" s="585" t="str">
        <f>"Номер подачи заявления об "&amp;IF(numberPr_ch="","утверждении","изменении") &amp; " тарифов"</f>
        <v>Номер подачи заявления об утверждении тарифов</v>
      </c>
      <c r="N11" s="1121"/>
      <c r="O11" s="1307" t="str">
        <f>IF(numberPr_ch="",IF(numberPr="","",numberPr),numberPr_ch)</f>
        <v>01-13/16844</v>
      </c>
      <c r="P11" s="1307"/>
      <c r="Q11" s="1307"/>
      <c r="R11" s="1307"/>
      <c r="S11" s="1307"/>
      <c r="T11" s="1307"/>
      <c r="U11" s="729"/>
      <c r="V11" s="729"/>
      <c r="W11" s="488"/>
      <c r="X11" s="733"/>
      <c r="Y11" s="733"/>
      <c r="Z11" s="733"/>
      <c r="AA11" s="733"/>
      <c r="AB11" s="733"/>
      <c r="AC11" s="733"/>
      <c r="AD11" s="733"/>
      <c r="AE11" s="733"/>
      <c r="AF11" s="733"/>
      <c r="AG11" s="733"/>
      <c r="AH11" s="733"/>
    </row>
    <row r="12" spans="1:34" s="745" customFormat="1" ht="5.25" hidden="1">
      <c r="A12" s="1117"/>
      <c r="B12" s="1117"/>
      <c r="C12" s="1117"/>
      <c r="D12" s="1117"/>
      <c r="E12" s="1117"/>
      <c r="F12" s="1117"/>
      <c r="G12" s="1117"/>
      <c r="H12" s="1117"/>
      <c r="L12" s="1167"/>
      <c r="M12" s="1040"/>
      <c r="O12" s="1306"/>
      <c r="P12" s="1306"/>
      <c r="Q12" s="1306"/>
      <c r="R12" s="1306"/>
      <c r="S12" s="1306"/>
      <c r="T12" s="1306"/>
      <c r="U12" s="779"/>
      <c r="V12" s="779"/>
      <c r="X12" s="1117"/>
      <c r="Y12" s="1117"/>
      <c r="Z12" s="1117"/>
      <c r="AA12" s="1117"/>
      <c r="AB12" s="1117"/>
    </row>
    <row r="13" spans="1:34" s="538" customFormat="1" ht="11.25">
      <c r="A13" s="733"/>
      <c r="B13" s="733"/>
      <c r="C13" s="733"/>
      <c r="D13" s="733"/>
      <c r="E13" s="733"/>
      <c r="F13" s="733"/>
      <c r="G13" s="733"/>
      <c r="H13" s="733"/>
      <c r="L13" s="1301"/>
      <c r="M13" s="1301"/>
      <c r="N13" s="741"/>
      <c r="O13" s="729"/>
      <c r="P13" s="729"/>
      <c r="Q13" s="729"/>
      <c r="R13" s="729"/>
      <c r="S13" s="729"/>
      <c r="T13" s="729"/>
      <c r="U13" s="732" t="s">
        <v>370</v>
      </c>
      <c r="X13" s="733"/>
      <c r="Y13" s="733"/>
      <c r="Z13" s="733"/>
      <c r="AA13" s="733"/>
      <c r="AB13" s="733"/>
      <c r="AC13" s="733"/>
      <c r="AD13" s="733"/>
      <c r="AE13" s="733"/>
      <c r="AF13" s="733"/>
      <c r="AG13" s="733"/>
      <c r="AH13" s="733"/>
    </row>
    <row r="14" spans="1:34">
      <c r="J14" s="651"/>
      <c r="K14" s="651"/>
      <c r="L14" s="716"/>
      <c r="M14" s="716"/>
      <c r="N14" s="471"/>
      <c r="O14" s="1308"/>
      <c r="P14" s="1308"/>
      <c r="Q14" s="1308"/>
      <c r="R14" s="1308"/>
      <c r="S14" s="1308"/>
      <c r="T14" s="1308"/>
      <c r="U14" s="1308"/>
    </row>
    <row r="15" spans="1:34">
      <c r="J15" s="651"/>
      <c r="K15" s="651"/>
      <c r="L15" s="1231" t="s">
        <v>444</v>
      </c>
      <c r="M15" s="1231"/>
      <c r="N15" s="1231"/>
      <c r="O15" s="1231"/>
      <c r="P15" s="1231"/>
      <c r="Q15" s="1231"/>
      <c r="R15" s="1231"/>
      <c r="S15" s="1231"/>
      <c r="T15" s="1231"/>
      <c r="U15" s="1231"/>
      <c r="V15" s="1231"/>
      <c r="W15" s="1231" t="s">
        <v>445</v>
      </c>
    </row>
    <row r="16" spans="1:34" ht="14.25" customHeight="1">
      <c r="J16" s="651"/>
      <c r="K16" s="651"/>
      <c r="L16" s="1314" t="s">
        <v>90</v>
      </c>
      <c r="M16" s="1314" t="s">
        <v>602</v>
      </c>
      <c r="N16" s="629"/>
      <c r="O16" s="1315" t="s">
        <v>604</v>
      </c>
      <c r="P16" s="1316"/>
      <c r="Q16" s="1316"/>
      <c r="R16" s="1316"/>
      <c r="S16" s="1316"/>
      <c r="T16" s="1317"/>
      <c r="U16" s="1297" t="s">
        <v>338</v>
      </c>
      <c r="V16" s="1311" t="s">
        <v>273</v>
      </c>
      <c r="W16" s="1231"/>
    </row>
    <row r="17" spans="1:36" ht="14.25" customHeight="1">
      <c r="J17" s="651"/>
      <c r="K17" s="651"/>
      <c r="L17" s="1314"/>
      <c r="M17" s="1314"/>
      <c r="N17" s="630"/>
      <c r="O17" s="1320" t="s">
        <v>578</v>
      </c>
      <c r="P17" s="1318" t="s">
        <v>269</v>
      </c>
      <c r="Q17" s="1319"/>
      <c r="R17" s="1294" t="s">
        <v>615</v>
      </c>
      <c r="S17" s="1295"/>
      <c r="T17" s="1296"/>
      <c r="U17" s="1298"/>
      <c r="V17" s="1312"/>
      <c r="W17" s="1231"/>
    </row>
    <row r="18" spans="1:36" ht="33.75" customHeight="1">
      <c r="J18" s="651"/>
      <c r="K18" s="651"/>
      <c r="L18" s="1314"/>
      <c r="M18" s="1314"/>
      <c r="N18" s="631"/>
      <c r="O18" s="1321"/>
      <c r="P18" s="718" t="s">
        <v>579</v>
      </c>
      <c r="Q18" s="718" t="s">
        <v>6</v>
      </c>
      <c r="R18" s="742" t="s">
        <v>272</v>
      </c>
      <c r="S18" s="1309" t="s">
        <v>271</v>
      </c>
      <c r="T18" s="1310"/>
      <c r="U18" s="1299"/>
      <c r="V18" s="1313"/>
      <c r="W18" s="1231"/>
    </row>
    <row r="19" spans="1:36">
      <c r="J19" s="651"/>
      <c r="K19" s="537">
        <v>1</v>
      </c>
      <c r="L19" s="615" t="s">
        <v>91</v>
      </c>
      <c r="M19" s="615" t="s">
        <v>47</v>
      </c>
      <c r="N19" s="617" t="str">
        <f ca="1">OFFSET(N19,0,-1)</f>
        <v>2</v>
      </c>
      <c r="O19" s="740">
        <f ca="1">OFFSET(O19,0,-1)+1</f>
        <v>3</v>
      </c>
      <c r="P19" s="740">
        <f ca="1">OFFSET(P19,0,-1)+1</f>
        <v>4</v>
      </c>
      <c r="Q19" s="740">
        <f ca="1">OFFSET(Q19,0,-1)+1</f>
        <v>5</v>
      </c>
      <c r="R19" s="740">
        <f ca="1">OFFSET(R19,0,-1)+1</f>
        <v>6</v>
      </c>
      <c r="S19" s="1302">
        <f ca="1">OFFSET(S19,0,-1)+1</f>
        <v>7</v>
      </c>
      <c r="T19" s="1302"/>
      <c r="U19" s="740">
        <f ca="1">OFFSET(U19,0,-2)+1</f>
        <v>8</v>
      </c>
      <c r="V19" s="617">
        <f ca="1">OFFSET(V19,0,-1)</f>
        <v>8</v>
      </c>
      <c r="W19" s="740">
        <f ca="1">OFFSET(W19,0,-1)+1</f>
        <v>9</v>
      </c>
    </row>
    <row r="20" spans="1:36" ht="22.5">
      <c r="A20" s="1285">
        <v>1</v>
      </c>
      <c r="B20" s="830"/>
      <c r="C20" s="830"/>
      <c r="D20" s="830"/>
      <c r="E20" s="831"/>
      <c r="F20" s="832"/>
      <c r="G20" s="832"/>
      <c r="H20" s="832"/>
      <c r="I20" s="833"/>
      <c r="J20" s="828"/>
      <c r="K20" s="835"/>
      <c r="L20" s="743">
        <f>mergeValue(A20)</f>
        <v>1</v>
      </c>
      <c r="M20" s="609" t="s">
        <v>19</v>
      </c>
      <c r="N20" s="614"/>
      <c r="O20" s="1286"/>
      <c r="P20" s="1286"/>
      <c r="Q20" s="1286"/>
      <c r="R20" s="1286"/>
      <c r="S20" s="1286"/>
      <c r="T20" s="1286"/>
      <c r="U20" s="1286"/>
      <c r="V20" s="1286"/>
      <c r="W20" s="1125" t="s">
        <v>718</v>
      </c>
      <c r="Y20" s="776"/>
      <c r="Z20" s="776" t="str">
        <f t="shared" ref="Z20:Z33" si="0">IF(M20="","",M20 )</f>
        <v>Наименование тарифа</v>
      </c>
      <c r="AA20" s="776"/>
      <c r="AB20" s="776"/>
      <c r="AC20" s="776"/>
      <c r="AI20" s="758"/>
      <c r="AJ20" s="758"/>
    </row>
    <row r="21" spans="1:36" ht="22.5">
      <c r="A21" s="1285"/>
      <c r="B21" s="1285">
        <v>1</v>
      </c>
      <c r="C21" s="830"/>
      <c r="D21" s="830"/>
      <c r="E21" s="832"/>
      <c r="F21" s="832"/>
      <c r="G21" s="832"/>
      <c r="H21" s="832"/>
      <c r="I21" s="827"/>
      <c r="J21" s="826"/>
      <c r="K21" s="829"/>
      <c r="L21" s="743" t="str">
        <f>mergeValue(A21) &amp;"."&amp; mergeValue(B21)</f>
        <v>1.1</v>
      </c>
      <c r="M21" s="657" t="s">
        <v>15</v>
      </c>
      <c r="N21" s="614"/>
      <c r="O21" s="1286"/>
      <c r="P21" s="1286"/>
      <c r="Q21" s="1286"/>
      <c r="R21" s="1286"/>
      <c r="S21" s="1286"/>
      <c r="T21" s="1286"/>
      <c r="U21" s="1286"/>
      <c r="V21" s="1286"/>
      <c r="W21" s="1125" t="s">
        <v>459</v>
      </c>
      <c r="Y21" s="776"/>
      <c r="Z21" s="776" t="str">
        <f t="shared" si="0"/>
        <v>Территория действия тарифа</v>
      </c>
      <c r="AA21" s="776"/>
      <c r="AB21" s="776"/>
      <c r="AC21" s="776"/>
      <c r="AI21" s="758"/>
      <c r="AJ21" s="758"/>
    </row>
    <row r="22" spans="1:36" ht="22.5">
      <c r="A22" s="1285"/>
      <c r="B22" s="1285"/>
      <c r="C22" s="1285">
        <v>1</v>
      </c>
      <c r="D22" s="830"/>
      <c r="E22" s="832"/>
      <c r="F22" s="832"/>
      <c r="G22" s="832"/>
      <c r="H22" s="832"/>
      <c r="I22" s="834"/>
      <c r="J22" s="826"/>
      <c r="K22" s="829"/>
      <c r="L22" s="743" t="str">
        <f>mergeValue(A22) &amp;"."&amp; mergeValue(B22)&amp;"."&amp; mergeValue(C22)</f>
        <v>1.1.1</v>
      </c>
      <c r="M22" s="658" t="s">
        <v>7</v>
      </c>
      <c r="N22" s="614"/>
      <c r="O22" s="1286"/>
      <c r="P22" s="1286"/>
      <c r="Q22" s="1286"/>
      <c r="R22" s="1286"/>
      <c r="S22" s="1286"/>
      <c r="T22" s="1286"/>
      <c r="U22" s="1286"/>
      <c r="V22" s="1286"/>
      <c r="W22" s="1125" t="s">
        <v>600</v>
      </c>
      <c r="Y22" s="776"/>
      <c r="Z22" s="776" t="str">
        <f t="shared" si="0"/>
        <v xml:space="preserve">Наименование системы теплоснабжения </v>
      </c>
      <c r="AA22" s="776"/>
      <c r="AB22" s="776"/>
      <c r="AC22" s="776"/>
      <c r="AI22" s="758"/>
      <c r="AJ22" s="758"/>
    </row>
    <row r="23" spans="1:36" ht="22.5">
      <c r="A23" s="1285"/>
      <c r="B23" s="1285"/>
      <c r="C23" s="1285"/>
      <c r="D23" s="1285">
        <v>1</v>
      </c>
      <c r="E23" s="832"/>
      <c r="F23" s="832"/>
      <c r="G23" s="832"/>
      <c r="H23" s="832"/>
      <c r="I23" s="834"/>
      <c r="J23" s="826"/>
      <c r="K23" s="829"/>
      <c r="L23" s="743" t="str">
        <f>mergeValue(A23) &amp;"."&amp; mergeValue(B23)&amp;"."&amp; mergeValue(C23)&amp;"."&amp; mergeValue(D23)</f>
        <v>1.1.1.1</v>
      </c>
      <c r="M23" s="659" t="s">
        <v>21</v>
      </c>
      <c r="N23" s="614"/>
      <c r="O23" s="1286"/>
      <c r="P23" s="1286"/>
      <c r="Q23" s="1286"/>
      <c r="R23" s="1286"/>
      <c r="S23" s="1286"/>
      <c r="T23" s="1286"/>
      <c r="U23" s="1286"/>
      <c r="V23" s="1286"/>
      <c r="W23" s="1125" t="s">
        <v>601</v>
      </c>
      <c r="Y23" s="776"/>
      <c r="Z23" s="776" t="str">
        <f t="shared" si="0"/>
        <v xml:space="preserve">Источник тепловой энергии  </v>
      </c>
      <c r="AA23" s="776"/>
      <c r="AB23" s="776"/>
      <c r="AC23" s="776"/>
      <c r="AI23" s="758"/>
      <c r="AJ23" s="758"/>
    </row>
    <row r="24" spans="1:36" ht="78.75">
      <c r="A24" s="1285"/>
      <c r="B24" s="1285"/>
      <c r="C24" s="1285"/>
      <c r="D24" s="1285"/>
      <c r="E24" s="1285">
        <v>1</v>
      </c>
      <c r="F24" s="832"/>
      <c r="G24" s="832"/>
      <c r="H24" s="830">
        <v>1</v>
      </c>
      <c r="I24" s="1285">
        <v>1</v>
      </c>
      <c r="J24" s="832"/>
      <c r="K24" s="837"/>
      <c r="L24" s="743" t="str">
        <f>mergeValue(A24) &amp;"."&amp; mergeValue(B24)&amp;"."&amp; mergeValue(C24)&amp;"."&amp; mergeValue(D24)&amp;"."&amp; mergeValue(E24)</f>
        <v>1.1.1.1.1</v>
      </c>
      <c r="M24" s="523" t="s">
        <v>8</v>
      </c>
      <c r="N24" s="614"/>
      <c r="O24" s="1287"/>
      <c r="P24" s="1287"/>
      <c r="Q24" s="1287"/>
      <c r="R24" s="1287"/>
      <c r="S24" s="1287"/>
      <c r="T24" s="1287"/>
      <c r="U24" s="1287"/>
      <c r="V24" s="1287"/>
      <c r="W24" s="1125" t="s">
        <v>719</v>
      </c>
      <c r="Y24" s="776"/>
      <c r="Z24" s="776" t="str">
        <f t="shared" si="0"/>
        <v>Схема подключения теплопотребляющей установки к коллектору источника тепловой энергии</v>
      </c>
      <c r="AA24" s="776"/>
      <c r="AB24" s="776"/>
      <c r="AC24" s="776"/>
      <c r="AI24" s="758"/>
      <c r="AJ24" s="758"/>
    </row>
    <row r="25" spans="1:36" ht="33.75">
      <c r="A25" s="1285"/>
      <c r="B25" s="1285"/>
      <c r="C25" s="1285"/>
      <c r="D25" s="1285"/>
      <c r="E25" s="1285"/>
      <c r="F25" s="1285">
        <v>1</v>
      </c>
      <c r="G25" s="830"/>
      <c r="H25" s="830"/>
      <c r="I25" s="1285"/>
      <c r="J25" s="1285">
        <v>1</v>
      </c>
      <c r="K25" s="838"/>
      <c r="L25" s="743" t="str">
        <f>mergeValue(A25) &amp;"."&amp; mergeValue(B25)&amp;"."&amp; mergeValue(C25)&amp;"."&amp; mergeValue(D25)&amp;"."&amp; mergeValue(E25)&amp;"."&amp; mergeValue(F25)</f>
        <v>1.1.1.1.1.1</v>
      </c>
      <c r="M25" s="524" t="s">
        <v>9</v>
      </c>
      <c r="N25" s="614"/>
      <c r="O25" s="1287"/>
      <c r="P25" s="1287"/>
      <c r="Q25" s="1287"/>
      <c r="R25" s="1287"/>
      <c r="S25" s="1287"/>
      <c r="T25" s="1287"/>
      <c r="U25" s="1287"/>
      <c r="V25" s="1287"/>
      <c r="W25" s="1125" t="s">
        <v>720</v>
      </c>
      <c r="Y25" s="776"/>
      <c r="Z25" s="776" t="str">
        <f t="shared" si="0"/>
        <v>Группа потребителей</v>
      </c>
      <c r="AA25" s="776"/>
      <c r="AB25" s="776"/>
      <c r="AC25" s="776"/>
      <c r="AI25" s="758"/>
      <c r="AJ25" s="758"/>
    </row>
    <row r="26" spans="1:36" ht="122.1" customHeight="1">
      <c r="A26" s="1285"/>
      <c r="B26" s="1285"/>
      <c r="C26" s="1285"/>
      <c r="D26" s="1285"/>
      <c r="E26" s="1285"/>
      <c r="F26" s="1285"/>
      <c r="G26" s="830">
        <v>1</v>
      </c>
      <c r="H26" s="830"/>
      <c r="I26" s="1285"/>
      <c r="J26" s="1285"/>
      <c r="K26" s="838">
        <v>1</v>
      </c>
      <c r="L26" s="743" t="str">
        <f>mergeValue(A26) &amp;"."&amp; mergeValue(B26)&amp;"."&amp; mergeValue(C26)&amp;"."&amp; mergeValue(D26)&amp;"."&amp; mergeValue(E26)&amp;"."&amp; mergeValue(F26)&amp;"."&amp; mergeValue(G26)</f>
        <v>1.1.1.1.1.1.1</v>
      </c>
      <c r="M26" s="1084"/>
      <c r="N26" s="614"/>
      <c r="O26" s="725"/>
      <c r="P26" s="725"/>
      <c r="Q26" s="1034"/>
      <c r="R26" s="1292"/>
      <c r="S26" s="1293" t="s">
        <v>82</v>
      </c>
      <c r="T26" s="1292"/>
      <c r="U26" s="1293" t="s">
        <v>83</v>
      </c>
      <c r="V26" s="725"/>
      <c r="W26" s="1303" t="s">
        <v>721</v>
      </c>
      <c r="X26" s="758" t="str">
        <f>strCheckDate(O27:V27)</f>
        <v/>
      </c>
      <c r="Y26" s="776"/>
      <c r="Z26" s="776" t="str">
        <f t="shared" si="0"/>
        <v/>
      </c>
      <c r="AA26" s="776"/>
      <c r="AB26" s="776"/>
      <c r="AC26" s="776"/>
      <c r="AI26" s="758"/>
      <c r="AJ26" s="758"/>
    </row>
    <row r="27" spans="1:36" ht="11.25" hidden="1">
      <c r="A27" s="1285"/>
      <c r="B27" s="1285"/>
      <c r="C27" s="1285"/>
      <c r="D27" s="1285"/>
      <c r="E27" s="1285"/>
      <c r="F27" s="1285"/>
      <c r="G27" s="830"/>
      <c r="H27" s="830"/>
      <c r="I27" s="1285"/>
      <c r="J27" s="1285"/>
      <c r="K27" s="838"/>
      <c r="L27" s="751"/>
      <c r="M27" s="614"/>
      <c r="N27" s="614"/>
      <c r="O27" s="725"/>
      <c r="P27" s="725"/>
      <c r="Q27" s="731" t="str">
        <f>R26 &amp; "-" &amp; T26</f>
        <v>-</v>
      </c>
      <c r="R27" s="1292"/>
      <c r="S27" s="1293"/>
      <c r="T27" s="1292"/>
      <c r="U27" s="1293"/>
      <c r="V27" s="725"/>
      <c r="W27" s="1304"/>
      <c r="Y27" s="776"/>
      <c r="Z27" s="776" t="str">
        <f t="shared" si="0"/>
        <v/>
      </c>
      <c r="AA27" s="776"/>
      <c r="AB27" s="776"/>
      <c r="AC27" s="776"/>
      <c r="AI27" s="758"/>
      <c r="AJ27" s="758"/>
    </row>
    <row r="28" spans="1:36" ht="15" customHeight="1">
      <c r="A28" s="1285"/>
      <c r="B28" s="1285"/>
      <c r="C28" s="1285"/>
      <c r="D28" s="1285"/>
      <c r="E28" s="1285"/>
      <c r="F28" s="1285"/>
      <c r="G28" s="832"/>
      <c r="H28" s="830"/>
      <c r="I28" s="1285"/>
      <c r="J28" s="1285"/>
      <c r="K28" s="837"/>
      <c r="L28" s="653"/>
      <c r="M28" s="526" t="s">
        <v>24</v>
      </c>
      <c r="N28" s="727"/>
      <c r="O28" s="727"/>
      <c r="P28" s="727"/>
      <c r="Q28" s="727"/>
      <c r="R28" s="727"/>
      <c r="S28" s="727"/>
      <c r="T28" s="727"/>
      <c r="U28" s="727"/>
      <c r="V28" s="724"/>
      <c r="W28" s="1305"/>
      <c r="Y28" s="776"/>
      <c r="Z28" s="776" t="str">
        <f t="shared" si="0"/>
        <v>Добавить вид теплоносителя (параметры теплоносителя)</v>
      </c>
      <c r="AA28" s="776"/>
      <c r="AB28" s="776"/>
      <c r="AC28" s="776"/>
      <c r="AI28" s="758"/>
      <c r="AJ28" s="758"/>
    </row>
    <row r="29" spans="1:36" ht="15" customHeight="1">
      <c r="A29" s="1285"/>
      <c r="B29" s="1285"/>
      <c r="C29" s="1285"/>
      <c r="D29" s="1285"/>
      <c r="E29" s="1285"/>
      <c r="F29" s="832"/>
      <c r="G29" s="832"/>
      <c r="H29" s="830"/>
      <c r="I29" s="1285"/>
      <c r="J29" s="832"/>
      <c r="K29" s="837"/>
      <c r="L29" s="653"/>
      <c r="M29" s="525" t="s">
        <v>10</v>
      </c>
      <c r="N29" s="727"/>
      <c r="O29" s="727"/>
      <c r="P29" s="727"/>
      <c r="Q29" s="727"/>
      <c r="R29" s="727"/>
      <c r="S29" s="727"/>
      <c r="T29" s="727"/>
      <c r="U29" s="726"/>
      <c r="V29" s="727"/>
      <c r="W29" s="633"/>
      <c r="Y29" s="776"/>
      <c r="Z29" s="776" t="str">
        <f t="shared" si="0"/>
        <v>Добавить группу потребителей</v>
      </c>
      <c r="AA29" s="776"/>
      <c r="AB29" s="776"/>
      <c r="AC29" s="776"/>
      <c r="AI29" s="758"/>
      <c r="AJ29" s="758"/>
    </row>
    <row r="30" spans="1:36" ht="15" customHeight="1">
      <c r="A30" s="1285"/>
      <c r="B30" s="1285"/>
      <c r="C30" s="1285"/>
      <c r="D30" s="1285"/>
      <c r="E30" s="836"/>
      <c r="F30" s="832"/>
      <c r="G30" s="832"/>
      <c r="H30" s="832"/>
      <c r="I30" s="828"/>
      <c r="J30" s="825"/>
      <c r="K30" s="835"/>
      <c r="L30" s="653"/>
      <c r="M30" s="722" t="s">
        <v>11</v>
      </c>
      <c r="N30" s="727"/>
      <c r="O30" s="727"/>
      <c r="P30" s="727"/>
      <c r="Q30" s="727"/>
      <c r="R30" s="727"/>
      <c r="S30" s="727"/>
      <c r="T30" s="727"/>
      <c r="U30" s="726"/>
      <c r="V30" s="727"/>
      <c r="W30" s="633"/>
      <c r="Y30" s="776"/>
      <c r="Z30" s="776" t="str">
        <f t="shared" si="0"/>
        <v>Добавить схему подключения</v>
      </c>
      <c r="AA30" s="776"/>
      <c r="AB30" s="776"/>
      <c r="AC30" s="776"/>
      <c r="AI30" s="758"/>
      <c r="AJ30" s="758"/>
    </row>
    <row r="31" spans="1:36" ht="15" customHeight="1">
      <c r="A31" s="1285"/>
      <c r="B31" s="1285"/>
      <c r="C31" s="1285"/>
      <c r="D31" s="836"/>
      <c r="E31" s="836"/>
      <c r="F31" s="832"/>
      <c r="G31" s="832"/>
      <c r="H31" s="832"/>
      <c r="I31" s="828"/>
      <c r="J31" s="825"/>
      <c r="K31" s="835"/>
      <c r="L31" s="653"/>
      <c r="M31" s="721" t="s">
        <v>16</v>
      </c>
      <c r="N31" s="727"/>
      <c r="O31" s="727"/>
      <c r="P31" s="727"/>
      <c r="Q31" s="727"/>
      <c r="R31" s="727"/>
      <c r="S31" s="727"/>
      <c r="T31" s="727"/>
      <c r="U31" s="726"/>
      <c r="V31" s="727"/>
      <c r="W31" s="633"/>
      <c r="Y31" s="776"/>
      <c r="Z31" s="776" t="str">
        <f t="shared" si="0"/>
        <v>Добавить источник тепловой энергии</v>
      </c>
      <c r="AA31" s="776"/>
      <c r="AB31" s="776"/>
      <c r="AC31" s="776"/>
      <c r="AI31" s="758"/>
      <c r="AJ31" s="758"/>
    </row>
    <row r="32" spans="1:36" ht="15" customHeight="1">
      <c r="A32" s="1285"/>
      <c r="B32" s="1285"/>
      <c r="C32" s="836"/>
      <c r="D32" s="836"/>
      <c r="E32" s="836"/>
      <c r="F32" s="836"/>
      <c r="G32" s="841"/>
      <c r="H32" s="828"/>
      <c r="I32" s="839"/>
      <c r="J32" s="825"/>
      <c r="K32" s="840"/>
      <c r="L32" s="653"/>
      <c r="M32" s="720" t="s">
        <v>17</v>
      </c>
      <c r="N32" s="727"/>
      <c r="O32" s="727"/>
      <c r="P32" s="727"/>
      <c r="Q32" s="727"/>
      <c r="R32" s="727"/>
      <c r="S32" s="727"/>
      <c r="T32" s="727"/>
      <c r="U32" s="726"/>
      <c r="V32" s="727"/>
      <c r="W32" s="633"/>
      <c r="Y32" s="776"/>
      <c r="Z32" s="776" t="str">
        <f t="shared" si="0"/>
        <v>Добавить наименование системы теплоснабжения</v>
      </c>
      <c r="AA32" s="776"/>
      <c r="AB32" s="776"/>
      <c r="AC32" s="776"/>
      <c r="AI32" s="758"/>
      <c r="AJ32" s="758"/>
    </row>
    <row r="33" spans="1:36" ht="15" customHeight="1">
      <c r="A33" s="1285"/>
      <c r="B33" s="836"/>
      <c r="C33" s="836"/>
      <c r="D33" s="836"/>
      <c r="E33" s="836"/>
      <c r="F33" s="836"/>
      <c r="G33" s="841"/>
      <c r="H33" s="828"/>
      <c r="I33" s="828"/>
      <c r="J33" s="825"/>
      <c r="K33" s="835"/>
      <c r="L33" s="653"/>
      <c r="M33" s="695" t="s">
        <v>18</v>
      </c>
      <c r="N33" s="727"/>
      <c r="O33" s="727"/>
      <c r="P33" s="727"/>
      <c r="Q33" s="727"/>
      <c r="R33" s="727"/>
      <c r="S33" s="727"/>
      <c r="T33" s="727"/>
      <c r="U33" s="726"/>
      <c r="V33" s="727"/>
      <c r="W33" s="633"/>
      <c r="Y33" s="776"/>
      <c r="Z33" s="776" t="str">
        <f t="shared" si="0"/>
        <v>Добавить территорию действия тарифа</v>
      </c>
      <c r="AA33" s="776"/>
      <c r="AB33" s="776"/>
      <c r="AC33" s="776"/>
      <c r="AI33" s="758"/>
      <c r="AJ33" s="758"/>
    </row>
    <row r="34" spans="1:36" s="704" customFormat="1" ht="15" customHeight="1">
      <c r="A34" s="824"/>
      <c r="B34" s="824"/>
      <c r="C34" s="824"/>
      <c r="D34" s="824"/>
      <c r="E34" s="824"/>
      <c r="F34" s="824"/>
      <c r="G34" s="824"/>
      <c r="H34" s="824"/>
      <c r="I34" s="824"/>
      <c r="J34" s="824"/>
      <c r="K34" s="824"/>
      <c r="L34" s="462"/>
      <c r="M34" s="698" t="s">
        <v>307</v>
      </c>
      <c r="N34" s="727"/>
      <c r="O34" s="727"/>
      <c r="P34" s="727"/>
      <c r="Q34" s="727"/>
      <c r="R34" s="727"/>
      <c r="S34" s="727"/>
      <c r="T34" s="727"/>
      <c r="U34" s="726"/>
      <c r="V34" s="727"/>
      <c r="W34" s="633"/>
      <c r="X34" s="684"/>
      <c r="Y34" s="684"/>
      <c r="Z34" s="684"/>
      <c r="AA34" s="684"/>
      <c r="AB34" s="684"/>
      <c r="AC34" s="684"/>
      <c r="AD34" s="684"/>
      <c r="AE34" s="684"/>
      <c r="AF34" s="684"/>
      <c r="AG34" s="684"/>
      <c r="AH34" s="684"/>
    </row>
    <row r="35" spans="1:36" ht="11.25">
      <c r="A35" s="750"/>
      <c r="B35" s="750"/>
      <c r="C35" s="750"/>
      <c r="D35" s="750"/>
      <c r="E35" s="750"/>
      <c r="F35" s="750"/>
      <c r="G35" s="750"/>
      <c r="H35" s="750"/>
      <c r="I35" s="750"/>
      <c r="J35" s="750"/>
      <c r="K35" s="750"/>
      <c r="X35" s="750"/>
      <c r="Y35" s="750"/>
      <c r="Z35" s="750"/>
      <c r="AA35" s="750"/>
      <c r="AB35" s="750"/>
      <c r="AC35" s="750"/>
      <c r="AD35" s="750"/>
      <c r="AE35" s="750"/>
      <c r="AF35" s="750"/>
      <c r="AG35" s="750"/>
      <c r="AH35" s="750"/>
    </row>
    <row r="36" spans="1:36" ht="105.75" customHeight="1">
      <c r="L36" s="1">
        <v>1</v>
      </c>
      <c r="M36" s="1278" t="s">
        <v>722</v>
      </c>
      <c r="N36" s="1278"/>
      <c r="O36" s="1278"/>
      <c r="P36" s="1278"/>
      <c r="Q36" s="1278"/>
      <c r="R36" s="1278"/>
      <c r="S36" s="1278"/>
      <c r="T36" s="1278"/>
      <c r="U36" s="1278"/>
      <c r="V36" s="1278"/>
      <c r="W36" s="1278"/>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182</v>
      </c>
    </row>
    <row r="2" spans="1:20" ht="22.5">
      <c r="F2" s="1279" t="s">
        <v>470</v>
      </c>
      <c r="G2" s="1280"/>
      <c r="H2" s="1281"/>
      <c r="I2" s="608"/>
    </row>
    <row r="3" spans="1:20" ht="3" customHeight="1"/>
    <row r="4" spans="1:20" s="538" customFormat="1" ht="11.25">
      <c r="A4" s="558"/>
      <c r="B4" s="558"/>
      <c r="C4" s="558"/>
      <c r="D4" s="558"/>
      <c r="F4" s="1231" t="s">
        <v>444</v>
      </c>
      <c r="G4" s="1231"/>
      <c r="H4" s="1231"/>
      <c r="I4" s="1282"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82"/>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06.05.2019</v>
      </c>
      <c r="I7" s="549" t="s">
        <v>472</v>
      </c>
      <c r="J7" s="583"/>
      <c r="K7" s="558"/>
      <c r="L7" s="558"/>
      <c r="M7" s="558"/>
      <c r="N7" s="558"/>
      <c r="O7" s="558"/>
      <c r="P7" s="558"/>
      <c r="Q7" s="558"/>
      <c r="R7" s="558"/>
      <c r="S7" s="558"/>
      <c r="T7" s="558"/>
    </row>
    <row r="8" spans="1:20" s="538" customFormat="1" ht="45">
      <c r="A8" s="1283">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83"/>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83"/>
      <c r="B10" s="558"/>
      <c r="C10" s="558"/>
      <c r="D10" s="558"/>
      <c r="F10" s="584" t="str">
        <f>"4."&amp;mergeValue(A10)</f>
        <v>4.1</v>
      </c>
      <c r="G10" s="600" t="s">
        <v>475</v>
      </c>
      <c r="H10" s="573" t="s">
        <v>448</v>
      </c>
      <c r="I10" s="549"/>
      <c r="J10" s="583"/>
      <c r="K10" s="558"/>
      <c r="L10" s="558"/>
      <c r="M10" s="558"/>
      <c r="N10" s="558"/>
      <c r="O10" s="558"/>
      <c r="P10" s="558"/>
      <c r="Q10" s="558"/>
      <c r="R10" s="558"/>
      <c r="S10" s="558"/>
      <c r="T10" s="558"/>
    </row>
    <row r="11" spans="1:20" s="538" customFormat="1" ht="18.75">
      <c r="A11" s="1283"/>
      <c r="B11" s="1283">
        <v>1</v>
      </c>
      <c r="C11" s="591"/>
      <c r="D11" s="591"/>
      <c r="F11" s="584" t="str">
        <f>"4."&amp;mergeValue(A11) &amp;"."&amp;mergeValue(B11)</f>
        <v>4.1.1</v>
      </c>
      <c r="G11" s="579" t="s">
        <v>570</v>
      </c>
      <c r="H11" s="572" t="str">
        <f>IF(region_name="","",region_name)</f>
        <v>г.Санкт-Петербург</v>
      </c>
      <c r="I11" s="549" t="s">
        <v>478</v>
      </c>
      <c r="J11" s="583"/>
      <c r="K11" s="558"/>
      <c r="L11" s="558"/>
      <c r="M11" s="558"/>
      <c r="N11" s="558"/>
      <c r="O11" s="558"/>
      <c r="P11" s="558"/>
      <c r="Q11" s="558"/>
      <c r="R11" s="558"/>
      <c r="S11" s="558"/>
      <c r="T11" s="558"/>
    </row>
    <row r="12" spans="1:20" s="538" customFormat="1" ht="22.5">
      <c r="A12" s="1283"/>
      <c r="B12" s="1283"/>
      <c r="C12" s="1283">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83"/>
      <c r="B13" s="1283"/>
      <c r="C13" s="1283"/>
      <c r="D13" s="591">
        <v>1</v>
      </c>
      <c r="F13" s="584" t="str">
        <f>"4."&amp;mergeValue(A13) &amp;"."&amp;mergeValue(B13)&amp;"."&amp;mergeValue(C13)&amp;"."&amp;mergeValue(D13)</f>
        <v>4.1.1.1.1</v>
      </c>
      <c r="G13" s="601" t="s">
        <v>477</v>
      </c>
      <c r="H13" s="572"/>
      <c r="I13" s="1284" t="s">
        <v>569</v>
      </c>
      <c r="J13" s="583"/>
      <c r="K13" s="558"/>
      <c r="L13" s="558"/>
      <c r="M13" s="558"/>
      <c r="N13" s="558"/>
      <c r="O13" s="558"/>
      <c r="P13" s="558"/>
      <c r="Q13" s="558"/>
      <c r="R13" s="558"/>
      <c r="S13" s="558"/>
      <c r="T13" s="558"/>
    </row>
    <row r="14" spans="1:20" s="538" customFormat="1" ht="18.75">
      <c r="A14" s="1283"/>
      <c r="B14" s="1283"/>
      <c r="C14" s="1283"/>
      <c r="D14" s="591"/>
      <c r="F14" s="587"/>
      <c r="G14" s="519" t="s">
        <v>4</v>
      </c>
      <c r="H14" s="592"/>
      <c r="I14" s="1284"/>
      <c r="J14" s="583"/>
      <c r="K14" s="558"/>
      <c r="L14" s="558"/>
      <c r="M14" s="558"/>
      <c r="N14" s="558"/>
      <c r="O14" s="558"/>
      <c r="P14" s="558"/>
      <c r="Q14" s="558"/>
      <c r="R14" s="558"/>
      <c r="S14" s="558"/>
      <c r="T14" s="558"/>
    </row>
    <row r="15" spans="1:20" s="538" customFormat="1" ht="18.75">
      <c r="A15" s="1283"/>
      <c r="B15" s="1283"/>
      <c r="C15" s="591"/>
      <c r="D15" s="591"/>
      <c r="F15" s="602"/>
      <c r="G15" s="545" t="s">
        <v>400</v>
      </c>
      <c r="H15" s="603"/>
      <c r="I15" s="604"/>
      <c r="J15" s="583"/>
      <c r="K15" s="558"/>
      <c r="L15" s="558"/>
      <c r="M15" s="558"/>
      <c r="N15" s="558"/>
      <c r="O15" s="558"/>
      <c r="P15" s="558"/>
      <c r="Q15" s="558"/>
      <c r="R15" s="558"/>
      <c r="S15" s="558"/>
      <c r="T15" s="558"/>
    </row>
    <row r="16" spans="1:20" s="538" customFormat="1" ht="18.75">
      <c r="A16" s="1283"/>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8" t="s">
        <v>571</v>
      </c>
      <c r="H19" s="1278"/>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79"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69"/>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00" t="s">
        <v>717</v>
      </c>
      <c r="M5" s="1300"/>
      <c r="N5" s="1300"/>
      <c r="O5" s="1300"/>
      <c r="P5" s="1300"/>
      <c r="Q5" s="1300"/>
      <c r="R5" s="1300"/>
      <c r="S5" s="1300"/>
      <c r="T5" s="1300"/>
      <c r="U5" s="466"/>
    </row>
    <row r="6" spans="1:33" ht="3" customHeight="1">
      <c r="J6" s="451"/>
      <c r="K6" s="451"/>
      <c r="L6" s="447"/>
      <c r="M6" s="447"/>
      <c r="N6" s="447"/>
      <c r="O6" s="450"/>
      <c r="P6" s="450"/>
      <c r="Q6" s="450"/>
      <c r="R6" s="450"/>
      <c r="S6" s="450"/>
      <c r="T6" s="450"/>
      <c r="U6" s="447"/>
    </row>
    <row r="7" spans="1:33" s="745" customFormat="1" ht="5.25" hidden="1">
      <c r="A7" s="1117"/>
      <c r="B7" s="1117"/>
      <c r="C7" s="1117"/>
      <c r="D7" s="1117"/>
      <c r="E7" s="1117"/>
      <c r="F7" s="1117"/>
      <c r="G7" s="1117"/>
      <c r="H7" s="1117"/>
      <c r="L7" s="1167"/>
      <c r="M7" s="1040"/>
      <c r="O7" s="1306"/>
      <c r="P7" s="1306"/>
      <c r="Q7" s="1306"/>
      <c r="R7" s="1306"/>
      <c r="S7" s="1306"/>
      <c r="T7" s="1306"/>
      <c r="U7" s="779"/>
      <c r="V7" s="779"/>
      <c r="X7" s="1117"/>
      <c r="Y7" s="1117"/>
      <c r="Z7" s="1117"/>
      <c r="AA7" s="1117"/>
      <c r="AB7" s="1117"/>
    </row>
    <row r="8" spans="1:33" s="461" customFormat="1" ht="18.75">
      <c r="A8" s="480"/>
      <c r="B8" s="480"/>
      <c r="C8" s="480"/>
      <c r="D8" s="480"/>
      <c r="E8" s="480"/>
      <c r="F8" s="480"/>
      <c r="G8" s="480"/>
      <c r="H8" s="480"/>
      <c r="L8" s="468"/>
      <c r="M8" s="585" t="str">
        <f>"Дата подачи заявления об "&amp;IF(datePr_ch="","утверждении","изменении") &amp; " тарифов"</f>
        <v>Дата подачи заявления об утверждении тарифов</v>
      </c>
      <c r="N8" s="1121"/>
      <c r="O8" s="1307" t="str">
        <f>IF(datePr_ch="",IF(datePr="","",datePr),datePr_ch)</f>
        <v>30.04.2019</v>
      </c>
      <c r="P8" s="1307"/>
      <c r="Q8" s="1307"/>
      <c r="R8" s="1307"/>
      <c r="S8" s="1307"/>
      <c r="T8" s="1307"/>
      <c r="U8" s="550"/>
      <c r="V8" s="550"/>
      <c r="W8" s="488"/>
      <c r="X8" s="474"/>
      <c r="Y8" s="474"/>
      <c r="Z8" s="474"/>
      <c r="AA8" s="474"/>
      <c r="AB8" s="474"/>
      <c r="AC8" s="474"/>
      <c r="AD8" s="474"/>
      <c r="AE8" s="474"/>
      <c r="AF8" s="474"/>
      <c r="AG8" s="474"/>
    </row>
    <row r="9" spans="1:33" s="461" customFormat="1" ht="22.5">
      <c r="A9" s="480"/>
      <c r="B9" s="480"/>
      <c r="C9" s="480"/>
      <c r="D9" s="480"/>
      <c r="E9" s="480"/>
      <c r="F9" s="480"/>
      <c r="G9" s="480"/>
      <c r="H9" s="480"/>
      <c r="L9" s="145"/>
      <c r="M9" s="585" t="str">
        <f>"Номер подачи заявления об "&amp;IF(numberPr_ch="","утверждении","изменении") &amp; " тарифов"</f>
        <v>Номер подачи заявления об утверждении тарифов</v>
      </c>
      <c r="N9" s="1121"/>
      <c r="O9" s="1307" t="str">
        <f>IF(numberPr_ch="",IF(numberPr="","",numberPr),numberPr_ch)</f>
        <v>01-13/16844</v>
      </c>
      <c r="P9" s="1307"/>
      <c r="Q9" s="1307"/>
      <c r="R9" s="1307"/>
      <c r="S9" s="1307"/>
      <c r="T9" s="1307"/>
      <c r="U9" s="550"/>
      <c r="V9" s="550"/>
      <c r="W9" s="488"/>
      <c r="X9" s="474"/>
      <c r="Y9" s="474"/>
      <c r="Z9" s="474"/>
      <c r="AA9" s="474"/>
      <c r="AB9" s="474"/>
      <c r="AC9" s="474"/>
      <c r="AD9" s="474"/>
      <c r="AE9" s="474"/>
      <c r="AF9" s="474"/>
      <c r="AG9" s="474"/>
    </row>
    <row r="10" spans="1:33" s="745" customFormat="1" ht="5.25" hidden="1">
      <c r="A10" s="1117"/>
      <c r="B10" s="1117"/>
      <c r="C10" s="1117"/>
      <c r="D10" s="1117"/>
      <c r="E10" s="1117"/>
      <c r="F10" s="1117"/>
      <c r="G10" s="1117"/>
      <c r="H10" s="1117"/>
      <c r="L10" s="1167"/>
      <c r="M10" s="1040"/>
      <c r="O10" s="1306"/>
      <c r="P10" s="1306"/>
      <c r="Q10" s="1306"/>
      <c r="R10" s="1306"/>
      <c r="S10" s="1306"/>
      <c r="T10" s="1306"/>
      <c r="U10" s="779"/>
      <c r="V10" s="779"/>
      <c r="X10" s="1117"/>
      <c r="Y10" s="1117"/>
      <c r="Z10" s="1117"/>
      <c r="AA10" s="1117"/>
      <c r="AB10" s="1117"/>
    </row>
    <row r="11" spans="1:33" s="461" customFormat="1" ht="11.25" hidden="1">
      <c r="A11" s="480"/>
      <c r="B11" s="480"/>
      <c r="C11" s="480"/>
      <c r="D11" s="480"/>
      <c r="E11" s="480"/>
      <c r="F11" s="480"/>
      <c r="G11" s="480"/>
      <c r="H11" s="480"/>
      <c r="L11" s="145"/>
      <c r="M11" s="145"/>
      <c r="N11" s="458"/>
      <c r="O11" s="467"/>
      <c r="P11" s="467"/>
      <c r="Q11" s="467"/>
      <c r="R11" s="467"/>
      <c r="S11" s="467"/>
      <c r="T11" s="467"/>
      <c r="U11" s="472" t="s">
        <v>370</v>
      </c>
      <c r="X11" s="474"/>
      <c r="Y11" s="474"/>
      <c r="Z11" s="474"/>
      <c r="AA11" s="474"/>
      <c r="AB11" s="474"/>
      <c r="AC11" s="474"/>
      <c r="AD11" s="474"/>
      <c r="AE11" s="474"/>
      <c r="AF11" s="474"/>
      <c r="AG11" s="474"/>
    </row>
    <row r="12" spans="1:33" ht="15" customHeight="1">
      <c r="H12" s="479" t="s">
        <v>91</v>
      </c>
      <c r="J12" s="451"/>
      <c r="K12" s="451"/>
      <c r="L12" s="447"/>
      <c r="M12" s="447"/>
      <c r="N12" s="447"/>
      <c r="O12" s="1328"/>
      <c r="P12" s="1328"/>
      <c r="Q12" s="1328"/>
      <c r="R12" s="1328"/>
      <c r="S12" s="1328"/>
      <c r="T12" s="1328"/>
      <c r="U12" s="1328"/>
    </row>
    <row r="13" spans="1:33">
      <c r="J13" s="451"/>
      <c r="K13" s="451"/>
      <c r="L13" s="1231" t="s">
        <v>444</v>
      </c>
      <c r="M13" s="1231"/>
      <c r="N13" s="1231"/>
      <c r="O13" s="1231"/>
      <c r="P13" s="1231"/>
      <c r="Q13" s="1231"/>
      <c r="R13" s="1231"/>
      <c r="S13" s="1231"/>
      <c r="T13" s="1231"/>
      <c r="U13" s="1231"/>
      <c r="V13" s="1231"/>
      <c r="W13" s="1231" t="s">
        <v>445</v>
      </c>
    </row>
    <row r="14" spans="1:33" ht="14.25" customHeight="1">
      <c r="J14" s="451"/>
      <c r="K14" s="451"/>
      <c r="L14" s="1314" t="s">
        <v>90</v>
      </c>
      <c r="M14" s="1314" t="s">
        <v>602</v>
      </c>
      <c r="N14" s="444"/>
      <c r="O14" s="1315" t="s">
        <v>604</v>
      </c>
      <c r="P14" s="1316"/>
      <c r="Q14" s="1316"/>
      <c r="R14" s="1316"/>
      <c r="S14" s="1316"/>
      <c r="T14" s="1317"/>
      <c r="U14" s="1297" t="s">
        <v>338</v>
      </c>
      <c r="V14" s="1327" t="s">
        <v>273</v>
      </c>
      <c r="W14" s="1231"/>
    </row>
    <row r="15" spans="1:33" ht="14.25" customHeight="1">
      <c r="J15" s="451"/>
      <c r="K15" s="451"/>
      <c r="L15" s="1314"/>
      <c r="M15" s="1314"/>
      <c r="N15" s="443"/>
      <c r="O15" s="1320" t="s">
        <v>603</v>
      </c>
      <c r="P15" s="623"/>
      <c r="Q15" s="623"/>
      <c r="R15" s="1295" t="s">
        <v>615</v>
      </c>
      <c r="S15" s="1295"/>
      <c r="T15" s="1296"/>
      <c r="U15" s="1298"/>
      <c r="V15" s="1327"/>
      <c r="W15" s="1231"/>
    </row>
    <row r="16" spans="1:33" ht="30.75" customHeight="1">
      <c r="J16" s="451"/>
      <c r="K16" s="451"/>
      <c r="L16" s="1314"/>
      <c r="M16" s="1314"/>
      <c r="N16" s="442"/>
      <c r="O16" s="1321"/>
      <c r="P16" s="621"/>
      <c r="Q16" s="622"/>
      <c r="R16" s="505" t="s">
        <v>272</v>
      </c>
      <c r="S16" s="1309" t="s">
        <v>271</v>
      </c>
      <c r="T16" s="1310"/>
      <c r="U16" s="1299"/>
      <c r="V16" s="1327"/>
      <c r="W16" s="1231"/>
    </row>
    <row r="17" spans="1:33">
      <c r="J17" s="451"/>
      <c r="K17" s="459">
        <v>1</v>
      </c>
      <c r="L17" s="605" t="s">
        <v>91</v>
      </c>
      <c r="M17" s="605" t="s">
        <v>47</v>
      </c>
      <c r="N17" s="478" t="s">
        <v>47</v>
      </c>
      <c r="O17" s="606">
        <f ca="1">OFFSET(O17,0,-1)+1</f>
        <v>3</v>
      </c>
      <c r="P17" s="607">
        <f ca="1">OFFSET(P17,0,-1)</f>
        <v>3</v>
      </c>
      <c r="Q17" s="607">
        <f ca="1">OFFSET(Q17,0,-1)</f>
        <v>3</v>
      </c>
      <c r="R17" s="606">
        <f ca="1">OFFSET(R17,0,-1)+1</f>
        <v>4</v>
      </c>
      <c r="S17" s="1330">
        <f ca="1">OFFSET(S17,0,-1)+1</f>
        <v>5</v>
      </c>
      <c r="T17" s="1330"/>
      <c r="U17" s="606">
        <f ca="1">OFFSET(U17,0,-2)+1</f>
        <v>6</v>
      </c>
      <c r="V17" s="607">
        <f ca="1">OFFSET(V17,0,-1)</f>
        <v>6</v>
      </c>
      <c r="W17" s="606">
        <f ca="1">OFFSET(W17,0,-1)+1</f>
        <v>7</v>
      </c>
    </row>
    <row r="18" spans="1:33" ht="22.5">
      <c r="A18" s="1285">
        <v>1</v>
      </c>
      <c r="B18" s="848"/>
      <c r="C18" s="848"/>
      <c r="D18" s="848"/>
      <c r="E18" s="849"/>
      <c r="F18" s="850"/>
      <c r="G18" s="850"/>
      <c r="H18" s="850"/>
      <c r="I18" s="851"/>
      <c r="J18" s="846"/>
      <c r="K18" s="853"/>
      <c r="L18" s="561">
        <f>mergeValue(A18)</f>
        <v>1</v>
      </c>
      <c r="M18" s="609" t="s">
        <v>19</v>
      </c>
      <c r="N18" s="548"/>
      <c r="O18" s="1329"/>
      <c r="P18" s="1329"/>
      <c r="Q18" s="1329"/>
      <c r="R18" s="1329"/>
      <c r="S18" s="1329"/>
      <c r="T18" s="1329"/>
      <c r="U18" s="1329"/>
      <c r="V18" s="1329"/>
      <c r="W18" s="1125" t="s">
        <v>718</v>
      </c>
    </row>
    <row r="19" spans="1:33" ht="22.5">
      <c r="A19" s="1285"/>
      <c r="B19" s="1285">
        <v>1</v>
      </c>
      <c r="C19" s="848"/>
      <c r="D19" s="848"/>
      <c r="E19" s="850"/>
      <c r="F19" s="850"/>
      <c r="G19" s="850"/>
      <c r="H19" s="850"/>
      <c r="I19" s="845"/>
      <c r="J19" s="844"/>
      <c r="K19" s="847"/>
      <c r="L19" s="561" t="str">
        <f>mergeValue(A19) &amp;"."&amp; mergeValue(B19)</f>
        <v>1.1</v>
      </c>
      <c r="M19" s="515" t="s">
        <v>15</v>
      </c>
      <c r="N19" s="548"/>
      <c r="O19" s="1329"/>
      <c r="P19" s="1329"/>
      <c r="Q19" s="1329"/>
      <c r="R19" s="1329"/>
      <c r="S19" s="1329"/>
      <c r="T19" s="1329"/>
      <c r="U19" s="1329"/>
      <c r="V19" s="1329"/>
      <c r="W19" s="1125" t="s">
        <v>459</v>
      </c>
    </row>
    <row r="20" spans="1:33" ht="22.5">
      <c r="A20" s="1285"/>
      <c r="B20" s="1285"/>
      <c r="C20" s="1285">
        <v>1</v>
      </c>
      <c r="D20" s="848"/>
      <c r="E20" s="850"/>
      <c r="F20" s="850"/>
      <c r="G20" s="850"/>
      <c r="H20" s="850"/>
      <c r="I20" s="852"/>
      <c r="J20" s="844"/>
      <c r="K20" s="847"/>
      <c r="L20" s="561" t="str">
        <f>mergeValue(A20) &amp;"."&amp; mergeValue(B20)&amp;"."&amp; mergeValue(C20)</f>
        <v>1.1.1</v>
      </c>
      <c r="M20" s="516" t="s">
        <v>7</v>
      </c>
      <c r="N20" s="548"/>
      <c r="O20" s="1329"/>
      <c r="P20" s="1329"/>
      <c r="Q20" s="1329"/>
      <c r="R20" s="1329"/>
      <c r="S20" s="1329"/>
      <c r="T20" s="1329"/>
      <c r="U20" s="1329"/>
      <c r="V20" s="1329"/>
      <c r="W20" s="1125" t="s">
        <v>600</v>
      </c>
    </row>
    <row r="21" spans="1:33" ht="22.5">
      <c r="A21" s="1285"/>
      <c r="B21" s="1285"/>
      <c r="C21" s="1285"/>
      <c r="D21" s="1285">
        <v>1</v>
      </c>
      <c r="E21" s="850"/>
      <c r="F21" s="850"/>
      <c r="G21" s="850"/>
      <c r="H21" s="850"/>
      <c r="I21" s="852"/>
      <c r="J21" s="844"/>
      <c r="K21" s="847"/>
      <c r="L21" s="561" t="str">
        <f>mergeValue(A21) &amp;"."&amp; mergeValue(B21)&amp;"."&amp; mergeValue(C21)&amp;"."&amp; mergeValue(D21)</f>
        <v>1.1.1.1</v>
      </c>
      <c r="M21" s="517" t="s">
        <v>21</v>
      </c>
      <c r="N21" s="548"/>
      <c r="O21" s="1329"/>
      <c r="P21" s="1329"/>
      <c r="Q21" s="1329"/>
      <c r="R21" s="1329"/>
      <c r="S21" s="1329"/>
      <c r="T21" s="1329"/>
      <c r="U21" s="1329"/>
      <c r="V21" s="1329"/>
      <c r="W21" s="1125" t="s">
        <v>601</v>
      </c>
    </row>
    <row r="22" spans="1:33" ht="78.75">
      <c r="A22" s="1285"/>
      <c r="B22" s="1285"/>
      <c r="C22" s="1285"/>
      <c r="D22" s="1285"/>
      <c r="E22" s="1285">
        <v>1</v>
      </c>
      <c r="F22" s="850"/>
      <c r="G22" s="850"/>
      <c r="H22" s="848">
        <v>1</v>
      </c>
      <c r="I22" s="1285">
        <v>1</v>
      </c>
      <c r="J22" s="850"/>
      <c r="K22" s="855"/>
      <c r="L22" s="561" t="str">
        <f>mergeValue(A22) &amp;"."&amp; mergeValue(B22)&amp;"."&amp; mergeValue(C22)&amp;"."&amp; mergeValue(D22)&amp;"."&amp; mergeValue(E22)</f>
        <v>1.1.1.1.1</v>
      </c>
      <c r="M22" s="523" t="s">
        <v>8</v>
      </c>
      <c r="N22" s="549"/>
      <c r="O22" s="1287"/>
      <c r="P22" s="1287"/>
      <c r="Q22" s="1287"/>
      <c r="R22" s="1287"/>
      <c r="S22" s="1287"/>
      <c r="T22" s="1287"/>
      <c r="U22" s="1287"/>
      <c r="V22" s="1287"/>
      <c r="W22" s="1125" t="s">
        <v>719</v>
      </c>
    </row>
    <row r="23" spans="1:33" ht="33.75">
      <c r="A23" s="1285"/>
      <c r="B23" s="1285"/>
      <c r="C23" s="1285"/>
      <c r="D23" s="1285"/>
      <c r="E23" s="1285"/>
      <c r="F23" s="1285">
        <v>1</v>
      </c>
      <c r="G23" s="848"/>
      <c r="H23" s="848"/>
      <c r="I23" s="1285"/>
      <c r="J23" s="1285">
        <v>1</v>
      </c>
      <c r="K23" s="856"/>
      <c r="L23" s="561" t="str">
        <f>mergeValue(A23) &amp;"."&amp; mergeValue(B23)&amp;"."&amp; mergeValue(C23)&amp;"."&amp; mergeValue(D23)&amp;"."&amp; mergeValue(E23)&amp;"."&amp; mergeValue(F23)</f>
        <v>1.1.1.1.1.1</v>
      </c>
      <c r="M23" s="524" t="s">
        <v>9</v>
      </c>
      <c r="N23" s="549"/>
      <c r="O23" s="1288"/>
      <c r="P23" s="1289"/>
      <c r="Q23" s="1289"/>
      <c r="R23" s="1289"/>
      <c r="S23" s="1289"/>
      <c r="T23" s="1289"/>
      <c r="U23" s="1289"/>
      <c r="V23" s="1290"/>
      <c r="W23" s="1125" t="s">
        <v>720</v>
      </c>
      <c r="Y23" s="473" t="str">
        <f>strCheckUnique(Z23:Z26)</f>
        <v/>
      </c>
      <c r="AA23" s="473" t="str">
        <f>IF(O23="","",O23 &amp; ":_")</f>
        <v/>
      </c>
    </row>
    <row r="24" spans="1:33" ht="122.1" customHeight="1">
      <c r="A24" s="1285"/>
      <c r="B24" s="1285"/>
      <c r="C24" s="1285"/>
      <c r="D24" s="1285"/>
      <c r="E24" s="1285"/>
      <c r="F24" s="1285"/>
      <c r="G24" s="848">
        <v>1</v>
      </c>
      <c r="H24" s="848"/>
      <c r="I24" s="1285"/>
      <c r="J24" s="1285"/>
      <c r="K24" s="856">
        <v>1</v>
      </c>
      <c r="L24" s="561" t="str">
        <f>mergeValue(A24) &amp;"."&amp; mergeValue(B24)&amp;"."&amp; mergeValue(C24)&amp;"."&amp; mergeValue(D24)&amp;"."&amp; mergeValue(E24)&amp;"."&amp; mergeValue(F24)&amp;"."&amp; mergeValue(G24)</f>
        <v>1.1.1.1.1.1.1</v>
      </c>
      <c r="M24" s="1084"/>
      <c r="N24" s="554"/>
      <c r="O24" s="1099"/>
      <c r="P24" s="531"/>
      <c r="Q24" s="531"/>
      <c r="R24" s="1291"/>
      <c r="S24" s="1293" t="s">
        <v>82</v>
      </c>
      <c r="T24" s="1291"/>
      <c r="U24" s="1293" t="s">
        <v>83</v>
      </c>
      <c r="V24" s="546"/>
      <c r="W24" s="1303" t="s">
        <v>721</v>
      </c>
      <c r="X24" s="469" t="str">
        <f>strCheckDate(O25:V25)</f>
        <v/>
      </c>
      <c r="Y24" s="473"/>
      <c r="Z24" s="473" t="str">
        <f>IF(M24="","",M24 )</f>
        <v/>
      </c>
      <c r="AA24" s="473"/>
      <c r="AB24" s="473"/>
      <c r="AC24" s="473"/>
    </row>
    <row r="25" spans="1:33" ht="11.25" hidden="1">
      <c r="A25" s="1285"/>
      <c r="B25" s="1285"/>
      <c r="C25" s="1285"/>
      <c r="D25" s="1285"/>
      <c r="E25" s="1285"/>
      <c r="F25" s="1285"/>
      <c r="G25" s="848"/>
      <c r="H25" s="848"/>
      <c r="I25" s="1285"/>
      <c r="J25" s="1285"/>
      <c r="K25" s="856"/>
      <c r="L25" s="568"/>
      <c r="M25" s="614"/>
      <c r="N25" s="554"/>
      <c r="O25" s="552"/>
      <c r="P25" s="531"/>
      <c r="Q25" s="552" t="str">
        <f>R24 &amp; "-" &amp; T24</f>
        <v>-</v>
      </c>
      <c r="R25" s="1292"/>
      <c r="S25" s="1293"/>
      <c r="T25" s="1292"/>
      <c r="U25" s="1293"/>
      <c r="V25" s="546"/>
      <c r="W25" s="1304"/>
    </row>
    <row r="26" spans="1:33" s="445" customFormat="1" ht="15" customHeight="1">
      <c r="A26" s="1285"/>
      <c r="B26" s="1285"/>
      <c r="C26" s="1285"/>
      <c r="D26" s="1285"/>
      <c r="E26" s="1285"/>
      <c r="F26" s="1285"/>
      <c r="G26" s="850"/>
      <c r="H26" s="848"/>
      <c r="I26" s="1285"/>
      <c r="J26" s="1285"/>
      <c r="K26" s="855"/>
      <c r="L26" s="507"/>
      <c r="M26" s="526" t="s">
        <v>24</v>
      </c>
      <c r="N26" s="520"/>
      <c r="O26" s="514"/>
      <c r="P26" s="514"/>
      <c r="Q26" s="514"/>
      <c r="R26" s="541"/>
      <c r="S26" s="533"/>
      <c r="T26" s="532"/>
      <c r="U26" s="520"/>
      <c r="V26" s="529"/>
      <c r="W26" s="1305"/>
      <c r="X26" s="470"/>
      <c r="Y26" s="470"/>
      <c r="Z26" s="470"/>
      <c r="AA26" s="470"/>
      <c r="AB26" s="470"/>
      <c r="AC26" s="470"/>
      <c r="AD26" s="470"/>
      <c r="AE26" s="470"/>
      <c r="AF26" s="470"/>
      <c r="AG26" s="470"/>
    </row>
    <row r="27" spans="1:33" s="445" customFormat="1" ht="15" customHeight="1">
      <c r="A27" s="1285"/>
      <c r="B27" s="1285"/>
      <c r="C27" s="1285"/>
      <c r="D27" s="1285"/>
      <c r="E27" s="1285"/>
      <c r="F27" s="850"/>
      <c r="G27" s="850"/>
      <c r="H27" s="848"/>
      <c r="I27" s="1285"/>
      <c r="J27" s="850"/>
      <c r="K27" s="855"/>
      <c r="L27" s="507"/>
      <c r="M27" s="525" t="s">
        <v>10</v>
      </c>
      <c r="N27" s="519"/>
      <c r="O27" s="514"/>
      <c r="P27" s="514"/>
      <c r="Q27" s="514"/>
      <c r="R27" s="541"/>
      <c r="S27" s="533"/>
      <c r="T27" s="532"/>
      <c r="U27" s="519"/>
      <c r="V27" s="533"/>
      <c r="W27" s="529"/>
      <c r="X27" s="470"/>
      <c r="Y27" s="470"/>
      <c r="Z27" s="470"/>
      <c r="AA27" s="470"/>
      <c r="AB27" s="470"/>
      <c r="AC27" s="470"/>
      <c r="AD27" s="470"/>
      <c r="AE27" s="470"/>
      <c r="AF27" s="470"/>
      <c r="AG27" s="470"/>
    </row>
    <row r="28" spans="1:33" s="445" customFormat="1" ht="15" customHeight="1">
      <c r="A28" s="1285"/>
      <c r="B28" s="1285"/>
      <c r="C28" s="1285"/>
      <c r="D28" s="1285"/>
      <c r="E28" s="854"/>
      <c r="F28" s="850"/>
      <c r="G28" s="850"/>
      <c r="H28" s="850"/>
      <c r="I28" s="846"/>
      <c r="J28" s="843"/>
      <c r="K28" s="853"/>
      <c r="L28" s="507"/>
      <c r="M28" s="520" t="s">
        <v>11</v>
      </c>
      <c r="N28" s="518"/>
      <c r="O28" s="514"/>
      <c r="P28" s="514"/>
      <c r="Q28" s="514"/>
      <c r="R28" s="541"/>
      <c r="S28" s="533"/>
      <c r="T28" s="532"/>
      <c r="U28" s="518"/>
      <c r="V28" s="533"/>
      <c r="W28" s="529"/>
      <c r="X28" s="470"/>
      <c r="Y28" s="470"/>
      <c r="Z28" s="470"/>
      <c r="AA28" s="470"/>
      <c r="AB28" s="470"/>
      <c r="AC28" s="470"/>
      <c r="AD28" s="470"/>
      <c r="AE28" s="470"/>
      <c r="AF28" s="470"/>
      <c r="AG28" s="470"/>
    </row>
    <row r="29" spans="1:33" s="445" customFormat="1" ht="15" customHeight="1">
      <c r="A29" s="1285"/>
      <c r="B29" s="1285"/>
      <c r="C29" s="1285"/>
      <c r="D29" s="854"/>
      <c r="E29" s="854"/>
      <c r="F29" s="850"/>
      <c r="G29" s="850"/>
      <c r="H29" s="850"/>
      <c r="I29" s="846"/>
      <c r="J29" s="843"/>
      <c r="K29" s="853"/>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row>
    <row r="30" spans="1:33" s="445" customFormat="1" ht="15" customHeight="1">
      <c r="A30" s="1285"/>
      <c r="B30" s="1285"/>
      <c r="C30" s="854"/>
      <c r="D30" s="854"/>
      <c r="E30" s="854"/>
      <c r="F30" s="854"/>
      <c r="G30" s="859"/>
      <c r="H30" s="846"/>
      <c r="I30" s="857"/>
      <c r="J30" s="843"/>
      <c r="K30" s="858"/>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row>
    <row r="31" spans="1:33" s="445" customFormat="1" ht="15" customHeight="1">
      <c r="A31" s="1285"/>
      <c r="B31" s="854"/>
      <c r="C31" s="854"/>
      <c r="D31" s="854"/>
      <c r="E31" s="854"/>
      <c r="F31" s="854"/>
      <c r="G31" s="859"/>
      <c r="H31" s="846"/>
      <c r="I31" s="846"/>
      <c r="J31" s="843"/>
      <c r="K31" s="853"/>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row>
    <row r="32" spans="1:33" s="445" customFormat="1" ht="15" customHeight="1">
      <c r="A32" s="842"/>
      <c r="B32" s="842"/>
      <c r="C32" s="842"/>
      <c r="D32" s="842"/>
      <c r="E32" s="842"/>
      <c r="F32" s="842"/>
      <c r="G32" s="842"/>
      <c r="H32" s="842"/>
      <c r="I32" s="842"/>
      <c r="J32" s="842"/>
      <c r="K32" s="842"/>
      <c r="L32" s="507"/>
      <c r="M32" s="534" t="s">
        <v>307</v>
      </c>
      <c r="N32" s="518"/>
      <c r="O32" s="514"/>
      <c r="P32" s="514"/>
      <c r="Q32" s="514"/>
      <c r="R32" s="541"/>
      <c r="S32" s="533"/>
      <c r="T32" s="532"/>
      <c r="U32" s="518"/>
      <c r="V32" s="533"/>
      <c r="W32" s="529"/>
      <c r="X32" s="470"/>
      <c r="Y32" s="470"/>
      <c r="Z32" s="470"/>
      <c r="AA32" s="470"/>
      <c r="AB32" s="470"/>
      <c r="AC32" s="470"/>
      <c r="AD32" s="470"/>
      <c r="AE32" s="470"/>
      <c r="AF32" s="470"/>
      <c r="AG32" s="470"/>
    </row>
    <row r="33" spans="12:23" ht="3" customHeight="1">
      <c r="L33" s="455"/>
      <c r="M33" s="455"/>
      <c r="N33" s="455"/>
      <c r="O33" s="455"/>
      <c r="P33" s="455"/>
      <c r="Q33" s="455"/>
      <c r="R33" s="455"/>
      <c r="S33" s="455"/>
      <c r="T33" s="455"/>
      <c r="U33" s="455"/>
    </row>
    <row r="34" spans="12:23" ht="133.5" customHeight="1">
      <c r="L34" s="1">
        <v>1</v>
      </c>
      <c r="M34" s="1278" t="s">
        <v>722</v>
      </c>
      <c r="N34" s="1278"/>
      <c r="O34" s="1278"/>
      <c r="P34" s="1278"/>
      <c r="Q34" s="1278"/>
      <c r="R34" s="1278"/>
      <c r="S34" s="1278"/>
      <c r="T34" s="1278"/>
      <c r="U34" s="1278"/>
      <c r="V34" s="1278"/>
      <c r="W34" s="1278"/>
    </row>
  </sheetData>
  <sheetProtection password="FA9C" sheet="1" objects="1" scenarios="1" formatColumns="0" formatRows="0"/>
  <dataConsolidate/>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49</v>
      </c>
    </row>
    <row r="2" spans="1:20" ht="22.5">
      <c r="F2" s="1279" t="s">
        <v>470</v>
      </c>
      <c r="G2" s="1280"/>
      <c r="H2" s="1281"/>
      <c r="I2" s="608"/>
    </row>
    <row r="3" spans="1:20" ht="3" customHeight="1"/>
    <row r="4" spans="1:20" s="538" customFormat="1" ht="11.25">
      <c r="A4" s="558"/>
      <c r="B4" s="558"/>
      <c r="C4" s="558"/>
      <c r="D4" s="558"/>
      <c r="F4" s="1231" t="s">
        <v>444</v>
      </c>
      <c r="G4" s="1231"/>
      <c r="H4" s="1231"/>
      <c r="I4" s="1282"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82"/>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06.05.2019</v>
      </c>
      <c r="I7" s="549" t="s">
        <v>472</v>
      </c>
      <c r="J7" s="583"/>
      <c r="K7" s="558"/>
      <c r="L7" s="558"/>
      <c r="M7" s="558"/>
      <c r="N7" s="558"/>
      <c r="O7" s="558"/>
      <c r="P7" s="558"/>
      <c r="Q7" s="558"/>
      <c r="R7" s="558"/>
      <c r="S7" s="558"/>
      <c r="T7" s="558"/>
    </row>
    <row r="8" spans="1:20" s="538" customFormat="1" ht="45">
      <c r="A8" s="1283">
        <v>1</v>
      </c>
      <c r="B8" s="558"/>
      <c r="C8" s="558"/>
      <c r="D8" s="558"/>
      <c r="F8" s="584" t="str">
        <f>"2." &amp;mergeValue(A8)</f>
        <v>2.1</v>
      </c>
      <c r="G8" s="600" t="s">
        <v>473</v>
      </c>
      <c r="H8" s="572" t="str">
        <f>IF('Перечень тарифов'!R26="","наименование отсутствует","" &amp; 'Перечень тарифов'!R26 &amp; "")</f>
        <v>наименование отсутствует</v>
      </c>
      <c r="I8" s="549" t="s">
        <v>568</v>
      </c>
      <c r="J8" s="583"/>
      <c r="K8" s="558"/>
      <c r="L8" s="558"/>
      <c r="M8" s="558"/>
      <c r="N8" s="558"/>
      <c r="O8" s="558"/>
      <c r="P8" s="558"/>
      <c r="Q8" s="558"/>
      <c r="R8" s="558"/>
      <c r="S8" s="558"/>
      <c r="T8" s="558"/>
    </row>
    <row r="9" spans="1:20" s="538" customFormat="1" ht="33.75">
      <c r="A9" s="1283"/>
      <c r="B9" s="558"/>
      <c r="C9" s="558"/>
      <c r="D9" s="558"/>
      <c r="F9" s="584" t="str">
        <f>"3." &amp;mergeValue(A9)</f>
        <v>3.1</v>
      </c>
      <c r="G9" s="600" t="s">
        <v>474</v>
      </c>
      <c r="H9" s="572"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549" t="s">
        <v>566</v>
      </c>
      <c r="J9" s="583"/>
      <c r="K9" s="558"/>
      <c r="L9" s="558"/>
      <c r="M9" s="558"/>
      <c r="N9" s="558"/>
      <c r="O9" s="558"/>
      <c r="P9" s="558"/>
      <c r="Q9" s="558"/>
      <c r="R9" s="558"/>
      <c r="S9" s="558"/>
      <c r="T9" s="558"/>
    </row>
    <row r="10" spans="1:20" s="538" customFormat="1" ht="22.5">
      <c r="A10" s="1283"/>
      <c r="B10" s="558"/>
      <c r="C10" s="558"/>
      <c r="D10" s="558"/>
      <c r="F10" s="584" t="str">
        <f>"4."&amp;mergeValue(A10)</f>
        <v>4.1</v>
      </c>
      <c r="G10" s="600" t="s">
        <v>475</v>
      </c>
      <c r="H10" s="573" t="s">
        <v>448</v>
      </c>
      <c r="I10" s="549"/>
      <c r="J10" s="583"/>
      <c r="K10" s="558"/>
      <c r="L10" s="558"/>
      <c r="M10" s="558"/>
      <c r="N10" s="558"/>
      <c r="O10" s="558"/>
      <c r="P10" s="558"/>
      <c r="Q10" s="558"/>
      <c r="R10" s="558"/>
      <c r="S10" s="558"/>
      <c r="T10" s="558"/>
    </row>
    <row r="11" spans="1:20" s="538" customFormat="1" ht="18.75">
      <c r="A11" s="1283"/>
      <c r="B11" s="1283">
        <v>1</v>
      </c>
      <c r="C11" s="591"/>
      <c r="D11" s="591"/>
      <c r="F11" s="584" t="str">
        <f>"4."&amp;mergeValue(A11) &amp;"."&amp;mergeValue(B11)</f>
        <v>4.1.1</v>
      </c>
      <c r="G11" s="579" t="s">
        <v>570</v>
      </c>
      <c r="H11" s="572" t="str">
        <f>IF(region_name="","",region_name)</f>
        <v>г.Санкт-Петербург</v>
      </c>
      <c r="I11" s="549" t="s">
        <v>478</v>
      </c>
      <c r="J11" s="583"/>
      <c r="K11" s="558"/>
      <c r="L11" s="558"/>
      <c r="M11" s="558"/>
      <c r="N11" s="558"/>
      <c r="O11" s="558"/>
      <c r="P11" s="558"/>
      <c r="Q11" s="558"/>
      <c r="R11" s="558"/>
      <c r="S11" s="558"/>
      <c r="T11" s="558"/>
    </row>
    <row r="12" spans="1:20" s="538" customFormat="1" ht="22.5">
      <c r="A12" s="1283"/>
      <c r="B12" s="1283"/>
      <c r="C12" s="1283">
        <v>1</v>
      </c>
      <c r="D12" s="591"/>
      <c r="F12" s="584" t="str">
        <f>"4."&amp;mergeValue(A12) &amp;"."&amp;mergeValue(B12)&amp;"."&amp;mergeValue(C12)</f>
        <v>4.1.1.1</v>
      </c>
      <c r="G12" s="590" t="s">
        <v>476</v>
      </c>
      <c r="H12" s="572" t="str">
        <f>IF(Территории!H13="","","" &amp; Территории!H13 &amp; "")</f>
        <v>город Санкт-Петербург</v>
      </c>
      <c r="I12" s="549" t="s">
        <v>479</v>
      </c>
      <c r="J12" s="583"/>
      <c r="K12" s="558"/>
      <c r="L12" s="558"/>
      <c r="M12" s="558"/>
      <c r="N12" s="558"/>
      <c r="O12" s="558"/>
      <c r="P12" s="558"/>
      <c r="Q12" s="558"/>
      <c r="R12" s="558"/>
      <c r="S12" s="558"/>
      <c r="T12" s="558"/>
    </row>
    <row r="13" spans="1:20" s="538" customFormat="1" ht="56.25">
      <c r="A13" s="1283"/>
      <c r="B13" s="1283"/>
      <c r="C13" s="1283"/>
      <c r="D13" s="591">
        <v>1</v>
      </c>
      <c r="F13" s="584" t="str">
        <f>"4."&amp;mergeValue(A13) &amp;"."&amp;mergeValue(B13)&amp;"."&amp;mergeValue(C13)&amp;"."&amp;mergeValue(D13)</f>
        <v>4.1.1.1.1</v>
      </c>
      <c r="G13" s="601" t="s">
        <v>477</v>
      </c>
      <c r="H13" s="572" t="str">
        <f>IF(Территории!R14="","","" &amp; Территории!R14 &amp; "")</f>
        <v>город Санкт-Петербург (40000000)</v>
      </c>
      <c r="I13" s="1179" t="s">
        <v>569</v>
      </c>
      <c r="J13" s="583"/>
      <c r="K13" s="558"/>
      <c r="L13" s="558"/>
      <c r="M13" s="558"/>
      <c r="N13" s="558"/>
      <c r="O13" s="558"/>
      <c r="P13" s="558"/>
      <c r="Q13" s="558"/>
      <c r="R13" s="558"/>
      <c r="S13" s="558"/>
      <c r="T13" s="558"/>
    </row>
    <row r="14" spans="1:20" s="581" customFormat="1" ht="3" customHeight="1">
      <c r="A14" s="582"/>
      <c r="B14" s="582"/>
      <c r="C14" s="582"/>
      <c r="D14" s="582"/>
      <c r="F14" s="593"/>
      <c r="G14" s="594"/>
      <c r="H14" s="595"/>
      <c r="I14" s="596"/>
      <c r="J14" s="582"/>
      <c r="K14" s="582"/>
      <c r="L14" s="582"/>
      <c r="M14" s="582"/>
      <c r="N14" s="582"/>
      <c r="O14" s="582"/>
      <c r="P14" s="582"/>
      <c r="Q14" s="582"/>
      <c r="R14" s="582"/>
      <c r="S14" s="582"/>
      <c r="T14" s="582"/>
    </row>
    <row r="15" spans="1:20" s="581" customFormat="1" ht="15" customHeight="1">
      <c r="A15" s="582"/>
      <c r="B15" s="582"/>
      <c r="C15" s="582"/>
      <c r="D15" s="582"/>
      <c r="F15" s="580"/>
      <c r="G15" s="1278" t="s">
        <v>571</v>
      </c>
      <c r="H15" s="1278"/>
      <c r="I15" s="562"/>
      <c r="J15" s="582"/>
      <c r="K15" s="582"/>
      <c r="L15" s="582"/>
      <c r="M15" s="582"/>
      <c r="N15" s="582"/>
      <c r="O15" s="582"/>
      <c r="P15" s="582"/>
      <c r="Q15" s="582"/>
      <c r="R15" s="582"/>
      <c r="S15" s="582"/>
      <c r="T15" s="582"/>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237</v>
      </c>
    </row>
    <row r="2" spans="1:27" ht="16.5" customHeight="1">
      <c r="B2" s="1213" t="str">
        <f>"Код отчёта: " &amp; GetCode()</f>
        <v>Код отчёта: FAS.JKH.OPEN.INFO.REQUEST.WARM</v>
      </c>
      <c r="C2" s="1213"/>
      <c r="D2" s="1213"/>
      <c r="E2" s="1213"/>
      <c r="F2" s="1213"/>
      <c r="G2" s="1213"/>
      <c r="Q2" s="223"/>
      <c r="R2" s="223"/>
      <c r="S2" s="223"/>
      <c r="T2" s="223"/>
      <c r="U2" s="223"/>
      <c r="V2" s="223"/>
      <c r="W2" s="223"/>
    </row>
    <row r="3" spans="1:27" ht="18" customHeight="1">
      <c r="B3" s="1214" t="str">
        <f>"Версия " &amp; GetVersion()</f>
        <v>Версия 1.0.1</v>
      </c>
      <c r="C3" s="1214"/>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7" t="s">
        <v>676</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5" t="s">
        <v>567</v>
      </c>
      <c r="F7" s="1215"/>
      <c r="G7" s="1215"/>
      <c r="H7" s="1215"/>
      <c r="I7" s="1215"/>
      <c r="J7" s="1215"/>
      <c r="K7" s="1215"/>
      <c r="L7" s="1215"/>
      <c r="M7" s="1215"/>
      <c r="N7" s="1215"/>
      <c r="O7" s="1215"/>
      <c r="P7" s="1215"/>
      <c r="Q7" s="1215"/>
      <c r="R7" s="1215"/>
      <c r="S7" s="1215"/>
      <c r="T7" s="1215"/>
      <c r="U7" s="1215"/>
      <c r="V7" s="1215"/>
      <c r="W7" s="1215"/>
      <c r="X7" s="1215"/>
      <c r="Y7" s="56"/>
    </row>
    <row r="8" spans="1:27" ht="15" customHeight="1">
      <c r="A8" s="40"/>
      <c r="B8" s="75"/>
      <c r="C8" s="74"/>
      <c r="D8" s="57"/>
      <c r="E8" s="1215"/>
      <c r="F8" s="1215"/>
      <c r="G8" s="1215"/>
      <c r="H8" s="1215"/>
      <c r="I8" s="1215"/>
      <c r="J8" s="1215"/>
      <c r="K8" s="1215"/>
      <c r="L8" s="1215"/>
      <c r="M8" s="1215"/>
      <c r="N8" s="1215"/>
      <c r="O8" s="1215"/>
      <c r="P8" s="1215"/>
      <c r="Q8" s="1215"/>
      <c r="R8" s="1215"/>
      <c r="S8" s="1215"/>
      <c r="T8" s="1215"/>
      <c r="U8" s="1215"/>
      <c r="V8" s="1215"/>
      <c r="W8" s="1215"/>
      <c r="X8" s="1215"/>
      <c r="Y8" s="56"/>
    </row>
    <row r="9" spans="1:27" ht="15" customHeight="1">
      <c r="A9" s="40"/>
      <c r="B9" s="75"/>
      <c r="C9" s="74"/>
      <c r="D9" s="57"/>
      <c r="E9" s="1215"/>
      <c r="F9" s="1215"/>
      <c r="G9" s="1215"/>
      <c r="H9" s="1215"/>
      <c r="I9" s="1215"/>
      <c r="J9" s="1215"/>
      <c r="K9" s="1215"/>
      <c r="L9" s="1215"/>
      <c r="M9" s="1215"/>
      <c r="N9" s="1215"/>
      <c r="O9" s="1215"/>
      <c r="P9" s="1215"/>
      <c r="Q9" s="1215"/>
      <c r="R9" s="1215"/>
      <c r="S9" s="1215"/>
      <c r="T9" s="1215"/>
      <c r="U9" s="1215"/>
      <c r="V9" s="1215"/>
      <c r="W9" s="1215"/>
      <c r="X9" s="1215"/>
      <c r="Y9" s="56"/>
    </row>
    <row r="10" spans="1:27" ht="10.5" customHeight="1">
      <c r="A10" s="40"/>
      <c r="B10" s="75"/>
      <c r="C10" s="74"/>
      <c r="D10" s="57"/>
      <c r="E10" s="1215"/>
      <c r="F10" s="1215"/>
      <c r="G10" s="1215"/>
      <c r="H10" s="1215"/>
      <c r="I10" s="1215"/>
      <c r="J10" s="1215"/>
      <c r="K10" s="1215"/>
      <c r="L10" s="1215"/>
      <c r="M10" s="1215"/>
      <c r="N10" s="1215"/>
      <c r="O10" s="1215"/>
      <c r="P10" s="1215"/>
      <c r="Q10" s="1215"/>
      <c r="R10" s="1215"/>
      <c r="S10" s="1215"/>
      <c r="T10" s="1215"/>
      <c r="U10" s="1215"/>
      <c r="V10" s="1215"/>
      <c r="W10" s="1215"/>
      <c r="X10" s="1215"/>
      <c r="Y10" s="56"/>
    </row>
    <row r="11" spans="1:27" ht="27" customHeight="1">
      <c r="A11" s="40"/>
      <c r="B11" s="75"/>
      <c r="C11" s="74"/>
      <c r="D11" s="57"/>
      <c r="E11" s="1215"/>
      <c r="F11" s="1215"/>
      <c r="G11" s="1215"/>
      <c r="H11" s="1215"/>
      <c r="I11" s="1215"/>
      <c r="J11" s="1215"/>
      <c r="K11" s="1215"/>
      <c r="L11" s="1215"/>
      <c r="M11" s="1215"/>
      <c r="N11" s="1215"/>
      <c r="O11" s="1215"/>
      <c r="P11" s="1215"/>
      <c r="Q11" s="1215"/>
      <c r="R11" s="1215"/>
      <c r="S11" s="1215"/>
      <c r="T11" s="1215"/>
      <c r="U11" s="1215"/>
      <c r="V11" s="1215"/>
      <c r="W11" s="1215"/>
      <c r="X11" s="1215"/>
      <c r="Y11" s="56"/>
    </row>
    <row r="12" spans="1:27" ht="12" customHeight="1">
      <c r="A12" s="40"/>
      <c r="B12" s="75"/>
      <c r="C12" s="74"/>
      <c r="D12" s="57"/>
      <c r="E12" s="1215"/>
      <c r="F12" s="1215"/>
      <c r="G12" s="1215"/>
      <c r="H12" s="1215"/>
      <c r="I12" s="1215"/>
      <c r="J12" s="1215"/>
      <c r="K12" s="1215"/>
      <c r="L12" s="1215"/>
      <c r="M12" s="1215"/>
      <c r="N12" s="1215"/>
      <c r="O12" s="1215"/>
      <c r="P12" s="1215"/>
      <c r="Q12" s="1215"/>
      <c r="R12" s="1215"/>
      <c r="S12" s="1215"/>
      <c r="T12" s="1215"/>
      <c r="U12" s="1215"/>
      <c r="V12" s="1215"/>
      <c r="W12" s="1215"/>
      <c r="X12" s="1215"/>
      <c r="Y12" s="56"/>
    </row>
    <row r="13" spans="1:27" ht="38.25" customHeight="1">
      <c r="A13" s="40"/>
      <c r="B13" s="75"/>
      <c r="C13" s="74"/>
      <c r="D13" s="57"/>
      <c r="E13" s="1215"/>
      <c r="F13" s="1215"/>
      <c r="G13" s="1215"/>
      <c r="H13" s="1215"/>
      <c r="I13" s="1215"/>
      <c r="J13" s="1215"/>
      <c r="K13" s="1215"/>
      <c r="L13" s="1215"/>
      <c r="M13" s="1215"/>
      <c r="N13" s="1215"/>
      <c r="O13" s="1215"/>
      <c r="P13" s="1215"/>
      <c r="Q13" s="1215"/>
      <c r="R13" s="1215"/>
      <c r="S13" s="1215"/>
      <c r="T13" s="1215"/>
      <c r="U13" s="1215"/>
      <c r="V13" s="1215"/>
      <c r="W13" s="1215"/>
      <c r="X13" s="1215"/>
      <c r="Y13" s="70"/>
    </row>
    <row r="14" spans="1:27" ht="15" customHeight="1">
      <c r="A14" s="40"/>
      <c r="B14" s="75"/>
      <c r="C14" s="74"/>
      <c r="D14" s="57"/>
      <c r="E14" s="1215"/>
      <c r="F14" s="1215"/>
      <c r="G14" s="1215"/>
      <c r="H14" s="1215"/>
      <c r="I14" s="1215"/>
      <c r="J14" s="1215"/>
      <c r="K14" s="1215"/>
      <c r="L14" s="1215"/>
      <c r="M14" s="1215"/>
      <c r="N14" s="1215"/>
      <c r="O14" s="1215"/>
      <c r="P14" s="1215"/>
      <c r="Q14" s="1215"/>
      <c r="R14" s="1215"/>
      <c r="S14" s="1215"/>
      <c r="T14" s="1215"/>
      <c r="U14" s="1215"/>
      <c r="V14" s="1215"/>
      <c r="W14" s="1215"/>
      <c r="X14" s="1215"/>
      <c r="Y14" s="56"/>
    </row>
    <row r="15" spans="1:27" ht="15">
      <c r="A15" s="40"/>
      <c r="B15" s="75"/>
      <c r="C15" s="74"/>
      <c r="D15" s="57"/>
      <c r="E15" s="1215"/>
      <c r="F15" s="1215"/>
      <c r="G15" s="1215"/>
      <c r="H15" s="1215"/>
      <c r="I15" s="1215"/>
      <c r="J15" s="1215"/>
      <c r="K15" s="1215"/>
      <c r="L15" s="1215"/>
      <c r="M15" s="1215"/>
      <c r="N15" s="1215"/>
      <c r="O15" s="1215"/>
      <c r="P15" s="1215"/>
      <c r="Q15" s="1215"/>
      <c r="R15" s="1215"/>
      <c r="S15" s="1215"/>
      <c r="T15" s="1215"/>
      <c r="U15" s="1215"/>
      <c r="V15" s="1215"/>
      <c r="W15" s="1215"/>
      <c r="X15" s="1215"/>
      <c r="Y15" s="56"/>
    </row>
    <row r="16" spans="1:27" ht="15">
      <c r="A16" s="40"/>
      <c r="B16" s="75"/>
      <c r="C16" s="74"/>
      <c r="D16" s="57"/>
      <c r="E16" s="1215"/>
      <c r="F16" s="1215"/>
      <c r="G16" s="1215"/>
      <c r="H16" s="1215"/>
      <c r="I16" s="1215"/>
      <c r="J16" s="1215"/>
      <c r="K16" s="1215"/>
      <c r="L16" s="1215"/>
      <c r="M16" s="1215"/>
      <c r="N16" s="1215"/>
      <c r="O16" s="1215"/>
      <c r="P16" s="1215"/>
      <c r="Q16" s="1215"/>
      <c r="R16" s="1215"/>
      <c r="S16" s="1215"/>
      <c r="T16" s="1215"/>
      <c r="U16" s="1215"/>
      <c r="V16" s="1215"/>
      <c r="W16" s="1215"/>
      <c r="X16" s="1215"/>
      <c r="Y16" s="56"/>
    </row>
    <row r="17" spans="1:25" ht="15" customHeight="1">
      <c r="A17" s="40"/>
      <c r="B17" s="75"/>
      <c r="C17" s="74"/>
      <c r="D17" s="57"/>
      <c r="E17" s="1215"/>
      <c r="F17" s="1215"/>
      <c r="G17" s="1215"/>
      <c r="H17" s="1215"/>
      <c r="I17" s="1215"/>
      <c r="J17" s="1215"/>
      <c r="K17" s="1215"/>
      <c r="L17" s="1215"/>
      <c r="M17" s="1215"/>
      <c r="N17" s="1215"/>
      <c r="O17" s="1215"/>
      <c r="P17" s="1215"/>
      <c r="Q17" s="1215"/>
      <c r="R17" s="1215"/>
      <c r="S17" s="1215"/>
      <c r="T17" s="1215"/>
      <c r="U17" s="1215"/>
      <c r="V17" s="1215"/>
      <c r="W17" s="1215"/>
      <c r="X17" s="1215"/>
      <c r="Y17" s="56"/>
    </row>
    <row r="18" spans="1:25" ht="15">
      <c r="A18" s="40"/>
      <c r="B18" s="75"/>
      <c r="C18" s="74"/>
      <c r="D18" s="57"/>
      <c r="E18" s="1215"/>
      <c r="F18" s="1215"/>
      <c r="G18" s="1215"/>
      <c r="H18" s="1215"/>
      <c r="I18" s="1215"/>
      <c r="J18" s="1215"/>
      <c r="K18" s="1215"/>
      <c r="L18" s="1215"/>
      <c r="M18" s="1215"/>
      <c r="N18" s="1215"/>
      <c r="O18" s="1215"/>
      <c r="P18" s="1215"/>
      <c r="Q18" s="1215"/>
      <c r="R18" s="1215"/>
      <c r="S18" s="1215"/>
      <c r="T18" s="1215"/>
      <c r="U18" s="1215"/>
      <c r="V18" s="1215"/>
      <c r="W18" s="1215"/>
      <c r="X18" s="1215"/>
      <c r="Y18" s="56"/>
    </row>
    <row r="19" spans="1:25" ht="59.25" customHeight="1">
      <c r="A19" s="40"/>
      <c r="B19" s="75"/>
      <c r="C19" s="74"/>
      <c r="D19" s="63"/>
      <c r="E19" s="1215"/>
      <c r="F19" s="1215"/>
      <c r="G19" s="1215"/>
      <c r="H19" s="1215"/>
      <c r="I19" s="1215"/>
      <c r="J19" s="1215"/>
      <c r="K19" s="1215"/>
      <c r="L19" s="1215"/>
      <c r="M19" s="1215"/>
      <c r="N19" s="1215"/>
      <c r="O19" s="1215"/>
      <c r="P19" s="1215"/>
      <c r="Q19" s="1215"/>
      <c r="R19" s="1215"/>
      <c r="S19" s="1215"/>
      <c r="T19" s="1215"/>
      <c r="U19" s="1215"/>
      <c r="V19" s="1215"/>
      <c r="W19" s="1215"/>
      <c r="X19" s="1215"/>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235</v>
      </c>
      <c r="F21" s="1220" t="s">
        <v>252</v>
      </c>
      <c r="G21" s="1221"/>
      <c r="H21" s="1221"/>
      <c r="I21" s="1221"/>
      <c r="J21" s="1221"/>
      <c r="K21" s="1221"/>
      <c r="L21" s="1221"/>
      <c r="M21" s="1221"/>
      <c r="N21" s="57"/>
      <c r="O21" s="68" t="s">
        <v>235</v>
      </c>
      <c r="P21" s="1222" t="s">
        <v>236</v>
      </c>
      <c r="Q21" s="1223"/>
      <c r="R21" s="1223"/>
      <c r="S21" s="1223"/>
      <c r="T21" s="1223"/>
      <c r="U21" s="1223"/>
      <c r="V21" s="1223"/>
      <c r="W21" s="1223"/>
      <c r="X21" s="1223"/>
      <c r="Y21" s="56"/>
    </row>
    <row r="22" spans="1:25" ht="14.25" hidden="1" customHeight="1">
      <c r="A22" s="40"/>
      <c r="B22" s="75"/>
      <c r="C22" s="74"/>
      <c r="D22" s="58"/>
      <c r="E22" s="89" t="s">
        <v>235</v>
      </c>
      <c r="F22" s="1220" t="s">
        <v>238</v>
      </c>
      <c r="G22" s="1221"/>
      <c r="H22" s="1221"/>
      <c r="I22" s="1221"/>
      <c r="J22" s="1221"/>
      <c r="K22" s="1221"/>
      <c r="L22" s="1221"/>
      <c r="M22" s="1221"/>
      <c r="N22" s="57"/>
      <c r="O22" s="71" t="s">
        <v>235</v>
      </c>
      <c r="P22" s="1222" t="s">
        <v>565</v>
      </c>
      <c r="Q22" s="1223"/>
      <c r="R22" s="1223"/>
      <c r="S22" s="1223"/>
      <c r="T22" s="1223"/>
      <c r="U22" s="1223"/>
      <c r="V22" s="1223"/>
      <c r="W22" s="1223"/>
      <c r="X22" s="1223"/>
      <c r="Y22" s="56"/>
    </row>
    <row r="23" spans="1:25" ht="27" hidden="1" customHeight="1">
      <c r="A23" s="40"/>
      <c r="B23" s="75"/>
      <c r="C23" s="74"/>
      <c r="D23" s="58"/>
      <c r="E23" s="57"/>
      <c r="F23" s="57"/>
      <c r="G23" s="57"/>
      <c r="H23" s="57"/>
      <c r="I23" s="57"/>
      <c r="J23" s="57"/>
      <c r="K23" s="57"/>
      <c r="L23" s="57"/>
      <c r="M23" s="57"/>
      <c r="N23" s="57"/>
      <c r="O23" s="57"/>
      <c r="P23" s="1216"/>
      <c r="Q23" s="1216"/>
      <c r="R23" s="1216"/>
      <c r="S23" s="1216"/>
      <c r="T23" s="1216"/>
      <c r="U23" s="1216"/>
      <c r="V23" s="1216"/>
      <c r="W23" s="1216"/>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9" t="s">
        <v>391</v>
      </c>
      <c r="F35" s="1219"/>
      <c r="G35" s="1219"/>
      <c r="H35" s="1219"/>
      <c r="I35" s="1219"/>
      <c r="J35" s="1219"/>
      <c r="K35" s="1219"/>
      <c r="L35" s="1219"/>
      <c r="M35" s="1219"/>
      <c r="N35" s="1219"/>
      <c r="O35" s="1219"/>
      <c r="P35" s="1219"/>
      <c r="Q35" s="1219"/>
      <c r="R35" s="1219"/>
      <c r="S35" s="1219"/>
      <c r="T35" s="1219"/>
      <c r="U35" s="1219"/>
      <c r="V35" s="1219"/>
      <c r="W35" s="1219"/>
      <c r="X35" s="1219"/>
      <c r="Y35" s="56"/>
    </row>
    <row r="36" spans="1:25" ht="38.25" hidden="1" customHeight="1">
      <c r="A36" s="40"/>
      <c r="B36" s="75"/>
      <c r="C36" s="74"/>
      <c r="D36" s="58"/>
      <c r="E36" s="1219"/>
      <c r="F36" s="1219"/>
      <c r="G36" s="1219"/>
      <c r="H36" s="1219"/>
      <c r="I36" s="1219"/>
      <c r="J36" s="1219"/>
      <c r="K36" s="1219"/>
      <c r="L36" s="1219"/>
      <c r="M36" s="1219"/>
      <c r="N36" s="1219"/>
      <c r="O36" s="1219"/>
      <c r="P36" s="1219"/>
      <c r="Q36" s="1219"/>
      <c r="R36" s="1219"/>
      <c r="S36" s="1219"/>
      <c r="T36" s="1219"/>
      <c r="U36" s="1219"/>
      <c r="V36" s="1219"/>
      <c r="W36" s="1219"/>
      <c r="X36" s="1219"/>
      <c r="Y36" s="56"/>
    </row>
    <row r="37" spans="1:25" ht="9.75" hidden="1" customHeight="1">
      <c r="A37" s="40"/>
      <c r="B37" s="75"/>
      <c r="C37" s="74"/>
      <c r="D37" s="58"/>
      <c r="E37" s="1219"/>
      <c r="F37" s="1219"/>
      <c r="G37" s="1219"/>
      <c r="H37" s="1219"/>
      <c r="I37" s="1219"/>
      <c r="J37" s="1219"/>
      <c r="K37" s="1219"/>
      <c r="L37" s="1219"/>
      <c r="M37" s="1219"/>
      <c r="N37" s="1219"/>
      <c r="O37" s="1219"/>
      <c r="P37" s="1219"/>
      <c r="Q37" s="1219"/>
      <c r="R37" s="1219"/>
      <c r="S37" s="1219"/>
      <c r="T37" s="1219"/>
      <c r="U37" s="1219"/>
      <c r="V37" s="1219"/>
      <c r="W37" s="1219"/>
      <c r="X37" s="1219"/>
      <c r="Y37" s="56"/>
    </row>
    <row r="38" spans="1:25" ht="51" hidden="1" customHeight="1">
      <c r="A38" s="40"/>
      <c r="B38" s="75"/>
      <c r="C38" s="74"/>
      <c r="D38" s="58"/>
      <c r="E38" s="1219"/>
      <c r="F38" s="1219"/>
      <c r="G38" s="1219"/>
      <c r="H38" s="1219"/>
      <c r="I38" s="1219"/>
      <c r="J38" s="1219"/>
      <c r="K38" s="1219"/>
      <c r="L38" s="1219"/>
      <c r="M38" s="1219"/>
      <c r="N38" s="1219"/>
      <c r="O38" s="1219"/>
      <c r="P38" s="1219"/>
      <c r="Q38" s="1219"/>
      <c r="R38" s="1219"/>
      <c r="S38" s="1219"/>
      <c r="T38" s="1219"/>
      <c r="U38" s="1219"/>
      <c r="V38" s="1219"/>
      <c r="W38" s="1219"/>
      <c r="X38" s="1219"/>
      <c r="Y38" s="56"/>
    </row>
    <row r="39" spans="1:25" ht="15" hidden="1" customHeight="1">
      <c r="A39" s="40"/>
      <c r="B39" s="75"/>
      <c r="C39" s="74"/>
      <c r="D39" s="58"/>
      <c r="E39" s="1219"/>
      <c r="F39" s="1219"/>
      <c r="G39" s="1219"/>
      <c r="H39" s="1219"/>
      <c r="I39" s="1219"/>
      <c r="J39" s="1219"/>
      <c r="K39" s="1219"/>
      <c r="L39" s="1219"/>
      <c r="M39" s="1219"/>
      <c r="N39" s="1219"/>
      <c r="O39" s="1219"/>
      <c r="P39" s="1219"/>
      <c r="Q39" s="1219"/>
      <c r="R39" s="1219"/>
      <c r="S39" s="1219"/>
      <c r="T39" s="1219"/>
      <c r="U39" s="1219"/>
      <c r="V39" s="1219"/>
      <c r="W39" s="1219"/>
      <c r="X39" s="1219"/>
      <c r="Y39" s="56"/>
    </row>
    <row r="40" spans="1:25" ht="12" hidden="1" customHeight="1">
      <c r="A40" s="40"/>
      <c r="B40" s="75"/>
      <c r="C40" s="74"/>
      <c r="D40" s="58"/>
      <c r="E40" s="1205"/>
      <c r="F40" s="1206"/>
      <c r="G40" s="1206"/>
      <c r="H40" s="1206"/>
      <c r="I40" s="1206"/>
      <c r="J40" s="1206"/>
      <c r="K40" s="1206"/>
      <c r="L40" s="1206"/>
      <c r="M40" s="1206"/>
      <c r="N40" s="1206"/>
      <c r="O40" s="1206"/>
      <c r="P40" s="1206"/>
      <c r="Q40" s="1206"/>
      <c r="R40" s="1206"/>
      <c r="S40" s="1206"/>
      <c r="T40" s="1206"/>
      <c r="U40" s="1206"/>
      <c r="V40" s="1206"/>
      <c r="W40" s="1206"/>
      <c r="X40" s="1206"/>
      <c r="Y40" s="56"/>
    </row>
    <row r="41" spans="1:25" ht="38.25" hidden="1" customHeight="1">
      <c r="A41" s="40"/>
      <c r="B41" s="75"/>
      <c r="C41" s="74"/>
      <c r="D41" s="58"/>
      <c r="E41" s="1219"/>
      <c r="F41" s="1219"/>
      <c r="G41" s="1219"/>
      <c r="H41" s="1219"/>
      <c r="I41" s="1219"/>
      <c r="J41" s="1219"/>
      <c r="K41" s="1219"/>
      <c r="L41" s="1219"/>
      <c r="M41" s="1219"/>
      <c r="N41" s="1219"/>
      <c r="O41" s="1219"/>
      <c r="P41" s="1219"/>
      <c r="Q41" s="1219"/>
      <c r="R41" s="1219"/>
      <c r="S41" s="1219"/>
      <c r="T41" s="1219"/>
      <c r="U41" s="1219"/>
      <c r="V41" s="1219"/>
      <c r="W41" s="1219"/>
      <c r="X41" s="1219"/>
      <c r="Y41" s="56"/>
    </row>
    <row r="42" spans="1:25" ht="15" hidden="1">
      <c r="A42" s="40"/>
      <c r="B42" s="75"/>
      <c r="C42" s="74"/>
      <c r="D42" s="58"/>
      <c r="E42" s="1219"/>
      <c r="F42" s="1219"/>
      <c r="G42" s="1219"/>
      <c r="H42" s="1219"/>
      <c r="I42" s="1219"/>
      <c r="J42" s="1219"/>
      <c r="K42" s="1219"/>
      <c r="L42" s="1219"/>
      <c r="M42" s="1219"/>
      <c r="N42" s="1219"/>
      <c r="O42" s="1219"/>
      <c r="P42" s="1219"/>
      <c r="Q42" s="1219"/>
      <c r="R42" s="1219"/>
      <c r="S42" s="1219"/>
      <c r="T42" s="1219"/>
      <c r="U42" s="1219"/>
      <c r="V42" s="1219"/>
      <c r="W42" s="1219"/>
      <c r="X42" s="1219"/>
      <c r="Y42" s="56"/>
    </row>
    <row r="43" spans="1:25" ht="15" hidden="1">
      <c r="A43" s="40"/>
      <c r="B43" s="75"/>
      <c r="C43" s="74"/>
      <c r="D43" s="58"/>
      <c r="E43" s="1219"/>
      <c r="F43" s="1219"/>
      <c r="G43" s="1219"/>
      <c r="H43" s="1219"/>
      <c r="I43" s="1219"/>
      <c r="J43" s="1219"/>
      <c r="K43" s="1219"/>
      <c r="L43" s="1219"/>
      <c r="M43" s="1219"/>
      <c r="N43" s="1219"/>
      <c r="O43" s="1219"/>
      <c r="P43" s="1219"/>
      <c r="Q43" s="1219"/>
      <c r="R43" s="1219"/>
      <c r="S43" s="1219"/>
      <c r="T43" s="1219"/>
      <c r="U43" s="1219"/>
      <c r="V43" s="1219"/>
      <c r="W43" s="1219"/>
      <c r="X43" s="1219"/>
      <c r="Y43" s="56"/>
    </row>
    <row r="44" spans="1:25" ht="33.75" hidden="1" customHeight="1">
      <c r="A44" s="40"/>
      <c r="B44" s="75"/>
      <c r="C44" s="74"/>
      <c r="D44" s="63"/>
      <c r="E44" s="1219"/>
      <c r="F44" s="1219"/>
      <c r="G44" s="1219"/>
      <c r="H44" s="1219"/>
      <c r="I44" s="1219"/>
      <c r="J44" s="1219"/>
      <c r="K44" s="1219"/>
      <c r="L44" s="1219"/>
      <c r="M44" s="1219"/>
      <c r="N44" s="1219"/>
      <c r="O44" s="1219"/>
      <c r="P44" s="1219"/>
      <c r="Q44" s="1219"/>
      <c r="R44" s="1219"/>
      <c r="S44" s="1219"/>
      <c r="T44" s="1219"/>
      <c r="U44" s="1219"/>
      <c r="V44" s="1219"/>
      <c r="W44" s="1219"/>
      <c r="X44" s="1219"/>
      <c r="Y44" s="56"/>
    </row>
    <row r="45" spans="1:25" ht="15" hidden="1">
      <c r="A45" s="40"/>
      <c r="B45" s="75"/>
      <c r="C45" s="74"/>
      <c r="D45" s="63"/>
      <c r="E45" s="1219"/>
      <c r="F45" s="1219"/>
      <c r="G45" s="1219"/>
      <c r="H45" s="1219"/>
      <c r="I45" s="1219"/>
      <c r="J45" s="1219"/>
      <c r="K45" s="1219"/>
      <c r="L45" s="1219"/>
      <c r="M45" s="1219"/>
      <c r="N45" s="1219"/>
      <c r="O45" s="1219"/>
      <c r="P45" s="1219"/>
      <c r="Q45" s="1219"/>
      <c r="R45" s="1219"/>
      <c r="S45" s="1219"/>
      <c r="T45" s="1219"/>
      <c r="U45" s="1219"/>
      <c r="V45" s="1219"/>
      <c r="W45" s="1219"/>
      <c r="X45" s="1219"/>
      <c r="Y45" s="56"/>
    </row>
    <row r="46" spans="1:25" ht="24" hidden="1" customHeight="1">
      <c r="A46" s="40"/>
      <c r="B46" s="75"/>
      <c r="C46" s="74"/>
      <c r="D46" s="58"/>
      <c r="E46" s="1207" t="s">
        <v>234</v>
      </c>
      <c r="F46" s="1207"/>
      <c r="G46" s="1207"/>
      <c r="H46" s="1207"/>
      <c r="I46" s="1207"/>
      <c r="J46" s="1207"/>
      <c r="K46" s="1207"/>
      <c r="L46" s="1207"/>
      <c r="M46" s="1207"/>
      <c r="N46" s="1207"/>
      <c r="O46" s="1207"/>
      <c r="P46" s="1207"/>
      <c r="Q46" s="1207"/>
      <c r="R46" s="1207"/>
      <c r="S46" s="1207"/>
      <c r="T46" s="1207"/>
      <c r="U46" s="1207"/>
      <c r="V46" s="1207"/>
      <c r="W46" s="1207"/>
      <c r="X46" s="1207"/>
      <c r="Y46" s="56"/>
    </row>
    <row r="47" spans="1:25" ht="37.5" hidden="1" customHeight="1">
      <c r="A47" s="40"/>
      <c r="B47" s="75"/>
      <c r="C47" s="74"/>
      <c r="D47" s="58"/>
      <c r="E47" s="1207"/>
      <c r="F47" s="1207"/>
      <c r="G47" s="1207"/>
      <c r="H47" s="1207"/>
      <c r="I47" s="1207"/>
      <c r="J47" s="1207"/>
      <c r="K47" s="1207"/>
      <c r="L47" s="1207"/>
      <c r="M47" s="1207"/>
      <c r="N47" s="1207"/>
      <c r="O47" s="1207"/>
      <c r="P47" s="1207"/>
      <c r="Q47" s="1207"/>
      <c r="R47" s="1207"/>
      <c r="S47" s="1207"/>
      <c r="T47" s="1207"/>
      <c r="U47" s="1207"/>
      <c r="V47" s="1207"/>
      <c r="W47" s="1207"/>
      <c r="X47" s="1207"/>
      <c r="Y47" s="56"/>
    </row>
    <row r="48" spans="1:25" ht="24" hidden="1" customHeight="1">
      <c r="A48" s="40"/>
      <c r="B48" s="75"/>
      <c r="C48" s="74"/>
      <c r="D48" s="58"/>
      <c r="E48" s="1207"/>
      <c r="F48" s="1207"/>
      <c r="G48" s="1207"/>
      <c r="H48" s="1207"/>
      <c r="I48" s="1207"/>
      <c r="J48" s="1207"/>
      <c r="K48" s="1207"/>
      <c r="L48" s="1207"/>
      <c r="M48" s="1207"/>
      <c r="N48" s="1207"/>
      <c r="O48" s="1207"/>
      <c r="P48" s="1207"/>
      <c r="Q48" s="1207"/>
      <c r="R48" s="1207"/>
      <c r="S48" s="1207"/>
      <c r="T48" s="1207"/>
      <c r="U48" s="1207"/>
      <c r="V48" s="1207"/>
      <c r="W48" s="1207"/>
      <c r="X48" s="1207"/>
      <c r="Y48" s="56"/>
    </row>
    <row r="49" spans="1:25" ht="51" hidden="1" customHeight="1">
      <c r="A49" s="40"/>
      <c r="B49" s="75"/>
      <c r="C49" s="74"/>
      <c r="D49" s="58"/>
      <c r="E49" s="1207"/>
      <c r="F49" s="1207"/>
      <c r="G49" s="1207"/>
      <c r="H49" s="1207"/>
      <c r="I49" s="1207"/>
      <c r="J49" s="1207"/>
      <c r="K49" s="1207"/>
      <c r="L49" s="1207"/>
      <c r="M49" s="1207"/>
      <c r="N49" s="1207"/>
      <c r="O49" s="1207"/>
      <c r="P49" s="1207"/>
      <c r="Q49" s="1207"/>
      <c r="R49" s="1207"/>
      <c r="S49" s="1207"/>
      <c r="T49" s="1207"/>
      <c r="U49" s="1207"/>
      <c r="V49" s="1207"/>
      <c r="W49" s="1207"/>
      <c r="X49" s="1207"/>
      <c r="Y49" s="56"/>
    </row>
    <row r="50" spans="1:25" ht="15" hidden="1">
      <c r="A50" s="40"/>
      <c r="B50" s="75"/>
      <c r="C50" s="74"/>
      <c r="D50" s="58"/>
      <c r="E50" s="1207"/>
      <c r="F50" s="1207"/>
      <c r="G50" s="1207"/>
      <c r="H50" s="1207"/>
      <c r="I50" s="1207"/>
      <c r="J50" s="1207"/>
      <c r="K50" s="1207"/>
      <c r="L50" s="1207"/>
      <c r="M50" s="1207"/>
      <c r="N50" s="1207"/>
      <c r="O50" s="1207"/>
      <c r="P50" s="1207"/>
      <c r="Q50" s="1207"/>
      <c r="R50" s="1207"/>
      <c r="S50" s="1207"/>
      <c r="T50" s="1207"/>
      <c r="U50" s="1207"/>
      <c r="V50" s="1207"/>
      <c r="W50" s="1207"/>
      <c r="X50" s="1207"/>
      <c r="Y50" s="56"/>
    </row>
    <row r="51" spans="1:25" ht="15" hidden="1">
      <c r="A51" s="40"/>
      <c r="B51" s="75"/>
      <c r="C51" s="74"/>
      <c r="D51" s="58"/>
      <c r="E51" s="1207"/>
      <c r="F51" s="1207"/>
      <c r="G51" s="1207"/>
      <c r="H51" s="1207"/>
      <c r="I51" s="1207"/>
      <c r="J51" s="1207"/>
      <c r="K51" s="1207"/>
      <c r="L51" s="1207"/>
      <c r="M51" s="1207"/>
      <c r="N51" s="1207"/>
      <c r="O51" s="1207"/>
      <c r="P51" s="1207"/>
      <c r="Q51" s="1207"/>
      <c r="R51" s="1207"/>
      <c r="S51" s="1207"/>
      <c r="T51" s="1207"/>
      <c r="U51" s="1207"/>
      <c r="V51" s="1207"/>
      <c r="W51" s="1207"/>
      <c r="X51" s="1207"/>
      <c r="Y51" s="56"/>
    </row>
    <row r="52" spans="1:25" ht="15" hidden="1">
      <c r="A52" s="40"/>
      <c r="B52" s="75"/>
      <c r="C52" s="74"/>
      <c r="D52" s="58"/>
      <c r="E52" s="1207"/>
      <c r="F52" s="1207"/>
      <c r="G52" s="1207"/>
      <c r="H52" s="1207"/>
      <c r="I52" s="1207"/>
      <c r="J52" s="1207"/>
      <c r="K52" s="1207"/>
      <c r="L52" s="1207"/>
      <c r="M52" s="1207"/>
      <c r="N52" s="1207"/>
      <c r="O52" s="1207"/>
      <c r="P52" s="1207"/>
      <c r="Q52" s="1207"/>
      <c r="R52" s="1207"/>
      <c r="S52" s="1207"/>
      <c r="T52" s="1207"/>
      <c r="U52" s="1207"/>
      <c r="V52" s="1207"/>
      <c r="W52" s="1207"/>
      <c r="X52" s="1207"/>
      <c r="Y52" s="56"/>
    </row>
    <row r="53" spans="1:25" ht="15" hidden="1">
      <c r="A53" s="40"/>
      <c r="B53" s="75"/>
      <c r="C53" s="74"/>
      <c r="D53" s="58"/>
      <c r="E53" s="1207"/>
      <c r="F53" s="1207"/>
      <c r="G53" s="1207"/>
      <c r="H53" s="1207"/>
      <c r="I53" s="1207"/>
      <c r="J53" s="1207"/>
      <c r="K53" s="1207"/>
      <c r="L53" s="1207"/>
      <c r="M53" s="1207"/>
      <c r="N53" s="1207"/>
      <c r="O53" s="1207"/>
      <c r="P53" s="1207"/>
      <c r="Q53" s="1207"/>
      <c r="R53" s="1207"/>
      <c r="S53" s="1207"/>
      <c r="T53" s="1207"/>
      <c r="U53" s="1207"/>
      <c r="V53" s="1207"/>
      <c r="W53" s="1207"/>
      <c r="X53" s="1207"/>
      <c r="Y53" s="56"/>
    </row>
    <row r="54" spans="1:25" ht="15" hidden="1">
      <c r="A54" s="40"/>
      <c r="B54" s="75"/>
      <c r="C54" s="74"/>
      <c r="D54" s="58"/>
      <c r="E54" s="1207"/>
      <c r="F54" s="1207"/>
      <c r="G54" s="1207"/>
      <c r="H54" s="1207"/>
      <c r="I54" s="1207"/>
      <c r="J54" s="1207"/>
      <c r="K54" s="1207"/>
      <c r="L54" s="1207"/>
      <c r="M54" s="1207"/>
      <c r="N54" s="1207"/>
      <c r="O54" s="1207"/>
      <c r="P54" s="1207"/>
      <c r="Q54" s="1207"/>
      <c r="R54" s="1207"/>
      <c r="S54" s="1207"/>
      <c r="T54" s="1207"/>
      <c r="U54" s="1207"/>
      <c r="V54" s="1207"/>
      <c r="W54" s="1207"/>
      <c r="X54" s="1207"/>
      <c r="Y54" s="56"/>
    </row>
    <row r="55" spans="1:25" ht="15" hidden="1">
      <c r="A55" s="40"/>
      <c r="B55" s="75"/>
      <c r="C55" s="74"/>
      <c r="D55" s="58"/>
      <c r="E55" s="1207"/>
      <c r="F55" s="1207"/>
      <c r="G55" s="1207"/>
      <c r="H55" s="1207"/>
      <c r="I55" s="1207"/>
      <c r="J55" s="1207"/>
      <c r="K55" s="1207"/>
      <c r="L55" s="1207"/>
      <c r="M55" s="1207"/>
      <c r="N55" s="1207"/>
      <c r="O55" s="1207"/>
      <c r="P55" s="1207"/>
      <c r="Q55" s="1207"/>
      <c r="R55" s="1207"/>
      <c r="S55" s="1207"/>
      <c r="T55" s="1207"/>
      <c r="U55" s="1207"/>
      <c r="V55" s="1207"/>
      <c r="W55" s="1207"/>
      <c r="X55" s="1207"/>
      <c r="Y55" s="56"/>
    </row>
    <row r="56" spans="1:25" ht="25.5" hidden="1" customHeight="1">
      <c r="A56" s="40"/>
      <c r="B56" s="75"/>
      <c r="C56" s="74"/>
      <c r="D56" s="63"/>
      <c r="E56" s="1207"/>
      <c r="F56" s="1207"/>
      <c r="G56" s="1207"/>
      <c r="H56" s="1207"/>
      <c r="I56" s="1207"/>
      <c r="J56" s="1207"/>
      <c r="K56" s="1207"/>
      <c r="L56" s="1207"/>
      <c r="M56" s="1207"/>
      <c r="N56" s="1207"/>
      <c r="O56" s="1207"/>
      <c r="P56" s="1207"/>
      <c r="Q56" s="1207"/>
      <c r="R56" s="1207"/>
      <c r="S56" s="1207"/>
      <c r="T56" s="1207"/>
      <c r="U56" s="1207"/>
      <c r="V56" s="1207"/>
      <c r="W56" s="1207"/>
      <c r="X56" s="1207"/>
      <c r="Y56" s="56"/>
    </row>
    <row r="57" spans="1:25" ht="15" hidden="1">
      <c r="A57" s="40"/>
      <c r="B57" s="75"/>
      <c r="C57" s="74"/>
      <c r="D57" s="63"/>
      <c r="E57" s="1207"/>
      <c r="F57" s="1207"/>
      <c r="G57" s="1207"/>
      <c r="H57" s="1207"/>
      <c r="I57" s="1207"/>
      <c r="J57" s="1207"/>
      <c r="K57" s="1207"/>
      <c r="L57" s="1207"/>
      <c r="M57" s="1207"/>
      <c r="N57" s="1207"/>
      <c r="O57" s="1207"/>
      <c r="P57" s="1207"/>
      <c r="Q57" s="1207"/>
      <c r="R57" s="1207"/>
      <c r="S57" s="1207"/>
      <c r="T57" s="1207"/>
      <c r="U57" s="1207"/>
      <c r="V57" s="1207"/>
      <c r="W57" s="1207"/>
      <c r="X57" s="1207"/>
      <c r="Y57" s="56"/>
    </row>
    <row r="58" spans="1:25" ht="15" hidden="1" customHeight="1">
      <c r="A58" s="40"/>
      <c r="B58" s="75"/>
      <c r="C58" s="74"/>
      <c r="D58" s="58"/>
      <c r="E58" s="1208" t="s">
        <v>392</v>
      </c>
      <c r="F58" s="1208"/>
      <c r="G58" s="1208"/>
      <c r="H58" s="1208"/>
      <c r="I58" s="1208"/>
      <c r="J58" s="1208"/>
      <c r="K58" s="1208"/>
      <c r="L58" s="1208"/>
      <c r="M58" s="1208"/>
      <c r="N58" s="1208"/>
      <c r="O58" s="1208"/>
      <c r="P58" s="1208"/>
      <c r="Q58" s="1208"/>
      <c r="R58" s="1208"/>
      <c r="S58" s="1208"/>
      <c r="T58" s="1208"/>
      <c r="U58" s="1208"/>
      <c r="V58" s="223"/>
      <c r="W58" s="223"/>
      <c r="X58" s="223"/>
      <c r="Y58" s="56"/>
    </row>
    <row r="59" spans="1:25" ht="15" hidden="1" customHeight="1">
      <c r="A59" s="40"/>
      <c r="B59" s="75"/>
      <c r="C59" s="74"/>
      <c r="D59" s="58"/>
      <c r="E59" s="1210"/>
      <c r="F59" s="1210"/>
      <c r="G59" s="1210"/>
      <c r="H59" s="1205"/>
      <c r="I59" s="1206"/>
      <c r="J59" s="1206"/>
      <c r="K59" s="1206"/>
      <c r="L59" s="1206"/>
      <c r="M59" s="1206"/>
      <c r="N59" s="1206"/>
      <c r="O59" s="1206"/>
      <c r="P59" s="1206"/>
      <c r="Q59" s="1206"/>
      <c r="R59" s="1206"/>
      <c r="S59" s="1206"/>
      <c r="T59" s="1206"/>
      <c r="U59" s="1206"/>
      <c r="V59" s="1206"/>
      <c r="W59" s="1206"/>
      <c r="X59" s="1206"/>
      <c r="Y59" s="56"/>
    </row>
    <row r="60" spans="1:25" ht="15" hidden="1" customHeight="1">
      <c r="A60" s="40"/>
      <c r="B60" s="75"/>
      <c r="C60" s="74"/>
      <c r="D60" s="58"/>
      <c r="E60" s="1209"/>
      <c r="F60" s="1209"/>
      <c r="G60" s="1209"/>
      <c r="H60" s="1204"/>
      <c r="I60" s="1204"/>
      <c r="J60" s="1204"/>
      <c r="K60" s="1204"/>
      <c r="L60" s="1204"/>
      <c r="M60" s="1204"/>
      <c r="N60" s="1204"/>
      <c r="O60" s="1204"/>
      <c r="P60" s="1204"/>
      <c r="Q60" s="1204"/>
      <c r="R60" s="1204"/>
      <c r="S60" s="1204"/>
      <c r="T60" s="1204"/>
      <c r="U60" s="1204"/>
      <c r="V60" s="1204"/>
      <c r="W60" s="1204"/>
      <c r="X60" s="1204"/>
      <c r="Y60" s="56"/>
    </row>
    <row r="61" spans="1:25" ht="15" hidden="1">
      <c r="A61" s="40"/>
      <c r="B61" s="75"/>
      <c r="C61" s="74"/>
      <c r="D61" s="58"/>
      <c r="E61" s="67"/>
      <c r="F61" s="65"/>
      <c r="G61" s="66"/>
      <c r="H61" s="1204"/>
      <c r="I61" s="1204"/>
      <c r="J61" s="1204"/>
      <c r="K61" s="1204"/>
      <c r="L61" s="1204"/>
      <c r="M61" s="1204"/>
      <c r="N61" s="1204"/>
      <c r="O61" s="1204"/>
      <c r="P61" s="1204"/>
      <c r="Q61" s="1204"/>
      <c r="R61" s="1204"/>
      <c r="S61" s="1204"/>
      <c r="T61" s="1204"/>
      <c r="U61" s="1204"/>
      <c r="V61" s="1204"/>
      <c r="W61" s="1204"/>
      <c r="X61" s="1204"/>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8" t="s">
        <v>393</v>
      </c>
      <c r="F70" s="1208"/>
      <c r="G70" s="1208"/>
      <c r="H70" s="1208"/>
      <c r="I70" s="1208"/>
      <c r="J70" s="1208"/>
      <c r="K70" s="1208"/>
      <c r="L70" s="1208"/>
      <c r="M70" s="1208"/>
      <c r="N70" s="1208"/>
      <c r="O70" s="1208"/>
      <c r="P70" s="1208"/>
      <c r="Q70" s="1208"/>
      <c r="R70" s="1208"/>
      <c r="S70" s="1208"/>
      <c r="T70" s="1208"/>
      <c r="U70" s="418"/>
      <c r="V70" s="418"/>
      <c r="W70" s="418"/>
      <c r="X70" s="418"/>
      <c r="Y70" s="56"/>
    </row>
    <row r="71" spans="1:25" ht="15" hidden="1">
      <c r="A71" s="40"/>
      <c r="B71" s="75"/>
      <c r="C71" s="74"/>
      <c r="D71" s="58"/>
      <c r="E71" s="1208" t="s">
        <v>564</v>
      </c>
      <c r="F71" s="1208"/>
      <c r="G71" s="1208"/>
      <c r="H71" s="1208"/>
      <c r="I71" s="1208"/>
      <c r="J71" s="1208"/>
      <c r="K71" s="1208"/>
      <c r="L71" s="1208"/>
      <c r="M71" s="1208"/>
      <c r="N71" s="1208"/>
      <c r="O71" s="1208"/>
      <c r="P71" s="1208"/>
      <c r="Q71" s="1208"/>
      <c r="R71" s="1208"/>
      <c r="S71" s="1208"/>
      <c r="T71" s="1208"/>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8" t="s">
        <v>392</v>
      </c>
      <c r="F81" s="1208"/>
      <c r="G81" s="1208"/>
      <c r="H81" s="1208"/>
      <c r="I81" s="1208"/>
      <c r="J81" s="1208"/>
      <c r="K81" s="1208"/>
      <c r="L81" s="1208"/>
      <c r="M81" s="1208"/>
      <c r="N81" s="1208"/>
      <c r="O81" s="1208"/>
      <c r="P81" s="1208"/>
      <c r="Q81" s="1208"/>
      <c r="R81" s="1208"/>
      <c r="S81" s="1208"/>
      <c r="T81" s="1208"/>
      <c r="U81" s="1208"/>
      <c r="V81" s="223"/>
      <c r="W81" s="223"/>
      <c r="X81" s="223"/>
      <c r="Y81" s="56"/>
    </row>
    <row r="82" spans="1:25" ht="15" hidden="1" customHeight="1">
      <c r="A82" s="40"/>
      <c r="B82" s="75"/>
      <c r="C82" s="74"/>
      <c r="D82" s="58"/>
      <c r="E82" s="1209"/>
      <c r="F82" s="1209"/>
      <c r="G82" s="1209"/>
      <c r="H82" s="1205"/>
      <c r="I82" s="1206"/>
      <c r="J82" s="1206"/>
      <c r="K82" s="1206"/>
      <c r="L82" s="1206"/>
      <c r="M82" s="1206"/>
      <c r="N82" s="1206"/>
      <c r="O82" s="1206"/>
      <c r="P82" s="1206"/>
      <c r="Q82" s="1206"/>
      <c r="R82" s="1206"/>
      <c r="S82" s="1206"/>
      <c r="T82" s="1206"/>
      <c r="U82" s="1206"/>
      <c r="V82" s="1206"/>
      <c r="W82" s="1206"/>
      <c r="X82" s="1206"/>
      <c r="Y82" s="56"/>
    </row>
    <row r="83" spans="1:25" ht="15" hidden="1" customHeight="1">
      <c r="A83" s="40"/>
      <c r="B83" s="75"/>
      <c r="C83" s="74"/>
      <c r="D83" s="58"/>
      <c r="Y83" s="56"/>
    </row>
    <row r="84" spans="1:25" ht="15" hidden="1" customHeight="1">
      <c r="A84" s="40"/>
      <c r="B84" s="75"/>
      <c r="C84" s="74"/>
      <c r="D84" s="58"/>
      <c r="E84" s="67"/>
      <c r="F84" s="65"/>
      <c r="G84" s="66"/>
      <c r="H84" s="1204"/>
      <c r="I84" s="1204"/>
      <c r="J84" s="1204"/>
      <c r="K84" s="1204"/>
      <c r="L84" s="1204"/>
      <c r="M84" s="1204"/>
      <c r="N84" s="1204"/>
      <c r="O84" s="1204"/>
      <c r="P84" s="1204"/>
      <c r="Q84" s="1204"/>
      <c r="R84" s="1204"/>
      <c r="S84" s="1204"/>
      <c r="T84" s="1204"/>
      <c r="U84" s="1204"/>
      <c r="V84" s="1204"/>
      <c r="W84" s="1204"/>
      <c r="X84" s="1204"/>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2" t="s">
        <v>233</v>
      </c>
      <c r="F98" s="1212"/>
      <c r="G98" s="1212"/>
      <c r="H98" s="1212"/>
      <c r="I98" s="1212"/>
      <c r="J98" s="1212"/>
      <c r="K98" s="1212"/>
      <c r="L98" s="1212"/>
      <c r="M98" s="1212"/>
      <c r="N98" s="1212"/>
      <c r="O98" s="1212"/>
      <c r="P98" s="1212"/>
      <c r="Q98" s="1212"/>
      <c r="R98" s="1212"/>
      <c r="S98" s="1212"/>
      <c r="T98" s="1212"/>
      <c r="U98" s="1212"/>
      <c r="V98" s="1212"/>
      <c r="W98" s="1212"/>
      <c r="X98" s="1212"/>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1" t="s">
        <v>232</v>
      </c>
      <c r="G100" s="1211"/>
      <c r="H100" s="1211"/>
      <c r="I100" s="1211"/>
      <c r="J100" s="1211"/>
      <c r="K100" s="1211"/>
      <c r="L100" s="1211"/>
      <c r="M100" s="1211"/>
      <c r="N100" s="1211"/>
      <c r="O100" s="1211"/>
      <c r="P100" s="1211"/>
      <c r="Q100" s="1211"/>
      <c r="R100" s="1211"/>
      <c r="S100" s="1211"/>
      <c r="T100" s="59"/>
      <c r="U100" s="57"/>
      <c r="V100" s="57"/>
      <c r="W100" s="57"/>
      <c r="X100" s="57"/>
      <c r="Y100" s="56"/>
      <c r="AA100" s="76" t="s">
        <v>230</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1" t="s">
        <v>231</v>
      </c>
      <c r="G102" s="1211"/>
      <c r="H102" s="1211"/>
      <c r="I102" s="1211"/>
      <c r="J102" s="1211"/>
      <c r="K102" s="1211"/>
      <c r="L102" s="1211"/>
      <c r="M102" s="1211"/>
      <c r="N102" s="1211"/>
      <c r="O102" s="1211"/>
      <c r="P102" s="1211"/>
      <c r="Q102" s="1211"/>
      <c r="R102" s="1211"/>
      <c r="S102" s="1211"/>
      <c r="T102" s="1211"/>
      <c r="U102" s="1211"/>
      <c r="V102" s="1211"/>
      <c r="W102" s="1211"/>
      <c r="X102" s="1211"/>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0"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BE31"/>
  <sheetViews>
    <sheetView showGridLines="0" topLeftCell="I4" zoomScaleNormal="100" workbookViewId="0">
      <pane xSplit="6" ySplit="20" topLeftCell="O24" activePane="bottomRight" state="frozen"/>
      <selection activeCell="I4" sqref="I4"/>
      <selection pane="topRight" activeCell="O4" sqref="O4"/>
      <selection pane="bottomLeft" activeCell="I24" sqref="I24"/>
      <selection pane="bottomRight" activeCell="R34" sqref="R34"/>
    </sheetView>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3.7109375" style="492" customWidth="1"/>
    <col min="16" max="17" width="1.7109375" style="492" hidden="1" customWidth="1"/>
    <col min="18" max="18" width="11.7109375" style="492" customWidth="1"/>
    <col min="19" max="19" width="3.7109375" style="492" customWidth="1"/>
    <col min="20" max="20" width="11.7109375" style="492" customWidth="1"/>
    <col min="21" max="21" width="8.5703125" style="492" customWidth="1"/>
    <col min="22" max="22" width="23.7109375" style="1068" customWidth="1"/>
    <col min="23" max="24" width="1.7109375" style="1068" hidden="1" customWidth="1"/>
    <col min="25" max="25" width="11.7109375" style="1068" customWidth="1"/>
    <col min="26" max="26" width="3.7109375" style="1068" customWidth="1"/>
    <col min="27" max="27" width="11.7109375" style="1068" customWidth="1"/>
    <col min="28" max="28" width="8.5703125" style="1068" customWidth="1"/>
    <col min="29" max="29" width="23.7109375" style="1068" customWidth="1"/>
    <col min="30" max="31" width="1.7109375" style="1068" hidden="1" customWidth="1"/>
    <col min="32" max="32" width="11.7109375" style="1068" customWidth="1"/>
    <col min="33" max="33" width="3.7109375" style="1068" customWidth="1"/>
    <col min="34" max="34" width="11.7109375" style="1068" customWidth="1"/>
    <col min="35" max="35" width="8.5703125" style="1068" customWidth="1"/>
    <col min="36" max="36" width="23.7109375" style="1068" customWidth="1"/>
    <col min="37" max="38" width="1.7109375" style="1068" hidden="1" customWidth="1"/>
    <col min="39" max="39" width="11.7109375" style="1068" customWidth="1"/>
    <col min="40" max="40" width="3.7109375" style="1068" customWidth="1"/>
    <col min="41" max="41" width="11.7109375" style="1068" customWidth="1"/>
    <col min="42" max="42" width="8.5703125" style="1068" hidden="1" customWidth="1"/>
    <col min="43" max="43" width="4.7109375" style="492" customWidth="1"/>
    <col min="44" max="44" width="115.7109375" style="492" customWidth="1"/>
    <col min="45" max="56" width="10.5703125" style="553"/>
    <col min="57" max="277" width="10.5703125" style="492"/>
    <col min="278" max="285" width="0" style="492" hidden="1" customWidth="1"/>
    <col min="286" max="288" width="3.7109375" style="492" customWidth="1"/>
    <col min="289" max="289" width="12.7109375" style="492" customWidth="1"/>
    <col min="290" max="290" width="47.42578125" style="492" customWidth="1"/>
    <col min="291" max="294" width="0" style="492" hidden="1" customWidth="1"/>
    <col min="295" max="295" width="11.7109375" style="492" customWidth="1"/>
    <col min="296" max="296" width="6.42578125" style="492" bestFit="1" customWidth="1"/>
    <col min="297" max="297" width="11.7109375" style="492" customWidth="1"/>
    <col min="298" max="298" width="0" style="492" hidden="1" customWidth="1"/>
    <col min="299" max="299" width="3.7109375" style="492" customWidth="1"/>
    <col min="300" max="300" width="11.140625" style="492" bestFit="1" customWidth="1"/>
    <col min="301" max="533" width="10.5703125" style="492"/>
    <col min="534" max="541" width="0" style="492" hidden="1" customWidth="1"/>
    <col min="542" max="544" width="3.7109375" style="492" customWidth="1"/>
    <col min="545" max="545" width="12.7109375" style="492" customWidth="1"/>
    <col min="546" max="546" width="47.42578125" style="492" customWidth="1"/>
    <col min="547" max="550" width="0" style="492" hidden="1" customWidth="1"/>
    <col min="551" max="551" width="11.7109375" style="492" customWidth="1"/>
    <col min="552" max="552" width="6.42578125" style="492" bestFit="1" customWidth="1"/>
    <col min="553" max="553" width="11.7109375" style="492" customWidth="1"/>
    <col min="554" max="554" width="0" style="492" hidden="1" customWidth="1"/>
    <col min="555" max="555" width="3.7109375" style="492" customWidth="1"/>
    <col min="556" max="556" width="11.140625" style="492" bestFit="1" customWidth="1"/>
    <col min="557" max="789" width="10.5703125" style="492"/>
    <col min="790" max="797" width="0" style="492" hidden="1" customWidth="1"/>
    <col min="798" max="800" width="3.7109375" style="492" customWidth="1"/>
    <col min="801" max="801" width="12.7109375" style="492" customWidth="1"/>
    <col min="802" max="802" width="47.42578125" style="492" customWidth="1"/>
    <col min="803" max="806" width="0" style="492" hidden="1" customWidth="1"/>
    <col min="807" max="807" width="11.7109375" style="492" customWidth="1"/>
    <col min="808" max="808" width="6.42578125" style="492" bestFit="1" customWidth="1"/>
    <col min="809" max="809" width="11.7109375" style="492" customWidth="1"/>
    <col min="810" max="810" width="0" style="492" hidden="1" customWidth="1"/>
    <col min="811" max="811" width="3.7109375" style="492" customWidth="1"/>
    <col min="812" max="812" width="11.140625" style="492" bestFit="1" customWidth="1"/>
    <col min="813" max="1045" width="10.5703125" style="492"/>
    <col min="1046" max="1053" width="0" style="492" hidden="1" customWidth="1"/>
    <col min="1054" max="1056" width="3.7109375" style="492" customWidth="1"/>
    <col min="1057" max="1057" width="12.7109375" style="492" customWidth="1"/>
    <col min="1058" max="1058" width="47.42578125" style="492" customWidth="1"/>
    <col min="1059" max="1062" width="0" style="492" hidden="1" customWidth="1"/>
    <col min="1063" max="1063" width="11.7109375" style="492" customWidth="1"/>
    <col min="1064" max="1064" width="6.42578125" style="492" bestFit="1" customWidth="1"/>
    <col min="1065" max="1065" width="11.7109375" style="492" customWidth="1"/>
    <col min="1066" max="1066" width="0" style="492" hidden="1" customWidth="1"/>
    <col min="1067" max="1067" width="3.7109375" style="492" customWidth="1"/>
    <col min="1068" max="1068" width="11.140625" style="492" bestFit="1" customWidth="1"/>
    <col min="1069" max="1301" width="10.5703125" style="492"/>
    <col min="1302" max="1309" width="0" style="492" hidden="1" customWidth="1"/>
    <col min="1310" max="1312" width="3.7109375" style="492" customWidth="1"/>
    <col min="1313" max="1313" width="12.7109375" style="492" customWidth="1"/>
    <col min="1314" max="1314" width="47.42578125" style="492" customWidth="1"/>
    <col min="1315" max="1318" width="0" style="492" hidden="1" customWidth="1"/>
    <col min="1319" max="1319" width="11.7109375" style="492" customWidth="1"/>
    <col min="1320" max="1320" width="6.42578125" style="492" bestFit="1" customWidth="1"/>
    <col min="1321" max="1321" width="11.7109375" style="492" customWidth="1"/>
    <col min="1322" max="1322" width="0" style="492" hidden="1" customWidth="1"/>
    <col min="1323" max="1323" width="3.7109375" style="492" customWidth="1"/>
    <col min="1324" max="1324" width="11.140625" style="492" bestFit="1" customWidth="1"/>
    <col min="1325" max="1557" width="10.5703125" style="492"/>
    <col min="1558" max="1565" width="0" style="492" hidden="1" customWidth="1"/>
    <col min="1566" max="1568" width="3.7109375" style="492" customWidth="1"/>
    <col min="1569" max="1569" width="12.7109375" style="492" customWidth="1"/>
    <col min="1570" max="1570" width="47.42578125" style="492" customWidth="1"/>
    <col min="1571" max="1574" width="0" style="492" hidden="1" customWidth="1"/>
    <col min="1575" max="1575" width="11.7109375" style="492" customWidth="1"/>
    <col min="1576" max="1576" width="6.42578125" style="492" bestFit="1" customWidth="1"/>
    <col min="1577" max="1577" width="11.7109375" style="492" customWidth="1"/>
    <col min="1578" max="1578" width="0" style="492" hidden="1" customWidth="1"/>
    <col min="1579" max="1579" width="3.7109375" style="492" customWidth="1"/>
    <col min="1580" max="1580" width="11.140625" style="492" bestFit="1" customWidth="1"/>
    <col min="1581" max="1813" width="10.5703125" style="492"/>
    <col min="1814" max="1821" width="0" style="492" hidden="1" customWidth="1"/>
    <col min="1822" max="1824" width="3.7109375" style="492" customWidth="1"/>
    <col min="1825" max="1825" width="12.7109375" style="492" customWidth="1"/>
    <col min="1826" max="1826" width="47.42578125" style="492" customWidth="1"/>
    <col min="1827" max="1830" width="0" style="492" hidden="1" customWidth="1"/>
    <col min="1831" max="1831" width="11.7109375" style="492" customWidth="1"/>
    <col min="1832" max="1832" width="6.42578125" style="492" bestFit="1" customWidth="1"/>
    <col min="1833" max="1833" width="11.7109375" style="492" customWidth="1"/>
    <col min="1834" max="1834" width="0" style="492" hidden="1" customWidth="1"/>
    <col min="1835" max="1835" width="3.7109375" style="492" customWidth="1"/>
    <col min="1836" max="1836" width="11.140625" style="492" bestFit="1" customWidth="1"/>
    <col min="1837" max="2069" width="10.5703125" style="492"/>
    <col min="2070" max="2077" width="0" style="492" hidden="1" customWidth="1"/>
    <col min="2078" max="2080" width="3.7109375" style="492" customWidth="1"/>
    <col min="2081" max="2081" width="12.7109375" style="492" customWidth="1"/>
    <col min="2082" max="2082" width="47.42578125" style="492" customWidth="1"/>
    <col min="2083" max="2086" width="0" style="492" hidden="1" customWidth="1"/>
    <col min="2087" max="2087" width="11.7109375" style="492" customWidth="1"/>
    <col min="2088" max="2088" width="6.42578125" style="492" bestFit="1" customWidth="1"/>
    <col min="2089" max="2089" width="11.7109375" style="492" customWidth="1"/>
    <col min="2090" max="2090" width="0" style="492" hidden="1" customWidth="1"/>
    <col min="2091" max="2091" width="3.7109375" style="492" customWidth="1"/>
    <col min="2092" max="2092" width="11.140625" style="492" bestFit="1" customWidth="1"/>
    <col min="2093" max="2325" width="10.5703125" style="492"/>
    <col min="2326" max="2333" width="0" style="492" hidden="1" customWidth="1"/>
    <col min="2334" max="2336" width="3.7109375" style="492" customWidth="1"/>
    <col min="2337" max="2337" width="12.7109375" style="492" customWidth="1"/>
    <col min="2338" max="2338" width="47.42578125" style="492" customWidth="1"/>
    <col min="2339" max="2342" width="0" style="492" hidden="1" customWidth="1"/>
    <col min="2343" max="2343" width="11.7109375" style="492" customWidth="1"/>
    <col min="2344" max="2344" width="6.42578125" style="492" bestFit="1" customWidth="1"/>
    <col min="2345" max="2345" width="11.7109375" style="492" customWidth="1"/>
    <col min="2346" max="2346" width="0" style="492" hidden="1" customWidth="1"/>
    <col min="2347" max="2347" width="3.7109375" style="492" customWidth="1"/>
    <col min="2348" max="2348" width="11.140625" style="492" bestFit="1" customWidth="1"/>
    <col min="2349" max="2581" width="10.5703125" style="492"/>
    <col min="2582" max="2589" width="0" style="492" hidden="1" customWidth="1"/>
    <col min="2590" max="2592" width="3.7109375" style="492" customWidth="1"/>
    <col min="2593" max="2593" width="12.7109375" style="492" customWidth="1"/>
    <col min="2594" max="2594" width="47.42578125" style="492" customWidth="1"/>
    <col min="2595" max="2598" width="0" style="492" hidden="1" customWidth="1"/>
    <col min="2599" max="2599" width="11.7109375" style="492" customWidth="1"/>
    <col min="2600" max="2600" width="6.42578125" style="492" bestFit="1" customWidth="1"/>
    <col min="2601" max="2601" width="11.7109375" style="492" customWidth="1"/>
    <col min="2602" max="2602" width="0" style="492" hidden="1" customWidth="1"/>
    <col min="2603" max="2603" width="3.7109375" style="492" customWidth="1"/>
    <col min="2604" max="2604" width="11.140625" style="492" bestFit="1" customWidth="1"/>
    <col min="2605" max="2837" width="10.5703125" style="492"/>
    <col min="2838" max="2845" width="0" style="492" hidden="1" customWidth="1"/>
    <col min="2846" max="2848" width="3.7109375" style="492" customWidth="1"/>
    <col min="2849" max="2849" width="12.7109375" style="492" customWidth="1"/>
    <col min="2850" max="2850" width="47.42578125" style="492" customWidth="1"/>
    <col min="2851" max="2854" width="0" style="492" hidden="1" customWidth="1"/>
    <col min="2855" max="2855" width="11.7109375" style="492" customWidth="1"/>
    <col min="2856" max="2856" width="6.42578125" style="492" bestFit="1" customWidth="1"/>
    <col min="2857" max="2857" width="11.7109375" style="492" customWidth="1"/>
    <col min="2858" max="2858" width="0" style="492" hidden="1" customWidth="1"/>
    <col min="2859" max="2859" width="3.7109375" style="492" customWidth="1"/>
    <col min="2860" max="2860" width="11.140625" style="492" bestFit="1" customWidth="1"/>
    <col min="2861" max="3093" width="10.5703125" style="492"/>
    <col min="3094" max="3101" width="0" style="492" hidden="1" customWidth="1"/>
    <col min="3102" max="3104" width="3.7109375" style="492" customWidth="1"/>
    <col min="3105" max="3105" width="12.7109375" style="492" customWidth="1"/>
    <col min="3106" max="3106" width="47.42578125" style="492" customWidth="1"/>
    <col min="3107" max="3110" width="0" style="492" hidden="1" customWidth="1"/>
    <col min="3111" max="3111" width="11.7109375" style="492" customWidth="1"/>
    <col min="3112" max="3112" width="6.42578125" style="492" bestFit="1" customWidth="1"/>
    <col min="3113" max="3113" width="11.7109375" style="492" customWidth="1"/>
    <col min="3114" max="3114" width="0" style="492" hidden="1" customWidth="1"/>
    <col min="3115" max="3115" width="3.7109375" style="492" customWidth="1"/>
    <col min="3116" max="3116" width="11.140625" style="492" bestFit="1" customWidth="1"/>
    <col min="3117" max="3349" width="10.5703125" style="492"/>
    <col min="3350" max="3357" width="0" style="492" hidden="1" customWidth="1"/>
    <col min="3358" max="3360" width="3.7109375" style="492" customWidth="1"/>
    <col min="3361" max="3361" width="12.7109375" style="492" customWidth="1"/>
    <col min="3362" max="3362" width="47.42578125" style="492" customWidth="1"/>
    <col min="3363" max="3366" width="0" style="492" hidden="1" customWidth="1"/>
    <col min="3367" max="3367" width="11.7109375" style="492" customWidth="1"/>
    <col min="3368" max="3368" width="6.42578125" style="492" bestFit="1" customWidth="1"/>
    <col min="3369" max="3369" width="11.7109375" style="492" customWidth="1"/>
    <col min="3370" max="3370" width="0" style="492" hidden="1" customWidth="1"/>
    <col min="3371" max="3371" width="3.7109375" style="492" customWidth="1"/>
    <col min="3372" max="3372" width="11.140625" style="492" bestFit="1" customWidth="1"/>
    <col min="3373" max="3605" width="10.5703125" style="492"/>
    <col min="3606" max="3613" width="0" style="492" hidden="1" customWidth="1"/>
    <col min="3614" max="3616" width="3.7109375" style="492" customWidth="1"/>
    <col min="3617" max="3617" width="12.7109375" style="492" customWidth="1"/>
    <col min="3618" max="3618" width="47.42578125" style="492" customWidth="1"/>
    <col min="3619" max="3622" width="0" style="492" hidden="1" customWidth="1"/>
    <col min="3623" max="3623" width="11.7109375" style="492" customWidth="1"/>
    <col min="3624" max="3624" width="6.42578125" style="492" bestFit="1" customWidth="1"/>
    <col min="3625" max="3625" width="11.7109375" style="492" customWidth="1"/>
    <col min="3626" max="3626" width="0" style="492" hidden="1" customWidth="1"/>
    <col min="3627" max="3627" width="3.7109375" style="492" customWidth="1"/>
    <col min="3628" max="3628" width="11.140625" style="492" bestFit="1" customWidth="1"/>
    <col min="3629" max="3861" width="10.5703125" style="492"/>
    <col min="3862" max="3869" width="0" style="492" hidden="1" customWidth="1"/>
    <col min="3870" max="3872" width="3.7109375" style="492" customWidth="1"/>
    <col min="3873" max="3873" width="12.7109375" style="492" customWidth="1"/>
    <col min="3874" max="3874" width="47.42578125" style="492" customWidth="1"/>
    <col min="3875" max="3878" width="0" style="492" hidden="1" customWidth="1"/>
    <col min="3879" max="3879" width="11.7109375" style="492" customWidth="1"/>
    <col min="3880" max="3880" width="6.42578125" style="492" bestFit="1" customWidth="1"/>
    <col min="3881" max="3881" width="11.7109375" style="492" customWidth="1"/>
    <col min="3882" max="3882" width="0" style="492" hidden="1" customWidth="1"/>
    <col min="3883" max="3883" width="3.7109375" style="492" customWidth="1"/>
    <col min="3884" max="3884" width="11.140625" style="492" bestFit="1" customWidth="1"/>
    <col min="3885" max="4117" width="10.5703125" style="492"/>
    <col min="4118" max="4125" width="0" style="492" hidden="1" customWidth="1"/>
    <col min="4126" max="4128" width="3.7109375" style="492" customWidth="1"/>
    <col min="4129" max="4129" width="12.7109375" style="492" customWidth="1"/>
    <col min="4130" max="4130" width="47.42578125" style="492" customWidth="1"/>
    <col min="4131" max="4134" width="0" style="492" hidden="1" customWidth="1"/>
    <col min="4135" max="4135" width="11.7109375" style="492" customWidth="1"/>
    <col min="4136" max="4136" width="6.42578125" style="492" bestFit="1" customWidth="1"/>
    <col min="4137" max="4137" width="11.7109375" style="492" customWidth="1"/>
    <col min="4138" max="4138" width="0" style="492" hidden="1" customWidth="1"/>
    <col min="4139" max="4139" width="3.7109375" style="492" customWidth="1"/>
    <col min="4140" max="4140" width="11.140625" style="492" bestFit="1" customWidth="1"/>
    <col min="4141" max="4373" width="10.5703125" style="492"/>
    <col min="4374" max="4381" width="0" style="492" hidden="1" customWidth="1"/>
    <col min="4382" max="4384" width="3.7109375" style="492" customWidth="1"/>
    <col min="4385" max="4385" width="12.7109375" style="492" customWidth="1"/>
    <col min="4386" max="4386" width="47.42578125" style="492" customWidth="1"/>
    <col min="4387" max="4390" width="0" style="492" hidden="1" customWidth="1"/>
    <col min="4391" max="4391" width="11.7109375" style="492" customWidth="1"/>
    <col min="4392" max="4392" width="6.42578125" style="492" bestFit="1" customWidth="1"/>
    <col min="4393" max="4393" width="11.7109375" style="492" customWidth="1"/>
    <col min="4394" max="4394" width="0" style="492" hidden="1" customWidth="1"/>
    <col min="4395" max="4395" width="3.7109375" style="492" customWidth="1"/>
    <col min="4396" max="4396" width="11.140625" style="492" bestFit="1" customWidth="1"/>
    <col min="4397" max="4629" width="10.5703125" style="492"/>
    <col min="4630" max="4637" width="0" style="492" hidden="1" customWidth="1"/>
    <col min="4638" max="4640" width="3.7109375" style="492" customWidth="1"/>
    <col min="4641" max="4641" width="12.7109375" style="492" customWidth="1"/>
    <col min="4642" max="4642" width="47.42578125" style="492" customWidth="1"/>
    <col min="4643" max="4646" width="0" style="492" hidden="1" customWidth="1"/>
    <col min="4647" max="4647" width="11.7109375" style="492" customWidth="1"/>
    <col min="4648" max="4648" width="6.42578125" style="492" bestFit="1" customWidth="1"/>
    <col min="4649" max="4649" width="11.7109375" style="492" customWidth="1"/>
    <col min="4650" max="4650" width="0" style="492" hidden="1" customWidth="1"/>
    <col min="4651" max="4651" width="3.7109375" style="492" customWidth="1"/>
    <col min="4652" max="4652" width="11.140625" style="492" bestFit="1" customWidth="1"/>
    <col min="4653" max="4885" width="10.5703125" style="492"/>
    <col min="4886" max="4893" width="0" style="492" hidden="1" customWidth="1"/>
    <col min="4894" max="4896" width="3.7109375" style="492" customWidth="1"/>
    <col min="4897" max="4897" width="12.7109375" style="492" customWidth="1"/>
    <col min="4898" max="4898" width="47.42578125" style="492" customWidth="1"/>
    <col min="4899" max="4902" width="0" style="492" hidden="1" customWidth="1"/>
    <col min="4903" max="4903" width="11.7109375" style="492" customWidth="1"/>
    <col min="4904" max="4904" width="6.42578125" style="492" bestFit="1" customWidth="1"/>
    <col min="4905" max="4905" width="11.7109375" style="492" customWidth="1"/>
    <col min="4906" max="4906" width="0" style="492" hidden="1" customWidth="1"/>
    <col min="4907" max="4907" width="3.7109375" style="492" customWidth="1"/>
    <col min="4908" max="4908" width="11.140625" style="492" bestFit="1" customWidth="1"/>
    <col min="4909" max="5141" width="10.5703125" style="492"/>
    <col min="5142" max="5149" width="0" style="492" hidden="1" customWidth="1"/>
    <col min="5150" max="5152" width="3.7109375" style="492" customWidth="1"/>
    <col min="5153" max="5153" width="12.7109375" style="492" customWidth="1"/>
    <col min="5154" max="5154" width="47.42578125" style="492" customWidth="1"/>
    <col min="5155" max="5158" width="0" style="492" hidden="1" customWidth="1"/>
    <col min="5159" max="5159" width="11.7109375" style="492" customWidth="1"/>
    <col min="5160" max="5160" width="6.42578125" style="492" bestFit="1" customWidth="1"/>
    <col min="5161" max="5161" width="11.7109375" style="492" customWidth="1"/>
    <col min="5162" max="5162" width="0" style="492" hidden="1" customWidth="1"/>
    <col min="5163" max="5163" width="3.7109375" style="492" customWidth="1"/>
    <col min="5164" max="5164" width="11.140625" style="492" bestFit="1" customWidth="1"/>
    <col min="5165" max="5397" width="10.5703125" style="492"/>
    <col min="5398" max="5405" width="0" style="492" hidden="1" customWidth="1"/>
    <col min="5406" max="5408" width="3.7109375" style="492" customWidth="1"/>
    <col min="5409" max="5409" width="12.7109375" style="492" customWidth="1"/>
    <col min="5410" max="5410" width="47.42578125" style="492" customWidth="1"/>
    <col min="5411" max="5414" width="0" style="492" hidden="1" customWidth="1"/>
    <col min="5415" max="5415" width="11.7109375" style="492" customWidth="1"/>
    <col min="5416" max="5416" width="6.42578125" style="492" bestFit="1" customWidth="1"/>
    <col min="5417" max="5417" width="11.7109375" style="492" customWidth="1"/>
    <col min="5418" max="5418" width="0" style="492" hidden="1" customWidth="1"/>
    <col min="5419" max="5419" width="3.7109375" style="492" customWidth="1"/>
    <col min="5420" max="5420" width="11.140625" style="492" bestFit="1" customWidth="1"/>
    <col min="5421" max="5653" width="10.5703125" style="492"/>
    <col min="5654" max="5661" width="0" style="492" hidden="1" customWidth="1"/>
    <col min="5662" max="5664" width="3.7109375" style="492" customWidth="1"/>
    <col min="5665" max="5665" width="12.7109375" style="492" customWidth="1"/>
    <col min="5666" max="5666" width="47.42578125" style="492" customWidth="1"/>
    <col min="5667" max="5670" width="0" style="492" hidden="1" customWidth="1"/>
    <col min="5671" max="5671" width="11.7109375" style="492" customWidth="1"/>
    <col min="5672" max="5672" width="6.42578125" style="492" bestFit="1" customWidth="1"/>
    <col min="5673" max="5673" width="11.7109375" style="492" customWidth="1"/>
    <col min="5674" max="5674" width="0" style="492" hidden="1" customWidth="1"/>
    <col min="5675" max="5675" width="3.7109375" style="492" customWidth="1"/>
    <col min="5676" max="5676" width="11.140625" style="492" bestFit="1" customWidth="1"/>
    <col min="5677" max="5909" width="10.5703125" style="492"/>
    <col min="5910" max="5917" width="0" style="492" hidden="1" customWidth="1"/>
    <col min="5918" max="5920" width="3.7109375" style="492" customWidth="1"/>
    <col min="5921" max="5921" width="12.7109375" style="492" customWidth="1"/>
    <col min="5922" max="5922" width="47.42578125" style="492" customWidth="1"/>
    <col min="5923" max="5926" width="0" style="492" hidden="1" customWidth="1"/>
    <col min="5927" max="5927" width="11.7109375" style="492" customWidth="1"/>
    <col min="5928" max="5928" width="6.42578125" style="492" bestFit="1" customWidth="1"/>
    <col min="5929" max="5929" width="11.7109375" style="492" customWidth="1"/>
    <col min="5930" max="5930" width="0" style="492" hidden="1" customWidth="1"/>
    <col min="5931" max="5931" width="3.7109375" style="492" customWidth="1"/>
    <col min="5932" max="5932" width="11.140625" style="492" bestFit="1" customWidth="1"/>
    <col min="5933" max="6165" width="10.5703125" style="492"/>
    <col min="6166" max="6173" width="0" style="492" hidden="1" customWidth="1"/>
    <col min="6174" max="6176" width="3.7109375" style="492" customWidth="1"/>
    <col min="6177" max="6177" width="12.7109375" style="492" customWidth="1"/>
    <col min="6178" max="6178" width="47.42578125" style="492" customWidth="1"/>
    <col min="6179" max="6182" width="0" style="492" hidden="1" customWidth="1"/>
    <col min="6183" max="6183" width="11.7109375" style="492" customWidth="1"/>
    <col min="6184" max="6184" width="6.42578125" style="492" bestFit="1" customWidth="1"/>
    <col min="6185" max="6185" width="11.7109375" style="492" customWidth="1"/>
    <col min="6186" max="6186" width="0" style="492" hidden="1" customWidth="1"/>
    <col min="6187" max="6187" width="3.7109375" style="492" customWidth="1"/>
    <col min="6188" max="6188" width="11.140625" style="492" bestFit="1" customWidth="1"/>
    <col min="6189" max="6421" width="10.5703125" style="492"/>
    <col min="6422" max="6429" width="0" style="492" hidden="1" customWidth="1"/>
    <col min="6430" max="6432" width="3.7109375" style="492" customWidth="1"/>
    <col min="6433" max="6433" width="12.7109375" style="492" customWidth="1"/>
    <col min="6434" max="6434" width="47.42578125" style="492" customWidth="1"/>
    <col min="6435" max="6438" width="0" style="492" hidden="1" customWidth="1"/>
    <col min="6439" max="6439" width="11.7109375" style="492" customWidth="1"/>
    <col min="6440" max="6440" width="6.42578125" style="492" bestFit="1" customWidth="1"/>
    <col min="6441" max="6441" width="11.7109375" style="492" customWidth="1"/>
    <col min="6442" max="6442" width="0" style="492" hidden="1" customWidth="1"/>
    <col min="6443" max="6443" width="3.7109375" style="492" customWidth="1"/>
    <col min="6444" max="6444" width="11.140625" style="492" bestFit="1" customWidth="1"/>
    <col min="6445" max="6677" width="10.5703125" style="492"/>
    <col min="6678" max="6685" width="0" style="492" hidden="1" customWidth="1"/>
    <col min="6686" max="6688" width="3.7109375" style="492" customWidth="1"/>
    <col min="6689" max="6689" width="12.7109375" style="492" customWidth="1"/>
    <col min="6690" max="6690" width="47.42578125" style="492" customWidth="1"/>
    <col min="6691" max="6694" width="0" style="492" hidden="1" customWidth="1"/>
    <col min="6695" max="6695" width="11.7109375" style="492" customWidth="1"/>
    <col min="6696" max="6696" width="6.42578125" style="492" bestFit="1" customWidth="1"/>
    <col min="6697" max="6697" width="11.7109375" style="492" customWidth="1"/>
    <col min="6698" max="6698" width="0" style="492" hidden="1" customWidth="1"/>
    <col min="6699" max="6699" width="3.7109375" style="492" customWidth="1"/>
    <col min="6700" max="6700" width="11.140625" style="492" bestFit="1" customWidth="1"/>
    <col min="6701" max="6933" width="10.5703125" style="492"/>
    <col min="6934" max="6941" width="0" style="492" hidden="1" customWidth="1"/>
    <col min="6942" max="6944" width="3.7109375" style="492" customWidth="1"/>
    <col min="6945" max="6945" width="12.7109375" style="492" customWidth="1"/>
    <col min="6946" max="6946" width="47.42578125" style="492" customWidth="1"/>
    <col min="6947" max="6950" width="0" style="492" hidden="1" customWidth="1"/>
    <col min="6951" max="6951" width="11.7109375" style="492" customWidth="1"/>
    <col min="6952" max="6952" width="6.42578125" style="492" bestFit="1" customWidth="1"/>
    <col min="6953" max="6953" width="11.7109375" style="492" customWidth="1"/>
    <col min="6954" max="6954" width="0" style="492" hidden="1" customWidth="1"/>
    <col min="6955" max="6955" width="3.7109375" style="492" customWidth="1"/>
    <col min="6956" max="6956" width="11.140625" style="492" bestFit="1" customWidth="1"/>
    <col min="6957" max="7189" width="10.5703125" style="492"/>
    <col min="7190" max="7197" width="0" style="492" hidden="1" customWidth="1"/>
    <col min="7198" max="7200" width="3.7109375" style="492" customWidth="1"/>
    <col min="7201" max="7201" width="12.7109375" style="492" customWidth="1"/>
    <col min="7202" max="7202" width="47.42578125" style="492" customWidth="1"/>
    <col min="7203" max="7206" width="0" style="492" hidden="1" customWidth="1"/>
    <col min="7207" max="7207" width="11.7109375" style="492" customWidth="1"/>
    <col min="7208" max="7208" width="6.42578125" style="492" bestFit="1" customWidth="1"/>
    <col min="7209" max="7209" width="11.7109375" style="492" customWidth="1"/>
    <col min="7210" max="7210" width="0" style="492" hidden="1" customWidth="1"/>
    <col min="7211" max="7211" width="3.7109375" style="492" customWidth="1"/>
    <col min="7212" max="7212" width="11.140625" style="492" bestFit="1" customWidth="1"/>
    <col min="7213" max="7445" width="10.5703125" style="492"/>
    <col min="7446" max="7453" width="0" style="492" hidden="1" customWidth="1"/>
    <col min="7454" max="7456" width="3.7109375" style="492" customWidth="1"/>
    <col min="7457" max="7457" width="12.7109375" style="492" customWidth="1"/>
    <col min="7458" max="7458" width="47.42578125" style="492" customWidth="1"/>
    <col min="7459" max="7462" width="0" style="492" hidden="1" customWidth="1"/>
    <col min="7463" max="7463" width="11.7109375" style="492" customWidth="1"/>
    <col min="7464" max="7464" width="6.42578125" style="492" bestFit="1" customWidth="1"/>
    <col min="7465" max="7465" width="11.7109375" style="492" customWidth="1"/>
    <col min="7466" max="7466" width="0" style="492" hidden="1" customWidth="1"/>
    <col min="7467" max="7467" width="3.7109375" style="492" customWidth="1"/>
    <col min="7468" max="7468" width="11.140625" style="492" bestFit="1" customWidth="1"/>
    <col min="7469" max="7701" width="10.5703125" style="492"/>
    <col min="7702" max="7709" width="0" style="492" hidden="1" customWidth="1"/>
    <col min="7710" max="7712" width="3.7109375" style="492" customWidth="1"/>
    <col min="7713" max="7713" width="12.7109375" style="492" customWidth="1"/>
    <col min="7714" max="7714" width="47.42578125" style="492" customWidth="1"/>
    <col min="7715" max="7718" width="0" style="492" hidden="1" customWidth="1"/>
    <col min="7719" max="7719" width="11.7109375" style="492" customWidth="1"/>
    <col min="7720" max="7720" width="6.42578125" style="492" bestFit="1" customWidth="1"/>
    <col min="7721" max="7721" width="11.7109375" style="492" customWidth="1"/>
    <col min="7722" max="7722" width="0" style="492" hidden="1" customWidth="1"/>
    <col min="7723" max="7723" width="3.7109375" style="492" customWidth="1"/>
    <col min="7724" max="7724" width="11.140625" style="492" bestFit="1" customWidth="1"/>
    <col min="7725" max="7957" width="10.5703125" style="492"/>
    <col min="7958" max="7965" width="0" style="492" hidden="1" customWidth="1"/>
    <col min="7966" max="7968" width="3.7109375" style="492" customWidth="1"/>
    <col min="7969" max="7969" width="12.7109375" style="492" customWidth="1"/>
    <col min="7970" max="7970" width="47.42578125" style="492" customWidth="1"/>
    <col min="7971" max="7974" width="0" style="492" hidden="1" customWidth="1"/>
    <col min="7975" max="7975" width="11.7109375" style="492" customWidth="1"/>
    <col min="7976" max="7976" width="6.42578125" style="492" bestFit="1" customWidth="1"/>
    <col min="7977" max="7977" width="11.7109375" style="492" customWidth="1"/>
    <col min="7978" max="7978" width="0" style="492" hidden="1" customWidth="1"/>
    <col min="7979" max="7979" width="3.7109375" style="492" customWidth="1"/>
    <col min="7980" max="7980" width="11.140625" style="492" bestFit="1" customWidth="1"/>
    <col min="7981" max="8213" width="10.5703125" style="492"/>
    <col min="8214" max="8221" width="0" style="492" hidden="1" customWidth="1"/>
    <col min="8222" max="8224" width="3.7109375" style="492" customWidth="1"/>
    <col min="8225" max="8225" width="12.7109375" style="492" customWidth="1"/>
    <col min="8226" max="8226" width="47.42578125" style="492" customWidth="1"/>
    <col min="8227" max="8230" width="0" style="492" hidden="1" customWidth="1"/>
    <col min="8231" max="8231" width="11.7109375" style="492" customWidth="1"/>
    <col min="8232" max="8232" width="6.42578125" style="492" bestFit="1" customWidth="1"/>
    <col min="8233" max="8233" width="11.7109375" style="492" customWidth="1"/>
    <col min="8234" max="8234" width="0" style="492" hidden="1" customWidth="1"/>
    <col min="8235" max="8235" width="3.7109375" style="492" customWidth="1"/>
    <col min="8236" max="8236" width="11.140625" style="492" bestFit="1" customWidth="1"/>
    <col min="8237" max="8469" width="10.5703125" style="492"/>
    <col min="8470" max="8477" width="0" style="492" hidden="1" customWidth="1"/>
    <col min="8478" max="8480" width="3.7109375" style="492" customWidth="1"/>
    <col min="8481" max="8481" width="12.7109375" style="492" customWidth="1"/>
    <col min="8482" max="8482" width="47.42578125" style="492" customWidth="1"/>
    <col min="8483" max="8486" width="0" style="492" hidden="1" customWidth="1"/>
    <col min="8487" max="8487" width="11.7109375" style="492" customWidth="1"/>
    <col min="8488" max="8488" width="6.42578125" style="492" bestFit="1" customWidth="1"/>
    <col min="8489" max="8489" width="11.7109375" style="492" customWidth="1"/>
    <col min="8490" max="8490" width="0" style="492" hidden="1" customWidth="1"/>
    <col min="8491" max="8491" width="3.7109375" style="492" customWidth="1"/>
    <col min="8492" max="8492" width="11.140625" style="492" bestFit="1" customWidth="1"/>
    <col min="8493" max="8725" width="10.5703125" style="492"/>
    <col min="8726" max="8733" width="0" style="492" hidden="1" customWidth="1"/>
    <col min="8734" max="8736" width="3.7109375" style="492" customWidth="1"/>
    <col min="8737" max="8737" width="12.7109375" style="492" customWidth="1"/>
    <col min="8738" max="8738" width="47.42578125" style="492" customWidth="1"/>
    <col min="8739" max="8742" width="0" style="492" hidden="1" customWidth="1"/>
    <col min="8743" max="8743" width="11.7109375" style="492" customWidth="1"/>
    <col min="8744" max="8744" width="6.42578125" style="492" bestFit="1" customWidth="1"/>
    <col min="8745" max="8745" width="11.7109375" style="492" customWidth="1"/>
    <col min="8746" max="8746" width="0" style="492" hidden="1" customWidth="1"/>
    <col min="8747" max="8747" width="3.7109375" style="492" customWidth="1"/>
    <col min="8748" max="8748" width="11.140625" style="492" bestFit="1" customWidth="1"/>
    <col min="8749" max="8981" width="10.5703125" style="492"/>
    <col min="8982" max="8989" width="0" style="492" hidden="1" customWidth="1"/>
    <col min="8990" max="8992" width="3.7109375" style="492" customWidth="1"/>
    <col min="8993" max="8993" width="12.7109375" style="492" customWidth="1"/>
    <col min="8994" max="8994" width="47.42578125" style="492" customWidth="1"/>
    <col min="8995" max="8998" width="0" style="492" hidden="1" customWidth="1"/>
    <col min="8999" max="8999" width="11.7109375" style="492" customWidth="1"/>
    <col min="9000" max="9000" width="6.42578125" style="492" bestFit="1" customWidth="1"/>
    <col min="9001" max="9001" width="11.7109375" style="492" customWidth="1"/>
    <col min="9002" max="9002" width="0" style="492" hidden="1" customWidth="1"/>
    <col min="9003" max="9003" width="3.7109375" style="492" customWidth="1"/>
    <col min="9004" max="9004" width="11.140625" style="492" bestFit="1" customWidth="1"/>
    <col min="9005" max="9237" width="10.5703125" style="492"/>
    <col min="9238" max="9245" width="0" style="492" hidden="1" customWidth="1"/>
    <col min="9246" max="9248" width="3.7109375" style="492" customWidth="1"/>
    <col min="9249" max="9249" width="12.7109375" style="492" customWidth="1"/>
    <col min="9250" max="9250" width="47.42578125" style="492" customWidth="1"/>
    <col min="9251" max="9254" width="0" style="492" hidden="1" customWidth="1"/>
    <col min="9255" max="9255" width="11.7109375" style="492" customWidth="1"/>
    <col min="9256" max="9256" width="6.42578125" style="492" bestFit="1" customWidth="1"/>
    <col min="9257" max="9257" width="11.7109375" style="492" customWidth="1"/>
    <col min="9258" max="9258" width="0" style="492" hidden="1" customWidth="1"/>
    <col min="9259" max="9259" width="3.7109375" style="492" customWidth="1"/>
    <col min="9260" max="9260" width="11.140625" style="492" bestFit="1" customWidth="1"/>
    <col min="9261" max="9493" width="10.5703125" style="492"/>
    <col min="9494" max="9501" width="0" style="492" hidden="1" customWidth="1"/>
    <col min="9502" max="9504" width="3.7109375" style="492" customWidth="1"/>
    <col min="9505" max="9505" width="12.7109375" style="492" customWidth="1"/>
    <col min="9506" max="9506" width="47.42578125" style="492" customWidth="1"/>
    <col min="9507" max="9510" width="0" style="492" hidden="1" customWidth="1"/>
    <col min="9511" max="9511" width="11.7109375" style="492" customWidth="1"/>
    <col min="9512" max="9512" width="6.42578125" style="492" bestFit="1" customWidth="1"/>
    <col min="9513" max="9513" width="11.7109375" style="492" customWidth="1"/>
    <col min="9514" max="9514" width="0" style="492" hidden="1" customWidth="1"/>
    <col min="9515" max="9515" width="3.7109375" style="492" customWidth="1"/>
    <col min="9516" max="9516" width="11.140625" style="492" bestFit="1" customWidth="1"/>
    <col min="9517" max="9749" width="10.5703125" style="492"/>
    <col min="9750" max="9757" width="0" style="492" hidden="1" customWidth="1"/>
    <col min="9758" max="9760" width="3.7109375" style="492" customWidth="1"/>
    <col min="9761" max="9761" width="12.7109375" style="492" customWidth="1"/>
    <col min="9762" max="9762" width="47.42578125" style="492" customWidth="1"/>
    <col min="9763" max="9766" width="0" style="492" hidden="1" customWidth="1"/>
    <col min="9767" max="9767" width="11.7109375" style="492" customWidth="1"/>
    <col min="9768" max="9768" width="6.42578125" style="492" bestFit="1" customWidth="1"/>
    <col min="9769" max="9769" width="11.7109375" style="492" customWidth="1"/>
    <col min="9770" max="9770" width="0" style="492" hidden="1" customWidth="1"/>
    <col min="9771" max="9771" width="3.7109375" style="492" customWidth="1"/>
    <col min="9772" max="9772" width="11.140625" style="492" bestFit="1" customWidth="1"/>
    <col min="9773" max="10005" width="10.5703125" style="492"/>
    <col min="10006" max="10013" width="0" style="492" hidden="1" customWidth="1"/>
    <col min="10014" max="10016" width="3.7109375" style="492" customWidth="1"/>
    <col min="10017" max="10017" width="12.7109375" style="492" customWidth="1"/>
    <col min="10018" max="10018" width="47.42578125" style="492" customWidth="1"/>
    <col min="10019" max="10022" width="0" style="492" hidden="1" customWidth="1"/>
    <col min="10023" max="10023" width="11.7109375" style="492" customWidth="1"/>
    <col min="10024" max="10024" width="6.42578125" style="492" bestFit="1" customWidth="1"/>
    <col min="10025" max="10025" width="11.7109375" style="492" customWidth="1"/>
    <col min="10026" max="10026" width="0" style="492" hidden="1" customWidth="1"/>
    <col min="10027" max="10027" width="3.7109375" style="492" customWidth="1"/>
    <col min="10028" max="10028" width="11.140625" style="492" bestFit="1" customWidth="1"/>
    <col min="10029" max="10261" width="10.5703125" style="492"/>
    <col min="10262" max="10269" width="0" style="492" hidden="1" customWidth="1"/>
    <col min="10270" max="10272" width="3.7109375" style="492" customWidth="1"/>
    <col min="10273" max="10273" width="12.7109375" style="492" customWidth="1"/>
    <col min="10274" max="10274" width="47.42578125" style="492" customWidth="1"/>
    <col min="10275" max="10278" width="0" style="492" hidden="1" customWidth="1"/>
    <col min="10279" max="10279" width="11.7109375" style="492" customWidth="1"/>
    <col min="10280" max="10280" width="6.42578125" style="492" bestFit="1" customWidth="1"/>
    <col min="10281" max="10281" width="11.7109375" style="492" customWidth="1"/>
    <col min="10282" max="10282" width="0" style="492" hidden="1" customWidth="1"/>
    <col min="10283" max="10283" width="3.7109375" style="492" customWidth="1"/>
    <col min="10284" max="10284" width="11.140625" style="492" bestFit="1" customWidth="1"/>
    <col min="10285" max="10517" width="10.5703125" style="492"/>
    <col min="10518" max="10525" width="0" style="492" hidden="1" customWidth="1"/>
    <col min="10526" max="10528" width="3.7109375" style="492" customWidth="1"/>
    <col min="10529" max="10529" width="12.7109375" style="492" customWidth="1"/>
    <col min="10530" max="10530" width="47.42578125" style="492" customWidth="1"/>
    <col min="10531" max="10534" width="0" style="492" hidden="1" customWidth="1"/>
    <col min="10535" max="10535" width="11.7109375" style="492" customWidth="1"/>
    <col min="10536" max="10536" width="6.42578125" style="492" bestFit="1" customWidth="1"/>
    <col min="10537" max="10537" width="11.7109375" style="492" customWidth="1"/>
    <col min="10538" max="10538" width="0" style="492" hidden="1" customWidth="1"/>
    <col min="10539" max="10539" width="3.7109375" style="492" customWidth="1"/>
    <col min="10540" max="10540" width="11.140625" style="492" bestFit="1" customWidth="1"/>
    <col min="10541" max="10773" width="10.5703125" style="492"/>
    <col min="10774" max="10781" width="0" style="492" hidden="1" customWidth="1"/>
    <col min="10782" max="10784" width="3.7109375" style="492" customWidth="1"/>
    <col min="10785" max="10785" width="12.7109375" style="492" customWidth="1"/>
    <col min="10786" max="10786" width="47.42578125" style="492" customWidth="1"/>
    <col min="10787" max="10790" width="0" style="492" hidden="1" customWidth="1"/>
    <col min="10791" max="10791" width="11.7109375" style="492" customWidth="1"/>
    <col min="10792" max="10792" width="6.42578125" style="492" bestFit="1" customWidth="1"/>
    <col min="10793" max="10793" width="11.7109375" style="492" customWidth="1"/>
    <col min="10794" max="10794" width="0" style="492" hidden="1" customWidth="1"/>
    <col min="10795" max="10795" width="3.7109375" style="492" customWidth="1"/>
    <col min="10796" max="10796" width="11.140625" style="492" bestFit="1" customWidth="1"/>
    <col min="10797" max="11029" width="10.5703125" style="492"/>
    <col min="11030" max="11037" width="0" style="492" hidden="1" customWidth="1"/>
    <col min="11038" max="11040" width="3.7109375" style="492" customWidth="1"/>
    <col min="11041" max="11041" width="12.7109375" style="492" customWidth="1"/>
    <col min="11042" max="11042" width="47.42578125" style="492" customWidth="1"/>
    <col min="11043" max="11046" width="0" style="492" hidden="1" customWidth="1"/>
    <col min="11047" max="11047" width="11.7109375" style="492" customWidth="1"/>
    <col min="11048" max="11048" width="6.42578125" style="492" bestFit="1" customWidth="1"/>
    <col min="11049" max="11049" width="11.7109375" style="492" customWidth="1"/>
    <col min="11050" max="11050" width="0" style="492" hidden="1" customWidth="1"/>
    <col min="11051" max="11051" width="3.7109375" style="492" customWidth="1"/>
    <col min="11052" max="11052" width="11.140625" style="492" bestFit="1" customWidth="1"/>
    <col min="11053" max="11285" width="10.5703125" style="492"/>
    <col min="11286" max="11293" width="0" style="492" hidden="1" customWidth="1"/>
    <col min="11294" max="11296" width="3.7109375" style="492" customWidth="1"/>
    <col min="11297" max="11297" width="12.7109375" style="492" customWidth="1"/>
    <col min="11298" max="11298" width="47.42578125" style="492" customWidth="1"/>
    <col min="11299" max="11302" width="0" style="492" hidden="1" customWidth="1"/>
    <col min="11303" max="11303" width="11.7109375" style="492" customWidth="1"/>
    <col min="11304" max="11304" width="6.42578125" style="492" bestFit="1" customWidth="1"/>
    <col min="11305" max="11305" width="11.7109375" style="492" customWidth="1"/>
    <col min="11306" max="11306" width="0" style="492" hidden="1" customWidth="1"/>
    <col min="11307" max="11307" width="3.7109375" style="492" customWidth="1"/>
    <col min="11308" max="11308" width="11.140625" style="492" bestFit="1" customWidth="1"/>
    <col min="11309" max="11541" width="10.5703125" style="492"/>
    <col min="11542" max="11549" width="0" style="492" hidden="1" customWidth="1"/>
    <col min="11550" max="11552" width="3.7109375" style="492" customWidth="1"/>
    <col min="11553" max="11553" width="12.7109375" style="492" customWidth="1"/>
    <col min="11554" max="11554" width="47.42578125" style="492" customWidth="1"/>
    <col min="11555" max="11558" width="0" style="492" hidden="1" customWidth="1"/>
    <col min="11559" max="11559" width="11.7109375" style="492" customWidth="1"/>
    <col min="11560" max="11560" width="6.42578125" style="492" bestFit="1" customWidth="1"/>
    <col min="11561" max="11561" width="11.7109375" style="492" customWidth="1"/>
    <col min="11562" max="11562" width="0" style="492" hidden="1" customWidth="1"/>
    <col min="11563" max="11563" width="3.7109375" style="492" customWidth="1"/>
    <col min="11564" max="11564" width="11.140625" style="492" bestFit="1" customWidth="1"/>
    <col min="11565" max="11797" width="10.5703125" style="492"/>
    <col min="11798" max="11805" width="0" style="492" hidden="1" customWidth="1"/>
    <col min="11806" max="11808" width="3.7109375" style="492" customWidth="1"/>
    <col min="11809" max="11809" width="12.7109375" style="492" customWidth="1"/>
    <col min="11810" max="11810" width="47.42578125" style="492" customWidth="1"/>
    <col min="11811" max="11814" width="0" style="492" hidden="1" customWidth="1"/>
    <col min="11815" max="11815" width="11.7109375" style="492" customWidth="1"/>
    <col min="11816" max="11816" width="6.42578125" style="492" bestFit="1" customWidth="1"/>
    <col min="11817" max="11817" width="11.7109375" style="492" customWidth="1"/>
    <col min="11818" max="11818" width="0" style="492" hidden="1" customWidth="1"/>
    <col min="11819" max="11819" width="3.7109375" style="492" customWidth="1"/>
    <col min="11820" max="11820" width="11.140625" style="492" bestFit="1" customWidth="1"/>
    <col min="11821" max="12053" width="10.5703125" style="492"/>
    <col min="12054" max="12061" width="0" style="492" hidden="1" customWidth="1"/>
    <col min="12062" max="12064" width="3.7109375" style="492" customWidth="1"/>
    <col min="12065" max="12065" width="12.7109375" style="492" customWidth="1"/>
    <col min="12066" max="12066" width="47.42578125" style="492" customWidth="1"/>
    <col min="12067" max="12070" width="0" style="492" hidden="1" customWidth="1"/>
    <col min="12071" max="12071" width="11.7109375" style="492" customWidth="1"/>
    <col min="12072" max="12072" width="6.42578125" style="492" bestFit="1" customWidth="1"/>
    <col min="12073" max="12073" width="11.7109375" style="492" customWidth="1"/>
    <col min="12074" max="12074" width="0" style="492" hidden="1" customWidth="1"/>
    <col min="12075" max="12075" width="3.7109375" style="492" customWidth="1"/>
    <col min="12076" max="12076" width="11.140625" style="492" bestFit="1" customWidth="1"/>
    <col min="12077" max="12309" width="10.5703125" style="492"/>
    <col min="12310" max="12317" width="0" style="492" hidden="1" customWidth="1"/>
    <col min="12318" max="12320" width="3.7109375" style="492" customWidth="1"/>
    <col min="12321" max="12321" width="12.7109375" style="492" customWidth="1"/>
    <col min="12322" max="12322" width="47.42578125" style="492" customWidth="1"/>
    <col min="12323" max="12326" width="0" style="492" hidden="1" customWidth="1"/>
    <col min="12327" max="12327" width="11.7109375" style="492" customWidth="1"/>
    <col min="12328" max="12328" width="6.42578125" style="492" bestFit="1" customWidth="1"/>
    <col min="12329" max="12329" width="11.7109375" style="492" customWidth="1"/>
    <col min="12330" max="12330" width="0" style="492" hidden="1" customWidth="1"/>
    <col min="12331" max="12331" width="3.7109375" style="492" customWidth="1"/>
    <col min="12332" max="12332" width="11.140625" style="492" bestFit="1" customWidth="1"/>
    <col min="12333" max="12565" width="10.5703125" style="492"/>
    <col min="12566" max="12573" width="0" style="492" hidden="1" customWidth="1"/>
    <col min="12574" max="12576" width="3.7109375" style="492" customWidth="1"/>
    <col min="12577" max="12577" width="12.7109375" style="492" customWidth="1"/>
    <col min="12578" max="12578" width="47.42578125" style="492" customWidth="1"/>
    <col min="12579" max="12582" width="0" style="492" hidden="1" customWidth="1"/>
    <col min="12583" max="12583" width="11.7109375" style="492" customWidth="1"/>
    <col min="12584" max="12584" width="6.42578125" style="492" bestFit="1" customWidth="1"/>
    <col min="12585" max="12585" width="11.7109375" style="492" customWidth="1"/>
    <col min="12586" max="12586" width="0" style="492" hidden="1" customWidth="1"/>
    <col min="12587" max="12587" width="3.7109375" style="492" customWidth="1"/>
    <col min="12588" max="12588" width="11.140625" style="492" bestFit="1" customWidth="1"/>
    <col min="12589" max="12821" width="10.5703125" style="492"/>
    <col min="12822" max="12829" width="0" style="492" hidden="1" customWidth="1"/>
    <col min="12830" max="12832" width="3.7109375" style="492" customWidth="1"/>
    <col min="12833" max="12833" width="12.7109375" style="492" customWidth="1"/>
    <col min="12834" max="12834" width="47.42578125" style="492" customWidth="1"/>
    <col min="12835" max="12838" width="0" style="492" hidden="1" customWidth="1"/>
    <col min="12839" max="12839" width="11.7109375" style="492" customWidth="1"/>
    <col min="12840" max="12840" width="6.42578125" style="492" bestFit="1" customWidth="1"/>
    <col min="12841" max="12841" width="11.7109375" style="492" customWidth="1"/>
    <col min="12842" max="12842" width="0" style="492" hidden="1" customWidth="1"/>
    <col min="12843" max="12843" width="3.7109375" style="492" customWidth="1"/>
    <col min="12844" max="12844" width="11.140625" style="492" bestFit="1" customWidth="1"/>
    <col min="12845" max="13077" width="10.5703125" style="492"/>
    <col min="13078" max="13085" width="0" style="492" hidden="1" customWidth="1"/>
    <col min="13086" max="13088" width="3.7109375" style="492" customWidth="1"/>
    <col min="13089" max="13089" width="12.7109375" style="492" customWidth="1"/>
    <col min="13090" max="13090" width="47.42578125" style="492" customWidth="1"/>
    <col min="13091" max="13094" width="0" style="492" hidden="1" customWidth="1"/>
    <col min="13095" max="13095" width="11.7109375" style="492" customWidth="1"/>
    <col min="13096" max="13096" width="6.42578125" style="492" bestFit="1" customWidth="1"/>
    <col min="13097" max="13097" width="11.7109375" style="492" customWidth="1"/>
    <col min="13098" max="13098" width="0" style="492" hidden="1" customWidth="1"/>
    <col min="13099" max="13099" width="3.7109375" style="492" customWidth="1"/>
    <col min="13100" max="13100" width="11.140625" style="492" bestFit="1" customWidth="1"/>
    <col min="13101" max="13333" width="10.5703125" style="492"/>
    <col min="13334" max="13341" width="0" style="492" hidden="1" customWidth="1"/>
    <col min="13342" max="13344" width="3.7109375" style="492" customWidth="1"/>
    <col min="13345" max="13345" width="12.7109375" style="492" customWidth="1"/>
    <col min="13346" max="13346" width="47.42578125" style="492" customWidth="1"/>
    <col min="13347" max="13350" width="0" style="492" hidden="1" customWidth="1"/>
    <col min="13351" max="13351" width="11.7109375" style="492" customWidth="1"/>
    <col min="13352" max="13352" width="6.42578125" style="492" bestFit="1" customWidth="1"/>
    <col min="13353" max="13353" width="11.7109375" style="492" customWidth="1"/>
    <col min="13354" max="13354" width="0" style="492" hidden="1" customWidth="1"/>
    <col min="13355" max="13355" width="3.7109375" style="492" customWidth="1"/>
    <col min="13356" max="13356" width="11.140625" style="492" bestFit="1" customWidth="1"/>
    <col min="13357" max="13589" width="10.5703125" style="492"/>
    <col min="13590" max="13597" width="0" style="492" hidden="1" customWidth="1"/>
    <col min="13598" max="13600" width="3.7109375" style="492" customWidth="1"/>
    <col min="13601" max="13601" width="12.7109375" style="492" customWidth="1"/>
    <col min="13602" max="13602" width="47.42578125" style="492" customWidth="1"/>
    <col min="13603" max="13606" width="0" style="492" hidden="1" customWidth="1"/>
    <col min="13607" max="13607" width="11.7109375" style="492" customWidth="1"/>
    <col min="13608" max="13608" width="6.42578125" style="492" bestFit="1" customWidth="1"/>
    <col min="13609" max="13609" width="11.7109375" style="492" customWidth="1"/>
    <col min="13610" max="13610" width="0" style="492" hidden="1" customWidth="1"/>
    <col min="13611" max="13611" width="3.7109375" style="492" customWidth="1"/>
    <col min="13612" max="13612" width="11.140625" style="492" bestFit="1" customWidth="1"/>
    <col min="13613" max="13845" width="10.5703125" style="492"/>
    <col min="13846" max="13853" width="0" style="492" hidden="1" customWidth="1"/>
    <col min="13854" max="13856" width="3.7109375" style="492" customWidth="1"/>
    <col min="13857" max="13857" width="12.7109375" style="492" customWidth="1"/>
    <col min="13858" max="13858" width="47.42578125" style="492" customWidth="1"/>
    <col min="13859" max="13862" width="0" style="492" hidden="1" customWidth="1"/>
    <col min="13863" max="13863" width="11.7109375" style="492" customWidth="1"/>
    <col min="13864" max="13864" width="6.42578125" style="492" bestFit="1" customWidth="1"/>
    <col min="13865" max="13865" width="11.7109375" style="492" customWidth="1"/>
    <col min="13866" max="13866" width="0" style="492" hidden="1" customWidth="1"/>
    <col min="13867" max="13867" width="3.7109375" style="492" customWidth="1"/>
    <col min="13868" max="13868" width="11.140625" style="492" bestFit="1" customWidth="1"/>
    <col min="13869" max="14101" width="10.5703125" style="492"/>
    <col min="14102" max="14109" width="0" style="492" hidden="1" customWidth="1"/>
    <col min="14110" max="14112" width="3.7109375" style="492" customWidth="1"/>
    <col min="14113" max="14113" width="12.7109375" style="492" customWidth="1"/>
    <col min="14114" max="14114" width="47.42578125" style="492" customWidth="1"/>
    <col min="14115" max="14118" width="0" style="492" hidden="1" customWidth="1"/>
    <col min="14119" max="14119" width="11.7109375" style="492" customWidth="1"/>
    <col min="14120" max="14120" width="6.42578125" style="492" bestFit="1" customWidth="1"/>
    <col min="14121" max="14121" width="11.7109375" style="492" customWidth="1"/>
    <col min="14122" max="14122" width="0" style="492" hidden="1" customWidth="1"/>
    <col min="14123" max="14123" width="3.7109375" style="492" customWidth="1"/>
    <col min="14124" max="14124" width="11.140625" style="492" bestFit="1" customWidth="1"/>
    <col min="14125" max="14357" width="10.5703125" style="492"/>
    <col min="14358" max="14365" width="0" style="492" hidden="1" customWidth="1"/>
    <col min="14366" max="14368" width="3.7109375" style="492" customWidth="1"/>
    <col min="14369" max="14369" width="12.7109375" style="492" customWidth="1"/>
    <col min="14370" max="14370" width="47.42578125" style="492" customWidth="1"/>
    <col min="14371" max="14374" width="0" style="492" hidden="1" customWidth="1"/>
    <col min="14375" max="14375" width="11.7109375" style="492" customWidth="1"/>
    <col min="14376" max="14376" width="6.42578125" style="492" bestFit="1" customWidth="1"/>
    <col min="14377" max="14377" width="11.7109375" style="492" customWidth="1"/>
    <col min="14378" max="14378" width="0" style="492" hidden="1" customWidth="1"/>
    <col min="14379" max="14379" width="3.7109375" style="492" customWidth="1"/>
    <col min="14380" max="14380" width="11.140625" style="492" bestFit="1" customWidth="1"/>
    <col min="14381" max="14613" width="10.5703125" style="492"/>
    <col min="14614" max="14621" width="0" style="492" hidden="1" customWidth="1"/>
    <col min="14622" max="14624" width="3.7109375" style="492" customWidth="1"/>
    <col min="14625" max="14625" width="12.7109375" style="492" customWidth="1"/>
    <col min="14626" max="14626" width="47.42578125" style="492" customWidth="1"/>
    <col min="14627" max="14630" width="0" style="492" hidden="1" customWidth="1"/>
    <col min="14631" max="14631" width="11.7109375" style="492" customWidth="1"/>
    <col min="14632" max="14632" width="6.42578125" style="492" bestFit="1" customWidth="1"/>
    <col min="14633" max="14633" width="11.7109375" style="492" customWidth="1"/>
    <col min="14634" max="14634" width="0" style="492" hidden="1" customWidth="1"/>
    <col min="14635" max="14635" width="3.7109375" style="492" customWidth="1"/>
    <col min="14636" max="14636" width="11.140625" style="492" bestFit="1" customWidth="1"/>
    <col min="14637" max="14869" width="10.5703125" style="492"/>
    <col min="14870" max="14877" width="0" style="492" hidden="1" customWidth="1"/>
    <col min="14878" max="14880" width="3.7109375" style="492" customWidth="1"/>
    <col min="14881" max="14881" width="12.7109375" style="492" customWidth="1"/>
    <col min="14882" max="14882" width="47.42578125" style="492" customWidth="1"/>
    <col min="14883" max="14886" width="0" style="492" hidden="1" customWidth="1"/>
    <col min="14887" max="14887" width="11.7109375" style="492" customWidth="1"/>
    <col min="14888" max="14888" width="6.42578125" style="492" bestFit="1" customWidth="1"/>
    <col min="14889" max="14889" width="11.7109375" style="492" customWidth="1"/>
    <col min="14890" max="14890" width="0" style="492" hidden="1" customWidth="1"/>
    <col min="14891" max="14891" width="3.7109375" style="492" customWidth="1"/>
    <col min="14892" max="14892" width="11.140625" style="492" bestFit="1" customWidth="1"/>
    <col min="14893" max="15125" width="10.5703125" style="492"/>
    <col min="15126" max="15133" width="0" style="492" hidden="1" customWidth="1"/>
    <col min="15134" max="15136" width="3.7109375" style="492" customWidth="1"/>
    <col min="15137" max="15137" width="12.7109375" style="492" customWidth="1"/>
    <col min="15138" max="15138" width="47.42578125" style="492" customWidth="1"/>
    <col min="15139" max="15142" width="0" style="492" hidden="1" customWidth="1"/>
    <col min="15143" max="15143" width="11.7109375" style="492" customWidth="1"/>
    <col min="15144" max="15144" width="6.42578125" style="492" bestFit="1" customWidth="1"/>
    <col min="15145" max="15145" width="11.7109375" style="492" customWidth="1"/>
    <col min="15146" max="15146" width="0" style="492" hidden="1" customWidth="1"/>
    <col min="15147" max="15147" width="3.7109375" style="492" customWidth="1"/>
    <col min="15148" max="15148" width="11.140625" style="492" bestFit="1" customWidth="1"/>
    <col min="15149" max="15381" width="10.5703125" style="492"/>
    <col min="15382" max="15389" width="0" style="492" hidden="1" customWidth="1"/>
    <col min="15390" max="15392" width="3.7109375" style="492" customWidth="1"/>
    <col min="15393" max="15393" width="12.7109375" style="492" customWidth="1"/>
    <col min="15394" max="15394" width="47.42578125" style="492" customWidth="1"/>
    <col min="15395" max="15398" width="0" style="492" hidden="1" customWidth="1"/>
    <col min="15399" max="15399" width="11.7109375" style="492" customWidth="1"/>
    <col min="15400" max="15400" width="6.42578125" style="492" bestFit="1" customWidth="1"/>
    <col min="15401" max="15401" width="11.7109375" style="492" customWidth="1"/>
    <col min="15402" max="15402" width="0" style="492" hidden="1" customWidth="1"/>
    <col min="15403" max="15403" width="3.7109375" style="492" customWidth="1"/>
    <col min="15404" max="15404" width="11.140625" style="492" bestFit="1" customWidth="1"/>
    <col min="15405" max="15637" width="10.5703125" style="492"/>
    <col min="15638" max="15645" width="0" style="492" hidden="1" customWidth="1"/>
    <col min="15646" max="15648" width="3.7109375" style="492" customWidth="1"/>
    <col min="15649" max="15649" width="12.7109375" style="492" customWidth="1"/>
    <col min="15650" max="15650" width="47.42578125" style="492" customWidth="1"/>
    <col min="15651" max="15654" width="0" style="492" hidden="1" customWidth="1"/>
    <col min="15655" max="15655" width="11.7109375" style="492" customWidth="1"/>
    <col min="15656" max="15656" width="6.42578125" style="492" bestFit="1" customWidth="1"/>
    <col min="15657" max="15657" width="11.7109375" style="492" customWidth="1"/>
    <col min="15658" max="15658" width="0" style="492" hidden="1" customWidth="1"/>
    <col min="15659" max="15659" width="3.7109375" style="492" customWidth="1"/>
    <col min="15660" max="15660" width="11.140625" style="492" bestFit="1" customWidth="1"/>
    <col min="15661" max="15893" width="10.5703125" style="492"/>
    <col min="15894" max="15901" width="0" style="492" hidden="1" customWidth="1"/>
    <col min="15902" max="15904" width="3.7109375" style="492" customWidth="1"/>
    <col min="15905" max="15905" width="12.7109375" style="492" customWidth="1"/>
    <col min="15906" max="15906" width="47.42578125" style="492" customWidth="1"/>
    <col min="15907" max="15910" width="0" style="492" hidden="1" customWidth="1"/>
    <col min="15911" max="15911" width="11.7109375" style="492" customWidth="1"/>
    <col min="15912" max="15912" width="6.42578125" style="492" bestFit="1" customWidth="1"/>
    <col min="15913" max="15913" width="11.7109375" style="492" customWidth="1"/>
    <col min="15914" max="15914" width="0" style="492" hidden="1" customWidth="1"/>
    <col min="15915" max="15915" width="3.7109375" style="492" customWidth="1"/>
    <col min="15916" max="15916" width="11.140625" style="492" bestFit="1" customWidth="1"/>
    <col min="15917" max="16149" width="10.5703125" style="492"/>
    <col min="16150" max="16157" width="0" style="492" hidden="1" customWidth="1"/>
    <col min="16158" max="16160" width="3.7109375" style="492" customWidth="1"/>
    <col min="16161" max="16161" width="12.7109375" style="492" customWidth="1"/>
    <col min="16162" max="16162" width="47.42578125" style="492" customWidth="1"/>
    <col min="16163" max="16166" width="0" style="492" hidden="1" customWidth="1"/>
    <col min="16167" max="16167" width="11.7109375" style="492" customWidth="1"/>
    <col min="16168" max="16168" width="6.42578125" style="492" bestFit="1" customWidth="1"/>
    <col min="16169" max="16169" width="11.7109375" style="492" customWidth="1"/>
    <col min="16170" max="16170" width="0" style="492" hidden="1" customWidth="1"/>
    <col min="16171" max="16171" width="3.7109375" style="492" customWidth="1"/>
    <col min="16172" max="16172" width="11.140625" style="492" bestFit="1" customWidth="1"/>
    <col min="16173" max="16384" width="10.5703125" style="492"/>
  </cols>
  <sheetData>
    <row r="1" spans="1:56" ht="14.25" hidden="1" customHeight="1"/>
    <row r="2" spans="1:56" ht="14.25" hidden="1" customHeight="1"/>
    <row r="3" spans="1:56" ht="14.25" hidden="1" customHeight="1"/>
    <row r="4" spans="1:56" ht="3" customHeight="1">
      <c r="J4" s="498"/>
      <c r="K4" s="498"/>
      <c r="L4" s="493"/>
      <c r="M4" s="493"/>
      <c r="N4" s="493"/>
      <c r="O4" s="501"/>
      <c r="P4" s="501"/>
      <c r="Q4" s="501"/>
      <c r="R4" s="501"/>
      <c r="S4" s="501"/>
      <c r="T4" s="501"/>
      <c r="U4" s="493"/>
      <c r="V4" s="945"/>
      <c r="W4" s="945"/>
      <c r="X4" s="945"/>
      <c r="Y4" s="945"/>
      <c r="Z4" s="945"/>
      <c r="AA4" s="945"/>
      <c r="AB4" s="1069"/>
      <c r="AC4" s="945"/>
      <c r="AD4" s="945"/>
      <c r="AE4" s="945"/>
      <c r="AF4" s="945"/>
      <c r="AG4" s="945"/>
      <c r="AH4" s="945"/>
      <c r="AI4" s="1069"/>
      <c r="AJ4" s="945"/>
      <c r="AK4" s="945"/>
      <c r="AL4" s="945"/>
      <c r="AM4" s="945"/>
      <c r="AN4" s="945"/>
      <c r="AO4" s="945"/>
      <c r="AP4" s="1069"/>
    </row>
    <row r="5" spans="1:56" ht="39.75" customHeight="1">
      <c r="J5" s="498"/>
      <c r="K5" s="498"/>
      <c r="L5" s="1300" t="s">
        <v>732</v>
      </c>
      <c r="M5" s="1300"/>
      <c r="N5" s="1300"/>
      <c r="O5" s="1300"/>
      <c r="P5" s="1300"/>
      <c r="Q5" s="1300"/>
      <c r="R5" s="1300"/>
      <c r="S5" s="1300"/>
      <c r="T5" s="1300"/>
      <c r="U5" s="547"/>
      <c r="V5" s="547"/>
      <c r="W5" s="547"/>
      <c r="X5" s="547"/>
      <c r="Y5" s="547"/>
      <c r="Z5" s="547"/>
      <c r="AA5" s="547"/>
      <c r="AB5" s="547"/>
      <c r="AC5" s="547"/>
      <c r="AD5" s="547"/>
      <c r="AE5" s="547"/>
      <c r="AF5" s="547"/>
      <c r="AG5" s="547"/>
      <c r="AH5" s="547"/>
      <c r="AI5" s="547"/>
      <c r="AJ5" s="547"/>
      <c r="AK5" s="547"/>
      <c r="AL5" s="547"/>
      <c r="AM5" s="547"/>
      <c r="AN5" s="547"/>
      <c r="AO5" s="547"/>
      <c r="AP5" s="547"/>
    </row>
    <row r="6" spans="1:56" ht="3" customHeight="1">
      <c r="J6" s="498"/>
      <c r="K6" s="498"/>
      <c r="L6" s="493"/>
      <c r="M6" s="493"/>
      <c r="N6" s="493"/>
      <c r="O6" s="497"/>
      <c r="P6" s="497"/>
      <c r="Q6" s="497"/>
      <c r="R6" s="497"/>
      <c r="S6" s="497"/>
      <c r="T6" s="497"/>
      <c r="U6" s="493"/>
      <c r="V6" s="1073"/>
      <c r="W6" s="1073"/>
      <c r="X6" s="1073"/>
      <c r="Y6" s="1073"/>
      <c r="Z6" s="1073"/>
      <c r="AA6" s="1073"/>
      <c r="AB6" s="1069"/>
      <c r="AC6" s="1073"/>
      <c r="AD6" s="1073"/>
      <c r="AE6" s="1073"/>
      <c r="AF6" s="1073"/>
      <c r="AG6" s="1073"/>
      <c r="AH6" s="1073"/>
      <c r="AI6" s="1069"/>
      <c r="AJ6" s="1073"/>
      <c r="AK6" s="1073"/>
      <c r="AL6" s="1073"/>
      <c r="AM6" s="1073"/>
      <c r="AN6" s="1073"/>
      <c r="AO6" s="1073"/>
      <c r="AP6" s="1069"/>
    </row>
    <row r="7" spans="1:56" s="745" customFormat="1" ht="11.25" hidden="1">
      <c r="A7" s="1117"/>
      <c r="B7" s="1117"/>
      <c r="C7" s="1117"/>
      <c r="D7" s="1117"/>
      <c r="E7" s="1117"/>
      <c r="F7" s="1117"/>
      <c r="G7" s="1117"/>
      <c r="H7" s="1117"/>
      <c r="L7" s="1167"/>
      <c r="M7" s="1040"/>
      <c r="O7" s="1306"/>
      <c r="P7" s="1306"/>
      <c r="Q7" s="1306"/>
      <c r="R7" s="1306"/>
      <c r="S7" s="1306"/>
      <c r="T7" s="1306"/>
      <c r="U7" s="779"/>
      <c r="V7"/>
      <c r="W7"/>
      <c r="X7"/>
      <c r="Y7"/>
      <c r="Z7"/>
      <c r="AA7"/>
      <c r="AB7"/>
      <c r="AC7"/>
      <c r="AD7"/>
      <c r="AE7"/>
      <c r="AF7"/>
      <c r="AG7"/>
      <c r="AH7"/>
      <c r="AI7"/>
      <c r="AJ7"/>
      <c r="AK7"/>
      <c r="AL7"/>
      <c r="AM7"/>
      <c r="AN7"/>
      <c r="AO7"/>
      <c r="AP7"/>
      <c r="AQ7" s="779"/>
      <c r="AS7" s="1117"/>
      <c r="AT7" s="1117"/>
      <c r="AU7" s="1117"/>
      <c r="AV7" s="1117"/>
      <c r="AW7" s="1117"/>
    </row>
    <row r="8" spans="1:56"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7" t="str">
        <f>IF(datePr_ch="",IF(datePr="","",datePr),datePr_ch)</f>
        <v>30.04.2019</v>
      </c>
      <c r="P8" s="1307"/>
      <c r="Q8" s="1307"/>
      <c r="R8" s="1307"/>
      <c r="S8" s="1307"/>
      <c r="T8" s="1307"/>
      <c r="U8" s="634"/>
      <c r="V8"/>
      <c r="W8"/>
      <c r="X8"/>
      <c r="Y8"/>
      <c r="Z8"/>
      <c r="AA8"/>
      <c r="AB8"/>
      <c r="AC8"/>
      <c r="AD8"/>
      <c r="AE8"/>
      <c r="AF8"/>
      <c r="AG8"/>
      <c r="AH8"/>
      <c r="AI8"/>
      <c r="AJ8"/>
      <c r="AK8"/>
      <c r="AL8"/>
      <c r="AM8"/>
      <c r="AN8"/>
      <c r="AO8"/>
      <c r="AP8"/>
      <c r="AS8" s="558"/>
      <c r="AT8" s="558"/>
      <c r="AU8" s="558"/>
      <c r="AV8" s="558"/>
      <c r="AW8" s="558"/>
      <c r="AX8" s="558"/>
      <c r="AY8" s="558"/>
      <c r="AZ8" s="558"/>
      <c r="BA8" s="558"/>
      <c r="BB8" s="558"/>
      <c r="BC8" s="558"/>
      <c r="BD8" s="558"/>
    </row>
    <row r="9" spans="1:56"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07" t="str">
        <f>IF(numberPr_ch="",IF(numberPr="","",numberPr),numberPr_ch)</f>
        <v>01-13/16844</v>
      </c>
      <c r="P9" s="1307"/>
      <c r="Q9" s="1307"/>
      <c r="R9" s="1307"/>
      <c r="S9" s="1307"/>
      <c r="T9" s="1307"/>
      <c r="U9" s="634"/>
      <c r="V9"/>
      <c r="W9"/>
      <c r="X9"/>
      <c r="Y9"/>
      <c r="Z9"/>
      <c r="AA9"/>
      <c r="AB9"/>
      <c r="AC9"/>
      <c r="AD9"/>
      <c r="AE9"/>
      <c r="AF9"/>
      <c r="AG9"/>
      <c r="AH9"/>
      <c r="AI9"/>
      <c r="AJ9"/>
      <c r="AK9"/>
      <c r="AL9"/>
      <c r="AM9"/>
      <c r="AN9"/>
      <c r="AO9"/>
      <c r="AP9"/>
      <c r="AS9" s="558"/>
      <c r="AT9" s="558"/>
      <c r="AU9" s="558"/>
      <c r="AV9" s="558"/>
      <c r="AW9" s="558"/>
      <c r="AX9" s="558"/>
      <c r="AY9" s="558"/>
      <c r="AZ9" s="558"/>
      <c r="BA9" s="558"/>
      <c r="BB9" s="558"/>
      <c r="BC9" s="558"/>
      <c r="BD9" s="558"/>
    </row>
    <row r="10" spans="1:56" s="745" customFormat="1" ht="11.25" hidden="1">
      <c r="A10" s="1117"/>
      <c r="B10" s="1117"/>
      <c r="C10" s="1117"/>
      <c r="D10" s="1117"/>
      <c r="E10" s="1117"/>
      <c r="F10" s="1117"/>
      <c r="G10" s="1117"/>
      <c r="H10" s="1117"/>
      <c r="L10" s="1167"/>
      <c r="M10" s="1040"/>
      <c r="O10" s="1306"/>
      <c r="P10" s="1306"/>
      <c r="Q10" s="1306"/>
      <c r="R10" s="1306"/>
      <c r="S10" s="1306"/>
      <c r="T10" s="1306"/>
      <c r="U10" s="779"/>
      <c r="V10"/>
      <c r="W10"/>
      <c r="X10"/>
      <c r="Y10"/>
      <c r="Z10"/>
      <c r="AA10"/>
      <c r="AB10"/>
      <c r="AC10"/>
      <c r="AD10"/>
      <c r="AE10"/>
      <c r="AF10"/>
      <c r="AG10"/>
      <c r="AH10"/>
      <c r="AI10"/>
      <c r="AJ10"/>
      <c r="AK10"/>
      <c r="AL10"/>
      <c r="AM10"/>
      <c r="AN10"/>
      <c r="AO10"/>
      <c r="AP10"/>
      <c r="AQ10" s="779"/>
      <c r="AS10" s="1117"/>
      <c r="AT10" s="1117"/>
      <c r="AU10" s="1117"/>
      <c r="AV10" s="1117"/>
      <c r="AW10" s="1117"/>
    </row>
    <row r="11" spans="1:56" s="538" customFormat="1" ht="11.25" hidden="1" customHeight="1">
      <c r="A11" s="558"/>
      <c r="B11" s="558"/>
      <c r="C11" s="558"/>
      <c r="D11" s="558"/>
      <c r="E11" s="558"/>
      <c r="F11" s="558"/>
      <c r="G11" s="558"/>
      <c r="H11" s="558"/>
      <c r="L11" s="1301"/>
      <c r="M11" s="1301"/>
      <c r="N11" s="535"/>
      <c r="O11" s="1331"/>
      <c r="P11" s="1331"/>
      <c r="Q11" s="1331"/>
      <c r="R11" s="1331"/>
      <c r="S11" s="1331"/>
      <c r="T11" s="1331"/>
      <c r="U11" s="556" t="s">
        <v>370</v>
      </c>
      <c r="V11" s="1331"/>
      <c r="W11" s="1331"/>
      <c r="X11" s="1331"/>
      <c r="Y11" s="1331"/>
      <c r="Z11" s="1331"/>
      <c r="AA11" s="1331"/>
      <c r="AB11" s="958" t="s">
        <v>370</v>
      </c>
      <c r="AC11" s="1331"/>
      <c r="AD11" s="1331"/>
      <c r="AE11" s="1331"/>
      <c r="AF11" s="1331"/>
      <c r="AG11" s="1331"/>
      <c r="AH11" s="1331"/>
      <c r="AI11" s="958" t="s">
        <v>370</v>
      </c>
      <c r="AJ11" s="1331"/>
      <c r="AK11" s="1331"/>
      <c r="AL11" s="1331"/>
      <c r="AM11" s="1331"/>
      <c r="AN11" s="1331"/>
      <c r="AO11" s="1331"/>
      <c r="AP11" s="958" t="s">
        <v>370</v>
      </c>
      <c r="AS11" s="558"/>
      <c r="AT11" s="558"/>
      <c r="AU11" s="558"/>
      <c r="AV11" s="558"/>
      <c r="AW11" s="558"/>
      <c r="AX11" s="558"/>
      <c r="AY11" s="558"/>
      <c r="AZ11" s="558"/>
      <c r="BA11" s="558"/>
      <c r="BB11" s="558"/>
      <c r="BC11" s="558"/>
      <c r="BD11" s="558"/>
    </row>
    <row r="12" spans="1:56">
      <c r="J12" s="498"/>
      <c r="K12" s="498"/>
      <c r="L12" s="493"/>
      <c r="M12" s="493"/>
      <c r="N12" s="493"/>
      <c r="O12" s="1332"/>
      <c r="P12" s="1332"/>
      <c r="Q12" s="1332"/>
      <c r="R12" s="1332"/>
      <c r="S12" s="1332"/>
      <c r="T12" s="1332"/>
      <c r="U12" s="1332"/>
      <c r="V12" s="1332" t="s">
        <v>1655</v>
      </c>
      <c r="W12" s="1332"/>
      <c r="X12" s="1332"/>
      <c r="Y12" s="1332"/>
      <c r="Z12" s="1332"/>
      <c r="AA12" s="1332"/>
      <c r="AB12" s="1332"/>
      <c r="AC12" s="1332" t="s">
        <v>1655</v>
      </c>
      <c r="AD12" s="1332"/>
      <c r="AE12" s="1332"/>
      <c r="AF12" s="1332"/>
      <c r="AG12" s="1332"/>
      <c r="AH12" s="1332"/>
      <c r="AI12" s="1332"/>
      <c r="AJ12" s="1332" t="s">
        <v>1655</v>
      </c>
      <c r="AK12" s="1332"/>
      <c r="AL12" s="1332"/>
      <c r="AM12" s="1332"/>
      <c r="AN12" s="1332"/>
      <c r="AO12" s="1332"/>
      <c r="AP12" s="1332"/>
    </row>
    <row r="13" spans="1:56" ht="14.25" customHeight="1">
      <c r="J13" s="498"/>
      <c r="K13" s="498"/>
      <c r="L13" s="1231" t="s">
        <v>444</v>
      </c>
      <c r="M13" s="1231"/>
      <c r="N13" s="1231"/>
      <c r="O13" s="1231"/>
      <c r="P13" s="1231"/>
      <c r="Q13" s="1231"/>
      <c r="R13" s="1231"/>
      <c r="S13" s="1231"/>
      <c r="T13" s="1231"/>
      <c r="U13" s="1231"/>
      <c r="V13" s="1231"/>
      <c r="W13" s="1231"/>
      <c r="X13" s="1231"/>
      <c r="Y13" s="1231"/>
      <c r="Z13" s="1231"/>
      <c r="AA13" s="1231"/>
      <c r="AB13" s="1231"/>
      <c r="AC13" s="1231"/>
      <c r="AD13" s="1231"/>
      <c r="AE13" s="1231"/>
      <c r="AF13" s="1231"/>
      <c r="AG13" s="1231"/>
      <c r="AH13" s="1231"/>
      <c r="AI13" s="1231"/>
      <c r="AJ13" s="1231"/>
      <c r="AK13" s="1231"/>
      <c r="AL13" s="1231"/>
      <c r="AM13" s="1231"/>
      <c r="AN13" s="1231"/>
      <c r="AO13" s="1231"/>
      <c r="AP13" s="1231"/>
      <c r="AQ13" s="1231"/>
      <c r="AR13" s="1231" t="s">
        <v>445</v>
      </c>
    </row>
    <row r="14" spans="1:56" ht="14.25" customHeight="1">
      <c r="J14" s="498"/>
      <c r="K14" s="498"/>
      <c r="L14" s="1314" t="s">
        <v>90</v>
      </c>
      <c r="M14" s="1314" t="s">
        <v>602</v>
      </c>
      <c r="N14" s="490"/>
      <c r="O14" s="1315" t="s">
        <v>604</v>
      </c>
      <c r="P14" s="1316"/>
      <c r="Q14" s="1316"/>
      <c r="R14" s="1316"/>
      <c r="S14" s="1316"/>
      <c r="T14" s="1317"/>
      <c r="U14" s="1297" t="s">
        <v>338</v>
      </c>
      <c r="V14" s="1315" t="s">
        <v>604</v>
      </c>
      <c r="W14" s="1316"/>
      <c r="X14" s="1316"/>
      <c r="Y14" s="1316"/>
      <c r="Z14" s="1316"/>
      <c r="AA14" s="1317"/>
      <c r="AB14" s="1297" t="s">
        <v>338</v>
      </c>
      <c r="AC14" s="1315" t="s">
        <v>604</v>
      </c>
      <c r="AD14" s="1316"/>
      <c r="AE14" s="1316"/>
      <c r="AF14" s="1316"/>
      <c r="AG14" s="1316"/>
      <c r="AH14" s="1317"/>
      <c r="AI14" s="1297" t="s">
        <v>338</v>
      </c>
      <c r="AJ14" s="1315" t="s">
        <v>604</v>
      </c>
      <c r="AK14" s="1316"/>
      <c r="AL14" s="1316"/>
      <c r="AM14" s="1316"/>
      <c r="AN14" s="1316"/>
      <c r="AO14" s="1317"/>
      <c r="AP14" s="1297" t="s">
        <v>338</v>
      </c>
      <c r="AQ14" s="1311" t="s">
        <v>273</v>
      </c>
      <c r="AR14" s="1231"/>
    </row>
    <row r="15" spans="1:56" ht="14.25" customHeight="1">
      <c r="J15" s="498"/>
      <c r="K15" s="498"/>
      <c r="L15" s="1314"/>
      <c r="M15" s="1314"/>
      <c r="N15" s="490"/>
      <c r="O15" s="1320" t="s">
        <v>590</v>
      </c>
      <c r="P15" s="1318"/>
      <c r="Q15" s="1319"/>
      <c r="R15" s="1295" t="s">
        <v>615</v>
      </c>
      <c r="S15" s="1295"/>
      <c r="T15" s="1296"/>
      <c r="U15" s="1298"/>
      <c r="V15" s="1320" t="s">
        <v>590</v>
      </c>
      <c r="W15" s="1318"/>
      <c r="X15" s="1319"/>
      <c r="Y15" s="1295" t="s">
        <v>615</v>
      </c>
      <c r="Z15" s="1295"/>
      <c r="AA15" s="1296"/>
      <c r="AB15" s="1298"/>
      <c r="AC15" s="1320" t="s">
        <v>590</v>
      </c>
      <c r="AD15" s="1318"/>
      <c r="AE15" s="1319"/>
      <c r="AF15" s="1295" t="s">
        <v>615</v>
      </c>
      <c r="AG15" s="1295"/>
      <c r="AH15" s="1296"/>
      <c r="AI15" s="1298"/>
      <c r="AJ15" s="1320" t="s">
        <v>590</v>
      </c>
      <c r="AK15" s="1318"/>
      <c r="AL15" s="1319"/>
      <c r="AM15" s="1295" t="s">
        <v>615</v>
      </c>
      <c r="AN15" s="1295"/>
      <c r="AO15" s="1296"/>
      <c r="AP15" s="1298"/>
      <c r="AQ15" s="1312"/>
      <c r="AR15" s="1231"/>
    </row>
    <row r="16" spans="1:56" ht="30" customHeight="1">
      <c r="J16" s="498"/>
      <c r="K16" s="498"/>
      <c r="L16" s="1314"/>
      <c r="M16" s="1314"/>
      <c r="N16" s="489"/>
      <c r="O16" s="1321"/>
      <c r="P16" s="504"/>
      <c r="Q16" s="504"/>
      <c r="R16" s="505" t="s">
        <v>272</v>
      </c>
      <c r="S16" s="1309" t="s">
        <v>271</v>
      </c>
      <c r="T16" s="1310"/>
      <c r="U16" s="1299"/>
      <c r="V16" s="1321"/>
      <c r="W16" s="718"/>
      <c r="X16" s="718"/>
      <c r="Y16" s="1185" t="s">
        <v>272</v>
      </c>
      <c r="Z16" s="1309" t="s">
        <v>271</v>
      </c>
      <c r="AA16" s="1310"/>
      <c r="AB16" s="1299"/>
      <c r="AC16" s="1321"/>
      <c r="AD16" s="718"/>
      <c r="AE16" s="718"/>
      <c r="AF16" s="1185" t="s">
        <v>272</v>
      </c>
      <c r="AG16" s="1309" t="s">
        <v>271</v>
      </c>
      <c r="AH16" s="1310"/>
      <c r="AI16" s="1299"/>
      <c r="AJ16" s="1321"/>
      <c r="AK16" s="718"/>
      <c r="AL16" s="718"/>
      <c r="AM16" s="1185" t="s">
        <v>272</v>
      </c>
      <c r="AN16" s="1309" t="s">
        <v>271</v>
      </c>
      <c r="AO16" s="1310"/>
      <c r="AP16" s="1299"/>
      <c r="AQ16" s="1313"/>
      <c r="AR16" s="1231"/>
    </row>
    <row r="17" spans="1:57">
      <c r="J17" s="498"/>
      <c r="K17" s="537">
        <v>1</v>
      </c>
      <c r="L17" s="615" t="s">
        <v>91</v>
      </c>
      <c r="M17" s="615" t="s">
        <v>47</v>
      </c>
      <c r="N17" s="635" t="s">
        <v>47</v>
      </c>
      <c r="O17" s="616">
        <f ca="1">OFFSET(O17,0,-1)+1</f>
        <v>3</v>
      </c>
      <c r="P17" s="617">
        <f ca="1">OFFSET(P17,0,-1)</f>
        <v>3</v>
      </c>
      <c r="Q17" s="617">
        <f ca="1">OFFSET(Q17,0,-1)</f>
        <v>3</v>
      </c>
      <c r="R17" s="616">
        <f ca="1">OFFSET(R17,0,-1)+1</f>
        <v>4</v>
      </c>
      <c r="S17" s="1302">
        <f ca="1">OFFSET(S17,0,-1)+1</f>
        <v>5</v>
      </c>
      <c r="T17" s="1302"/>
      <c r="U17" s="616">
        <f ca="1">OFFSET(U17,0,-2)+1</f>
        <v>6</v>
      </c>
      <c r="V17" s="1183">
        <f ca="1">OFFSET(V17,0,-1)+1</f>
        <v>7</v>
      </c>
      <c r="W17" s="617">
        <f ca="1">OFFSET(W17,0,-1)</f>
        <v>7</v>
      </c>
      <c r="X17" s="617">
        <f ca="1">OFFSET(X17,0,-1)</f>
        <v>7</v>
      </c>
      <c r="Y17" s="1183">
        <f ca="1">OFFSET(Y17,0,-1)+1</f>
        <v>8</v>
      </c>
      <c r="Z17" s="1302">
        <f ca="1">OFFSET(Z17,0,-1)+1</f>
        <v>9</v>
      </c>
      <c r="AA17" s="1302"/>
      <c r="AB17" s="1183">
        <f ca="1">OFFSET(AB17,0,-2)+1</f>
        <v>10</v>
      </c>
      <c r="AC17" s="1183">
        <f ca="1">OFFSET(AC17,0,-1)+1</f>
        <v>11</v>
      </c>
      <c r="AD17" s="617">
        <f ca="1">OFFSET(AD17,0,-1)</f>
        <v>11</v>
      </c>
      <c r="AE17" s="617">
        <f ca="1">OFFSET(AE17,0,-1)</f>
        <v>11</v>
      </c>
      <c r="AF17" s="1183">
        <f ca="1">OFFSET(AF17,0,-1)+1</f>
        <v>12</v>
      </c>
      <c r="AG17" s="1302">
        <f ca="1">OFFSET(AG17,0,-1)+1</f>
        <v>13</v>
      </c>
      <c r="AH17" s="1302"/>
      <c r="AI17" s="1183">
        <f ca="1">OFFSET(AI17,0,-2)+1</f>
        <v>14</v>
      </c>
      <c r="AJ17" s="1183">
        <f ca="1">OFFSET(AJ17,0,-1)+1</f>
        <v>15</v>
      </c>
      <c r="AK17" s="617">
        <f ca="1">OFFSET(AK17,0,-1)</f>
        <v>15</v>
      </c>
      <c r="AL17" s="617">
        <f ca="1">OFFSET(AL17,0,-1)</f>
        <v>15</v>
      </c>
      <c r="AM17" s="1183">
        <f ca="1">OFFSET(AM17,0,-1)+1</f>
        <v>16</v>
      </c>
      <c r="AN17" s="1302">
        <f ca="1">OFFSET(AN17,0,-1)+1</f>
        <v>17</v>
      </c>
      <c r="AO17" s="1302"/>
      <c r="AP17" s="1183">
        <f ca="1">OFFSET(AP17,0,-2)+1</f>
        <v>18</v>
      </c>
      <c r="AQ17" s="617">
        <f ca="1">OFFSET(AQ17,0,-1)</f>
        <v>18</v>
      </c>
      <c r="AR17" s="616">
        <f ca="1">OFFSET(AR17,0,-1)+1</f>
        <v>19</v>
      </c>
    </row>
    <row r="18" spans="1:57" ht="22.5">
      <c r="A18" s="1285">
        <v>1</v>
      </c>
      <c r="B18" s="866"/>
      <c r="C18" s="866"/>
      <c r="D18" s="866"/>
      <c r="E18" s="867"/>
      <c r="F18" s="868"/>
      <c r="G18" s="866"/>
      <c r="H18" s="866"/>
      <c r="I18" s="869"/>
      <c r="J18" s="864"/>
      <c r="K18" s="873">
        <v>1</v>
      </c>
      <c r="L18" s="561">
        <f>mergeValue(A18)</f>
        <v>1</v>
      </c>
      <c r="M18" s="609" t="s">
        <v>19</v>
      </c>
      <c r="N18" s="548"/>
      <c r="O18" s="1329" t="str">
        <f>IF('Перечень тарифов'!J26="","","" &amp; 'Перечень тарифов'!J26 &amp; "")</f>
        <v>Тариф на теплоноситель, поставляемый потребителям</v>
      </c>
      <c r="P18" s="1329"/>
      <c r="Q18" s="1329"/>
      <c r="R18" s="1329"/>
      <c r="S18" s="1329"/>
      <c r="T18" s="1329"/>
      <c r="U18" s="1329"/>
      <c r="V18" s="1329"/>
      <c r="W18" s="1329"/>
      <c r="X18" s="1329"/>
      <c r="Y18" s="1329"/>
      <c r="Z18" s="1329"/>
      <c r="AA18" s="1329"/>
      <c r="AB18" s="1329"/>
      <c r="AC18" s="1329"/>
      <c r="AD18" s="1329"/>
      <c r="AE18" s="1329"/>
      <c r="AF18" s="1329"/>
      <c r="AG18" s="1329"/>
      <c r="AH18" s="1329"/>
      <c r="AI18" s="1329"/>
      <c r="AJ18" s="1329"/>
      <c r="AK18" s="1329"/>
      <c r="AL18" s="1329"/>
      <c r="AM18" s="1329"/>
      <c r="AN18" s="1329"/>
      <c r="AO18" s="1329"/>
      <c r="AP18" s="1329"/>
      <c r="AQ18" s="1329"/>
      <c r="AR18" s="598" t="s">
        <v>718</v>
      </c>
    </row>
    <row r="19" spans="1:57" hidden="1">
      <c r="A19" s="1285"/>
      <c r="B19" s="1285">
        <v>1</v>
      </c>
      <c r="C19" s="866"/>
      <c r="D19" s="866"/>
      <c r="E19" s="868"/>
      <c r="F19" s="868"/>
      <c r="G19" s="866"/>
      <c r="H19" s="866"/>
      <c r="I19" s="863"/>
      <c r="J19" s="862"/>
      <c r="K19" s="873">
        <v>1</v>
      </c>
      <c r="L19" s="561" t="str">
        <f>mergeValue(A19) &amp;"."&amp; mergeValue(B19)</f>
        <v>1.1</v>
      </c>
      <c r="M19" s="515"/>
      <c r="N19" s="548"/>
      <c r="O19" s="1329"/>
      <c r="P19" s="1329"/>
      <c r="Q19" s="1329"/>
      <c r="R19" s="1329"/>
      <c r="S19" s="1329"/>
      <c r="T19" s="1329"/>
      <c r="U19" s="1329"/>
      <c r="V19" s="1329"/>
      <c r="W19" s="1329"/>
      <c r="X19" s="1329"/>
      <c r="Y19" s="1329"/>
      <c r="Z19" s="1329"/>
      <c r="AA19" s="1329"/>
      <c r="AB19" s="1329"/>
      <c r="AC19" s="1329"/>
      <c r="AD19" s="1329"/>
      <c r="AE19" s="1329"/>
      <c r="AF19" s="1329"/>
      <c r="AG19" s="1329"/>
      <c r="AH19" s="1329"/>
      <c r="AI19" s="1329"/>
      <c r="AJ19" s="1329"/>
      <c r="AK19" s="1329"/>
      <c r="AL19" s="1329"/>
      <c r="AM19" s="1329"/>
      <c r="AN19" s="1329"/>
      <c r="AO19" s="1329"/>
      <c r="AP19" s="1329"/>
      <c r="AQ19" s="1329"/>
      <c r="AR19" s="598"/>
    </row>
    <row r="20" spans="1:57" hidden="1">
      <c r="A20" s="1285"/>
      <c r="B20" s="1285"/>
      <c r="C20" s="1285">
        <v>1</v>
      </c>
      <c r="D20" s="866"/>
      <c r="E20" s="868"/>
      <c r="F20" s="868"/>
      <c r="G20" s="866"/>
      <c r="H20" s="866"/>
      <c r="I20" s="870"/>
      <c r="J20" s="862"/>
      <c r="K20" s="873">
        <v>1</v>
      </c>
      <c r="L20" s="561" t="str">
        <f>mergeValue(A20) &amp;"."&amp; mergeValue(B20)&amp;"."&amp; mergeValue(C20)</f>
        <v>1.1.1</v>
      </c>
      <c r="M20" s="516"/>
      <c r="N20" s="548"/>
      <c r="O20" s="1329"/>
      <c r="P20" s="1329"/>
      <c r="Q20" s="1329"/>
      <c r="R20" s="1329"/>
      <c r="S20" s="1329"/>
      <c r="T20" s="1329"/>
      <c r="U20" s="1329"/>
      <c r="V20" s="1329"/>
      <c r="W20" s="1329"/>
      <c r="X20" s="1329"/>
      <c r="Y20" s="1329"/>
      <c r="Z20" s="1329"/>
      <c r="AA20" s="1329"/>
      <c r="AB20" s="1329"/>
      <c r="AC20" s="1329"/>
      <c r="AD20" s="1329"/>
      <c r="AE20" s="1329"/>
      <c r="AF20" s="1329"/>
      <c r="AG20" s="1329"/>
      <c r="AH20" s="1329"/>
      <c r="AI20" s="1329"/>
      <c r="AJ20" s="1329"/>
      <c r="AK20" s="1329"/>
      <c r="AL20" s="1329"/>
      <c r="AM20" s="1329"/>
      <c r="AN20" s="1329"/>
      <c r="AO20" s="1329"/>
      <c r="AP20" s="1329"/>
      <c r="AQ20" s="1329"/>
      <c r="AR20" s="598"/>
    </row>
    <row r="21" spans="1:57" hidden="1">
      <c r="A21" s="1285"/>
      <c r="B21" s="1285"/>
      <c r="C21" s="1285"/>
      <c r="D21" s="1285">
        <v>1</v>
      </c>
      <c r="E21" s="868"/>
      <c r="F21" s="868"/>
      <c r="G21" s="866"/>
      <c r="H21" s="866"/>
      <c r="I21" s="1285">
        <v>1</v>
      </c>
      <c r="J21" s="862"/>
      <c r="K21" s="873">
        <v>1</v>
      </c>
      <c r="L21" s="561" t="str">
        <f>mergeValue(A21) &amp;"."&amp; mergeValue(B21)&amp;"."&amp; mergeValue(C21)&amp;"."&amp; mergeValue(D21)</f>
        <v>1.1.1.1</v>
      </c>
      <c r="M21" s="517"/>
      <c r="N21" s="548"/>
      <c r="O21" s="1329"/>
      <c r="P21" s="1329"/>
      <c r="Q21" s="1329"/>
      <c r="R21" s="1329"/>
      <c r="S21" s="1329"/>
      <c r="T21" s="1329"/>
      <c r="U21" s="1329"/>
      <c r="V21" s="1329"/>
      <c r="W21" s="1329"/>
      <c r="X21" s="1329"/>
      <c r="Y21" s="1329"/>
      <c r="Z21" s="1329"/>
      <c r="AA21" s="1329"/>
      <c r="AB21" s="1329"/>
      <c r="AC21" s="1329"/>
      <c r="AD21" s="1329"/>
      <c r="AE21" s="1329"/>
      <c r="AF21" s="1329"/>
      <c r="AG21" s="1329"/>
      <c r="AH21" s="1329"/>
      <c r="AI21" s="1329"/>
      <c r="AJ21" s="1329"/>
      <c r="AK21" s="1329"/>
      <c r="AL21" s="1329"/>
      <c r="AM21" s="1329"/>
      <c r="AN21" s="1329"/>
      <c r="AO21" s="1329"/>
      <c r="AP21" s="1329"/>
      <c r="AQ21" s="1329"/>
      <c r="AR21" s="598"/>
    </row>
    <row r="22" spans="1:57" ht="11.25" hidden="1" customHeight="1">
      <c r="A22" s="1285"/>
      <c r="B22" s="1285"/>
      <c r="C22" s="1285"/>
      <c r="D22" s="1285"/>
      <c r="E22" s="1285">
        <v>1</v>
      </c>
      <c r="F22" s="868"/>
      <c r="G22" s="866"/>
      <c r="H22" s="866"/>
      <c r="I22" s="1285"/>
      <c r="J22" s="868"/>
      <c r="K22" s="873">
        <v>1</v>
      </c>
      <c r="L22" s="561"/>
      <c r="M22" s="523"/>
      <c r="N22" s="549"/>
      <c r="O22" s="599"/>
      <c r="P22" s="599"/>
      <c r="Q22" s="599"/>
      <c r="R22" s="599"/>
      <c r="S22" s="599"/>
      <c r="T22" s="599"/>
      <c r="U22" s="561"/>
      <c r="V22" s="1196"/>
      <c r="W22" s="1196"/>
      <c r="X22" s="1196"/>
      <c r="Y22" s="1196"/>
      <c r="Z22" s="1196"/>
      <c r="AA22" s="1196"/>
      <c r="AB22" s="1189"/>
      <c r="AC22" s="1196"/>
      <c r="AD22" s="1196"/>
      <c r="AE22" s="1196"/>
      <c r="AF22" s="1196"/>
      <c r="AG22" s="1196"/>
      <c r="AH22" s="1196"/>
      <c r="AI22" s="1189"/>
      <c r="AJ22" s="1196"/>
      <c r="AK22" s="1196"/>
      <c r="AL22" s="1196"/>
      <c r="AM22" s="1196"/>
      <c r="AN22" s="1196"/>
      <c r="AO22" s="1196"/>
      <c r="AP22" s="1189"/>
      <c r="AQ22" s="476"/>
      <c r="AR22" s="528"/>
    </row>
    <row r="23" spans="1:57" ht="33.75">
      <c r="A23" s="1285"/>
      <c r="B23" s="1285"/>
      <c r="C23" s="1285"/>
      <c r="D23" s="1285"/>
      <c r="E23" s="1285"/>
      <c r="F23" s="1285">
        <v>1</v>
      </c>
      <c r="G23" s="866"/>
      <c r="H23" s="866"/>
      <c r="I23" s="1285"/>
      <c r="J23" s="1322"/>
      <c r="K23" s="873">
        <v>1</v>
      </c>
      <c r="L23" s="561" t="str">
        <f>mergeValue(A23) &amp;"."&amp; mergeValue(B23)&amp;"."&amp; mergeValue(C23)&amp;"."&amp; mergeValue(D23)&amp;"."&amp;  mergeValue(F23)</f>
        <v>1.1.1.1.1</v>
      </c>
      <c r="M23" s="523" t="s">
        <v>9</v>
      </c>
      <c r="N23" s="549"/>
      <c r="O23" s="1287" t="s">
        <v>3</v>
      </c>
      <c r="P23" s="1287"/>
      <c r="Q23" s="1287"/>
      <c r="R23" s="1287"/>
      <c r="S23" s="1287"/>
      <c r="T23" s="1287"/>
      <c r="U23" s="1287"/>
      <c r="V23" s="1287"/>
      <c r="W23" s="1287"/>
      <c r="X23" s="1287"/>
      <c r="Y23" s="1287"/>
      <c r="Z23" s="1287"/>
      <c r="AA23" s="1287"/>
      <c r="AB23" s="1287"/>
      <c r="AC23" s="1287"/>
      <c r="AD23" s="1287"/>
      <c r="AE23" s="1287"/>
      <c r="AF23" s="1287"/>
      <c r="AG23" s="1287"/>
      <c r="AH23" s="1287"/>
      <c r="AI23" s="1287"/>
      <c r="AJ23" s="1287"/>
      <c r="AK23" s="1287"/>
      <c r="AL23" s="1287"/>
      <c r="AM23" s="1287"/>
      <c r="AN23" s="1287"/>
      <c r="AO23" s="1287"/>
      <c r="AP23" s="1287"/>
      <c r="AQ23" s="1287"/>
      <c r="AR23" s="598" t="s">
        <v>720</v>
      </c>
      <c r="AT23" s="557" t="str">
        <f>strCheckUnique(AU23:AU27)</f>
        <v/>
      </c>
      <c r="AV23" s="557"/>
    </row>
    <row r="24" spans="1:57" ht="50.1" customHeight="1">
      <c r="A24" s="1285"/>
      <c r="B24" s="1285"/>
      <c r="C24" s="1285"/>
      <c r="D24" s="1285"/>
      <c r="E24" s="1285"/>
      <c r="F24" s="1285"/>
      <c r="G24" s="866">
        <v>1</v>
      </c>
      <c r="H24" s="866"/>
      <c r="I24" s="1285"/>
      <c r="J24" s="1322"/>
      <c r="K24" s="865"/>
      <c r="L24" s="561" t="str">
        <f>mergeValue(A24) &amp;"."&amp; mergeValue(B24)&amp;"."&amp; mergeValue(C24)&amp;"."&amp; mergeValue(D24)&amp;"."&amp;  mergeValue(F24)&amp;"."&amp;  mergeValue(G24)</f>
        <v>1.1.1.1.1.1</v>
      </c>
      <c r="M24" s="1084" t="s">
        <v>605</v>
      </c>
      <c r="N24" s="554"/>
      <c r="O24" s="648">
        <v>39.649360184011883</v>
      </c>
      <c r="P24" s="531"/>
      <c r="Q24" s="531"/>
      <c r="R24" s="1291" t="s">
        <v>1009</v>
      </c>
      <c r="S24" s="1293" t="s">
        <v>82</v>
      </c>
      <c r="T24" s="1291" t="s">
        <v>1676</v>
      </c>
      <c r="U24" s="1293" t="s">
        <v>82</v>
      </c>
      <c r="V24" s="648">
        <v>41.178790012767855</v>
      </c>
      <c r="W24" s="725"/>
      <c r="X24" s="725"/>
      <c r="Y24" s="1291" t="s">
        <v>1677</v>
      </c>
      <c r="Z24" s="1293" t="s">
        <v>82</v>
      </c>
      <c r="AA24" s="1291" t="s">
        <v>1678</v>
      </c>
      <c r="AB24" s="1293" t="s">
        <v>82</v>
      </c>
      <c r="AC24" s="648">
        <v>42.840503159931941</v>
      </c>
      <c r="AD24" s="725"/>
      <c r="AE24" s="725"/>
      <c r="AF24" s="1291" t="s">
        <v>1679</v>
      </c>
      <c r="AG24" s="1293" t="s">
        <v>82</v>
      </c>
      <c r="AH24" s="1291" t="s">
        <v>1680</v>
      </c>
      <c r="AI24" s="1293" t="s">
        <v>82</v>
      </c>
      <c r="AJ24" s="648">
        <v>44.545106888398315</v>
      </c>
      <c r="AK24" s="725"/>
      <c r="AL24" s="725"/>
      <c r="AM24" s="1291" t="s">
        <v>1681</v>
      </c>
      <c r="AN24" s="1293" t="s">
        <v>82</v>
      </c>
      <c r="AO24" s="1291" t="s">
        <v>1010</v>
      </c>
      <c r="AP24" s="1293" t="s">
        <v>83</v>
      </c>
      <c r="AQ24" s="506"/>
      <c r="AR24" s="1303" t="s">
        <v>733</v>
      </c>
      <c r="AS24" s="553" t="str">
        <f>strCheckDate(O26:AQ26)</f>
        <v/>
      </c>
      <c r="AT24" s="557"/>
      <c r="AU24" s="557" t="str">
        <f>IF(M24="","",M24 )</f>
        <v>вода</v>
      </c>
      <c r="AV24" s="557"/>
      <c r="AW24" s="557"/>
      <c r="AX24" s="557"/>
    </row>
    <row r="25" spans="1:57" s="1068" customFormat="1" ht="50.1" customHeight="1">
      <c r="A25" s="1285"/>
      <c r="B25" s="1285"/>
      <c r="C25" s="1285"/>
      <c r="D25" s="1285"/>
      <c r="E25" s="1285"/>
      <c r="F25" s="1285"/>
      <c r="G25" s="1020">
        <v>2</v>
      </c>
      <c r="H25" s="1020"/>
      <c r="I25" s="1285"/>
      <c r="J25" s="1322"/>
      <c r="K25" s="1188" t="s">
        <v>1655</v>
      </c>
      <c r="L25" s="1189" t="str">
        <f>mergeValue(A25) &amp;"."&amp; mergeValue(B25)&amp;"."&amp; mergeValue(C25)&amp;"."&amp; mergeValue(D25)&amp;"."&amp;  mergeValue(F25)&amp;"."&amp;  mergeValue(G25)</f>
        <v>1.1.1.1.1.2</v>
      </c>
      <c r="M25" s="1084" t="s">
        <v>611</v>
      </c>
      <c r="N25" s="683"/>
      <c r="O25" s="648">
        <v>105.52493598085009</v>
      </c>
      <c r="P25" s="725"/>
      <c r="Q25" s="725"/>
      <c r="R25" s="1291"/>
      <c r="S25" s="1293"/>
      <c r="T25" s="1291"/>
      <c r="U25" s="1293"/>
      <c r="V25" s="648">
        <v>109.59285434237619</v>
      </c>
      <c r="W25" s="725"/>
      <c r="X25" s="725"/>
      <c r="Y25" s="1291"/>
      <c r="Z25" s="1293"/>
      <c r="AA25" s="1291"/>
      <c r="AB25" s="1293"/>
      <c r="AC25" s="648">
        <v>114.00148957110342</v>
      </c>
      <c r="AD25" s="725"/>
      <c r="AE25" s="725"/>
      <c r="AF25" s="1291"/>
      <c r="AG25" s="1293"/>
      <c r="AH25" s="1291"/>
      <c r="AI25" s="1293"/>
      <c r="AJ25" s="648">
        <v>118.55982544361837</v>
      </c>
      <c r="AK25" s="725"/>
      <c r="AL25" s="725"/>
      <c r="AM25" s="1291"/>
      <c r="AN25" s="1293"/>
      <c r="AO25" s="1291"/>
      <c r="AP25" s="1293"/>
      <c r="AQ25" s="506"/>
      <c r="AR25" s="1304"/>
      <c r="AS25" s="1095" t="str">
        <f>strCheckDate(O26:AQ26)</f>
        <v/>
      </c>
      <c r="AT25" s="1096"/>
      <c r="AU25" s="1096" t="str">
        <f>IF(M25="","",M25 )</f>
        <v>острый и редуцированный пар</v>
      </c>
      <c r="AV25" s="1096"/>
      <c r="AW25" s="1096"/>
      <c r="AX25" s="1096"/>
      <c r="AY25" s="1095"/>
      <c r="AZ25" s="1095"/>
      <c r="BA25" s="1095"/>
      <c r="BB25" s="1095"/>
      <c r="BC25" s="1095"/>
      <c r="BD25" s="1095"/>
    </row>
    <row r="26" spans="1:57" ht="21" hidden="1" customHeight="1">
      <c r="A26" s="1285"/>
      <c r="B26" s="1285"/>
      <c r="C26" s="1285"/>
      <c r="D26" s="1285"/>
      <c r="E26" s="1285"/>
      <c r="F26" s="1285"/>
      <c r="G26" s="866"/>
      <c r="H26" s="866"/>
      <c r="I26" s="1285"/>
      <c r="J26" s="1322"/>
      <c r="K26" s="873">
        <v>1</v>
      </c>
      <c r="L26" s="568"/>
      <c r="M26" s="614"/>
      <c r="N26" s="554"/>
      <c r="O26" s="531"/>
      <c r="P26" s="531"/>
      <c r="Q26" s="552" t="str">
        <f>R24 &amp; "-" &amp; T24</f>
        <v>01.01.2020-31.12.2020</v>
      </c>
      <c r="R26" s="1291"/>
      <c r="S26" s="1293"/>
      <c r="T26" s="1291"/>
      <c r="U26" s="1293"/>
      <c r="V26" s="725"/>
      <c r="W26" s="725"/>
      <c r="X26" s="731" t="str">
        <f>Y24 &amp; "-" &amp; AA24</f>
        <v>01.01.2021-31.12.2021</v>
      </c>
      <c r="Y26" s="1291"/>
      <c r="Z26" s="1293"/>
      <c r="AA26" s="1291"/>
      <c r="AB26" s="1293"/>
      <c r="AC26" s="725"/>
      <c r="AD26" s="725"/>
      <c r="AE26" s="731" t="str">
        <f>AF24 &amp; "-" &amp; AH24</f>
        <v>01.01.2022-31.12.2022</v>
      </c>
      <c r="AF26" s="1291"/>
      <c r="AG26" s="1293"/>
      <c r="AH26" s="1291"/>
      <c r="AI26" s="1293"/>
      <c r="AJ26" s="725"/>
      <c r="AK26" s="725"/>
      <c r="AL26" s="731" t="str">
        <f>AM24 &amp; "-" &amp; AO24</f>
        <v>01.01.2023-31.12.2023</v>
      </c>
      <c r="AM26" s="1291"/>
      <c r="AN26" s="1293"/>
      <c r="AO26" s="1291"/>
      <c r="AP26" s="1293"/>
      <c r="AQ26" s="506"/>
      <c r="AR26" s="1304"/>
      <c r="AT26" s="557"/>
      <c r="AU26" s="557"/>
      <c r="AV26" s="557"/>
      <c r="AW26" s="557"/>
      <c r="AX26" s="557"/>
    </row>
    <row r="27" spans="1:57" s="491" customFormat="1" ht="15" customHeight="1">
      <c r="A27" s="1285"/>
      <c r="B27" s="1285"/>
      <c r="C27" s="1285"/>
      <c r="D27" s="1285"/>
      <c r="E27" s="1285"/>
      <c r="F27" s="1285"/>
      <c r="G27" s="866"/>
      <c r="H27" s="866"/>
      <c r="I27" s="1285"/>
      <c r="J27" s="1322"/>
      <c r="K27" s="873">
        <v>1</v>
      </c>
      <c r="L27" s="507"/>
      <c r="M27" s="525" t="s">
        <v>24</v>
      </c>
      <c r="N27" s="520"/>
      <c r="O27" s="514"/>
      <c r="P27" s="514"/>
      <c r="Q27" s="514"/>
      <c r="R27" s="541"/>
      <c r="S27" s="533"/>
      <c r="T27" s="532"/>
      <c r="U27" s="520"/>
      <c r="V27" s="719"/>
      <c r="W27" s="719"/>
      <c r="X27" s="719"/>
      <c r="Y27" s="728"/>
      <c r="Z27" s="953"/>
      <c r="AA27" s="952"/>
      <c r="AB27" s="948"/>
      <c r="AC27" s="719"/>
      <c r="AD27" s="719"/>
      <c r="AE27" s="719"/>
      <c r="AF27" s="728"/>
      <c r="AG27" s="953"/>
      <c r="AH27" s="952"/>
      <c r="AI27" s="948"/>
      <c r="AJ27" s="719"/>
      <c r="AK27" s="719"/>
      <c r="AL27" s="719"/>
      <c r="AM27" s="728"/>
      <c r="AN27" s="953"/>
      <c r="AO27" s="952"/>
      <c r="AP27" s="948"/>
      <c r="AQ27" s="529"/>
      <c r="AR27" s="1305"/>
      <c r="AS27" s="555"/>
      <c r="AT27" s="555"/>
      <c r="AU27" s="555"/>
      <c r="AV27" s="555"/>
      <c r="AW27" s="555"/>
      <c r="AX27" s="555"/>
      <c r="AY27" s="555"/>
      <c r="AZ27" s="555"/>
      <c r="BA27" s="555"/>
      <c r="BB27" s="555"/>
      <c r="BC27" s="555"/>
      <c r="BD27" s="555"/>
    </row>
    <row r="28" spans="1:57" s="491" customFormat="1" ht="15" customHeight="1">
      <c r="A28" s="1285"/>
      <c r="B28" s="1285"/>
      <c r="C28" s="1285"/>
      <c r="D28" s="1285"/>
      <c r="E28" s="1285"/>
      <c r="F28" s="868"/>
      <c r="G28" s="868"/>
      <c r="H28" s="866"/>
      <c r="I28" s="1285"/>
      <c r="J28" s="868"/>
      <c r="K28" s="872"/>
      <c r="L28" s="507"/>
      <c r="M28" s="520" t="s">
        <v>10</v>
      </c>
      <c r="N28" s="525"/>
      <c r="O28" s="525"/>
      <c r="P28" s="525"/>
      <c r="Q28" s="525"/>
      <c r="R28" s="525"/>
      <c r="S28" s="525"/>
      <c r="T28" s="525"/>
      <c r="U28" s="525"/>
      <c r="V28" s="525"/>
      <c r="W28" s="525"/>
      <c r="X28" s="525"/>
      <c r="Y28" s="525"/>
      <c r="Z28" s="525"/>
      <c r="AA28" s="525"/>
      <c r="AB28" s="525"/>
      <c r="AC28" s="525"/>
      <c r="AD28" s="525"/>
      <c r="AE28" s="525"/>
      <c r="AF28" s="525"/>
      <c r="AG28" s="525"/>
      <c r="AH28" s="525"/>
      <c r="AI28" s="525"/>
      <c r="AJ28" s="525"/>
      <c r="AK28" s="525"/>
      <c r="AL28" s="525"/>
      <c r="AM28" s="525"/>
      <c r="AN28" s="525"/>
      <c r="AO28" s="525"/>
      <c r="AP28" s="525"/>
      <c r="AQ28" s="525"/>
      <c r="AR28" s="529"/>
      <c r="AS28" s="555"/>
      <c r="AT28" s="555"/>
      <c r="AU28" s="555"/>
      <c r="AV28" s="555"/>
      <c r="AW28" s="555"/>
      <c r="AX28" s="555"/>
      <c r="AY28" s="555"/>
      <c r="AZ28" s="555"/>
      <c r="BA28" s="555"/>
      <c r="BB28" s="555"/>
      <c r="BC28" s="555"/>
      <c r="BD28" s="555"/>
      <c r="BE28" s="555"/>
    </row>
    <row r="29" spans="1:57" s="491" customFormat="1" ht="15" hidden="1" customHeight="1">
      <c r="A29" s="1285"/>
      <c r="B29" s="1285"/>
      <c r="C29" s="1285"/>
      <c r="D29" s="1285"/>
      <c r="E29" s="868"/>
      <c r="F29" s="868"/>
      <c r="G29" s="868"/>
      <c r="H29" s="866"/>
      <c r="I29" s="1285"/>
      <c r="J29" s="868"/>
      <c r="K29" s="872"/>
      <c r="L29" s="507"/>
      <c r="M29" s="520"/>
      <c r="N29" s="525"/>
      <c r="O29" s="525"/>
      <c r="P29" s="525"/>
      <c r="Q29" s="525"/>
      <c r="R29" s="525"/>
      <c r="S29" s="525"/>
      <c r="T29" s="525"/>
      <c r="U29" s="525"/>
      <c r="V29" s="525"/>
      <c r="W29" s="525"/>
      <c r="X29" s="525"/>
      <c r="Y29" s="525"/>
      <c r="Z29" s="525"/>
      <c r="AA29" s="525"/>
      <c r="AB29" s="525"/>
      <c r="AC29" s="525"/>
      <c r="AD29" s="525"/>
      <c r="AE29" s="525"/>
      <c r="AF29" s="525"/>
      <c r="AG29" s="525"/>
      <c r="AH29" s="525"/>
      <c r="AI29" s="525"/>
      <c r="AJ29" s="525"/>
      <c r="AK29" s="525"/>
      <c r="AL29" s="525"/>
      <c r="AM29" s="525"/>
      <c r="AN29" s="525"/>
      <c r="AO29" s="525"/>
      <c r="AP29" s="525"/>
      <c r="AQ29" s="525"/>
      <c r="AR29" s="529"/>
      <c r="AS29" s="555"/>
      <c r="AT29" s="555"/>
      <c r="AU29" s="555"/>
      <c r="AV29" s="555"/>
      <c r="AW29" s="555"/>
      <c r="AX29" s="555"/>
      <c r="AY29" s="555"/>
      <c r="AZ29" s="555"/>
      <c r="BA29" s="555"/>
      <c r="BB29" s="555"/>
      <c r="BC29" s="555"/>
      <c r="BD29" s="555"/>
      <c r="BE29" s="555"/>
    </row>
    <row r="30" spans="1:57" ht="3" customHeight="1">
      <c r="L30" s="455"/>
      <c r="M30" s="455"/>
      <c r="N30" s="455"/>
      <c r="O30" s="455"/>
      <c r="P30" s="455"/>
      <c r="Q30" s="455"/>
      <c r="R30" s="455"/>
      <c r="S30" s="455"/>
      <c r="T30" s="455"/>
      <c r="U30" s="455"/>
      <c r="V30" s="455"/>
      <c r="W30" s="455"/>
      <c r="X30" s="455"/>
      <c r="Y30" s="455"/>
      <c r="Z30" s="455"/>
      <c r="AA30" s="455"/>
      <c r="AB30" s="455"/>
      <c r="AC30" s="455"/>
      <c r="AD30" s="455"/>
      <c r="AE30" s="455"/>
      <c r="AF30" s="455"/>
      <c r="AG30" s="455"/>
      <c r="AH30" s="455"/>
      <c r="AI30" s="455"/>
      <c r="AJ30" s="455"/>
      <c r="AK30" s="455"/>
      <c r="AL30" s="455"/>
      <c r="AM30" s="455"/>
      <c r="AN30" s="455"/>
      <c r="AO30" s="455"/>
      <c r="AP30" s="455"/>
    </row>
    <row r="31" spans="1:57" ht="106.5" customHeight="1">
      <c r="L31" s="1">
        <v>1</v>
      </c>
      <c r="M31" s="1278" t="s">
        <v>734</v>
      </c>
      <c r="N31" s="1278"/>
      <c r="O31" s="1278"/>
      <c r="P31" s="1278"/>
      <c r="Q31" s="1278"/>
      <c r="R31" s="1278"/>
      <c r="S31" s="1278"/>
      <c r="T31" s="1278"/>
      <c r="U31" s="1278"/>
      <c r="V31" s="1278"/>
      <c r="W31" s="1278"/>
      <c r="X31" s="1278"/>
      <c r="Y31" s="1278"/>
      <c r="Z31" s="1278"/>
      <c r="AA31" s="1278"/>
      <c r="AB31" s="1278"/>
      <c r="AC31" s="1278"/>
      <c r="AD31" s="1278"/>
      <c r="AE31" s="1278"/>
      <c r="AF31" s="1278"/>
      <c r="AG31" s="1278"/>
      <c r="AH31" s="1278"/>
      <c r="AI31" s="1278"/>
      <c r="AJ31" s="1278"/>
      <c r="AK31" s="1278"/>
      <c r="AL31" s="1278"/>
      <c r="AM31" s="1278"/>
      <c r="AN31" s="1278"/>
      <c r="AO31" s="1278"/>
      <c r="AP31" s="1278"/>
      <c r="AQ31" s="1278"/>
      <c r="AR31" s="1278"/>
    </row>
  </sheetData>
  <sheetProtection password="FA9C" sheet="1" objects="1" scenarios="1" formatColumns="0" formatRows="0"/>
  <dataConsolidate/>
  <mergeCells count="78">
    <mergeCell ref="AR24:AR27"/>
    <mergeCell ref="R15:T15"/>
    <mergeCell ref="O14:T14"/>
    <mergeCell ref="M31:AR31"/>
    <mergeCell ref="U14:U16"/>
    <mergeCell ref="AQ14:AQ16"/>
    <mergeCell ref="AR13:AR16"/>
    <mergeCell ref="L13:AQ13"/>
    <mergeCell ref="L14:L16"/>
    <mergeCell ref="M14:M16"/>
    <mergeCell ref="S17:T17"/>
    <mergeCell ref="T24:T26"/>
    <mergeCell ref="Z17:AA17"/>
    <mergeCell ref="Z24:Z26"/>
    <mergeCell ref="AA24:AA26"/>
    <mergeCell ref="AB24:AB26"/>
    <mergeCell ref="I21:I29"/>
    <mergeCell ref="L5:T5"/>
    <mergeCell ref="O7:T7"/>
    <mergeCell ref="O8:T8"/>
    <mergeCell ref="L11:M11"/>
    <mergeCell ref="O11:T11"/>
    <mergeCell ref="O9:T9"/>
    <mergeCell ref="O10:T10"/>
    <mergeCell ref="Y24:Y26"/>
    <mergeCell ref="O12:U12"/>
    <mergeCell ref="O15:O16"/>
    <mergeCell ref="P15:Q15"/>
    <mergeCell ref="S16:T16"/>
    <mergeCell ref="V12:AB12"/>
    <mergeCell ref="V14:AA14"/>
    <mergeCell ref="AB14:AB16"/>
    <mergeCell ref="V15:V16"/>
    <mergeCell ref="W15:X15"/>
    <mergeCell ref="Y15:AA15"/>
    <mergeCell ref="Z16:AA16"/>
    <mergeCell ref="V11:AA11"/>
    <mergeCell ref="A18:A29"/>
    <mergeCell ref="O18:AQ18"/>
    <mergeCell ref="B19:B29"/>
    <mergeCell ref="O19:AQ19"/>
    <mergeCell ref="C20:C29"/>
    <mergeCell ref="U24:U26"/>
    <mergeCell ref="O20:AQ20"/>
    <mergeCell ref="D21:D29"/>
    <mergeCell ref="O21:AQ21"/>
    <mergeCell ref="E22:E28"/>
    <mergeCell ref="F23:F27"/>
    <mergeCell ref="J23:J27"/>
    <mergeCell ref="O23:AQ23"/>
    <mergeCell ref="R24:R26"/>
    <mergeCell ref="S24:S26"/>
    <mergeCell ref="AJ11:AO11"/>
    <mergeCell ref="AG17:AH17"/>
    <mergeCell ref="AF24:AF26"/>
    <mergeCell ref="AG24:AG26"/>
    <mergeCell ref="AH24:AH26"/>
    <mergeCell ref="AI24:AI26"/>
    <mergeCell ref="AC12:AI12"/>
    <mergeCell ref="AC14:AH14"/>
    <mergeCell ref="AI14:AI16"/>
    <mergeCell ref="AC15:AC16"/>
    <mergeCell ref="AD15:AE15"/>
    <mergeCell ref="AF15:AH15"/>
    <mergeCell ref="AG16:AH16"/>
    <mergeCell ref="AC11:AH11"/>
    <mergeCell ref="AJ12:AP12"/>
    <mergeCell ref="AJ14:AO14"/>
    <mergeCell ref="AP14:AP16"/>
    <mergeCell ref="AJ15:AJ16"/>
    <mergeCell ref="AK15:AL15"/>
    <mergeCell ref="AM15:AO15"/>
    <mergeCell ref="AN16:AO16"/>
    <mergeCell ref="AN17:AO17"/>
    <mergeCell ref="AM24:AM26"/>
    <mergeCell ref="AN24:AN26"/>
    <mergeCell ref="AO24:AO26"/>
    <mergeCell ref="AP24:AP26"/>
  </mergeCells>
  <dataValidations count="10">
    <dataValidation allowBlank="1" sqref="KC28:KN29 TY28:UJ29 ADU28:AEF29 ANQ28:AOB29 AXM28:AXX29 BHI28:BHT29 BRE28:BRP29 CBA28:CBL29 CKW28:CLH29 CUS28:CVD29 DEO28:DEZ29 DOK28:DOV29 DYG28:DYR29 EIC28:EIN29 ERY28:ESJ29 FBU28:FCF29 FLQ28:FMB29 FVM28:FVX29 GFI28:GFT29 GPE28:GPP29 GZA28:GZL29 HIW28:HJH29 HSS28:HTD29 ICO28:ICZ29 IMK28:IMV29 IWG28:IWR29 JGC28:JGN29 JPY28:JQJ29 JZU28:KAF29 KJQ28:KKB29 KTM28:KTX29 LDI28:LDT29 LNE28:LNP29 LXA28:LXL29 MGW28:MHH29 MQS28:MRD29 NAO28:NAZ29 NKK28:NKV29 NUG28:NUR29 OEC28:OEN29 ONY28:OOJ29 OXU28:OYF29 PHQ28:PIB29 PRM28:PRX29 QBI28:QBT29 QLE28:QLP29 QVA28:QVL29 REW28:RFH29 ROS28:RPD29 RYO28:RYZ29 SIK28:SIV29 SSG28:SSR29 TCC28:TCN29 TLY28:TMJ29 TVU28:TWF29 UFQ28:UGB29 UPM28:UPX29 UZI28:UZT29 VJE28:VJP29 VTA28:VTL29 WCW28:WDH29 WMS28:WND29 WWO28:WWZ29 KC65560:KN65561 TY65560:UJ65561 ADU65560:AEF65561 ANQ65560:AOB65561 AXM65560:AXX65561 BHI65560:BHT65561 BRE65560:BRP65561 CBA65560:CBL65561 CKW65560:CLH65561 CUS65560:CVD65561 DEO65560:DEZ65561 DOK65560:DOV65561 DYG65560:DYR65561 EIC65560:EIN65561 ERY65560:ESJ65561 FBU65560:FCF65561 FLQ65560:FMB65561 FVM65560:FVX65561 GFI65560:GFT65561 GPE65560:GPP65561 GZA65560:GZL65561 HIW65560:HJH65561 HSS65560:HTD65561 ICO65560:ICZ65561 IMK65560:IMV65561 IWG65560:IWR65561 JGC65560:JGN65561 JPY65560:JQJ65561 JZU65560:KAF65561 KJQ65560:KKB65561 KTM65560:KTX65561 LDI65560:LDT65561 LNE65560:LNP65561 LXA65560:LXL65561 MGW65560:MHH65561 MQS65560:MRD65561 NAO65560:NAZ65561 NKK65560:NKV65561 NUG65560:NUR65561 OEC65560:OEN65561 ONY65560:OOJ65561 OXU65560:OYF65561 PHQ65560:PIB65561 PRM65560:PRX65561 QBI65560:QBT65561 QLE65560:QLP65561 QVA65560:QVL65561 REW65560:RFH65561 ROS65560:RPD65561 RYO65560:RYZ65561 SIK65560:SIV65561 SSG65560:SSR65561 TCC65560:TCN65561 TLY65560:TMJ65561 TVU65560:TWF65561 UFQ65560:UGB65561 UPM65560:UPX65561 UZI65560:UZT65561 VJE65560:VJP65561 VTA65560:VTL65561 WCW65560:WDH65561 WMS65560:WND65561 WWO65560:WWZ65561 KC131096:KN131097 TY131096:UJ131097 ADU131096:AEF131097 ANQ131096:AOB131097 AXM131096:AXX131097 BHI131096:BHT131097 BRE131096:BRP131097 CBA131096:CBL131097 CKW131096:CLH131097 CUS131096:CVD131097 DEO131096:DEZ131097 DOK131096:DOV131097 DYG131096:DYR131097 EIC131096:EIN131097 ERY131096:ESJ131097 FBU131096:FCF131097 FLQ131096:FMB131097 FVM131096:FVX131097 GFI131096:GFT131097 GPE131096:GPP131097 GZA131096:GZL131097 HIW131096:HJH131097 HSS131096:HTD131097 ICO131096:ICZ131097 IMK131096:IMV131097 IWG131096:IWR131097 JGC131096:JGN131097 JPY131096:JQJ131097 JZU131096:KAF131097 KJQ131096:KKB131097 KTM131096:KTX131097 LDI131096:LDT131097 LNE131096:LNP131097 LXA131096:LXL131097 MGW131096:MHH131097 MQS131096:MRD131097 NAO131096:NAZ131097 NKK131096:NKV131097 NUG131096:NUR131097 OEC131096:OEN131097 ONY131096:OOJ131097 OXU131096:OYF131097 PHQ131096:PIB131097 PRM131096:PRX131097 QBI131096:QBT131097 QLE131096:QLP131097 QVA131096:QVL131097 REW131096:RFH131097 ROS131096:RPD131097 RYO131096:RYZ131097 SIK131096:SIV131097 SSG131096:SSR131097 TCC131096:TCN131097 TLY131096:TMJ131097 TVU131096:TWF131097 UFQ131096:UGB131097 UPM131096:UPX131097 UZI131096:UZT131097 VJE131096:VJP131097 VTA131096:VTL131097 WCW131096:WDH131097 WMS131096:WND131097 WWO131096:WWZ131097 KC196632:KN196633 TY196632:UJ196633 ADU196632:AEF196633 ANQ196632:AOB196633 AXM196632:AXX196633 BHI196632:BHT196633 BRE196632:BRP196633 CBA196632:CBL196633 CKW196632:CLH196633 CUS196632:CVD196633 DEO196632:DEZ196633 DOK196632:DOV196633 DYG196632:DYR196633 EIC196632:EIN196633 ERY196632:ESJ196633 FBU196632:FCF196633 FLQ196632:FMB196633 FVM196632:FVX196633 GFI196632:GFT196633 GPE196632:GPP196633 GZA196632:GZL196633 HIW196632:HJH196633 HSS196632:HTD196633 ICO196632:ICZ196633 IMK196632:IMV196633 IWG196632:IWR196633 JGC196632:JGN196633 JPY196632:JQJ196633 JZU196632:KAF196633 KJQ196632:KKB196633 KTM196632:KTX196633 LDI196632:LDT196633 LNE196632:LNP196633 LXA196632:LXL196633 MGW196632:MHH196633 MQS196632:MRD196633 NAO196632:NAZ196633 NKK196632:NKV196633 NUG196632:NUR196633 OEC196632:OEN196633 ONY196632:OOJ196633 OXU196632:OYF196633 PHQ196632:PIB196633 PRM196632:PRX196633 QBI196632:QBT196633 QLE196632:QLP196633 QVA196632:QVL196633 REW196632:RFH196633 ROS196632:RPD196633 RYO196632:RYZ196633 SIK196632:SIV196633 SSG196632:SSR196633 TCC196632:TCN196633 TLY196632:TMJ196633 TVU196632:TWF196633 UFQ196632:UGB196633 UPM196632:UPX196633 UZI196632:UZT196633 VJE196632:VJP196633 VTA196632:VTL196633 WCW196632:WDH196633 WMS196632:WND196633 WWO196632:WWZ196633 KC262168:KN262169 TY262168:UJ262169 ADU262168:AEF262169 ANQ262168:AOB262169 AXM262168:AXX262169 BHI262168:BHT262169 BRE262168:BRP262169 CBA262168:CBL262169 CKW262168:CLH262169 CUS262168:CVD262169 DEO262168:DEZ262169 DOK262168:DOV262169 DYG262168:DYR262169 EIC262168:EIN262169 ERY262168:ESJ262169 FBU262168:FCF262169 FLQ262168:FMB262169 FVM262168:FVX262169 GFI262168:GFT262169 GPE262168:GPP262169 GZA262168:GZL262169 HIW262168:HJH262169 HSS262168:HTD262169 ICO262168:ICZ262169 IMK262168:IMV262169 IWG262168:IWR262169 JGC262168:JGN262169 JPY262168:JQJ262169 JZU262168:KAF262169 KJQ262168:KKB262169 KTM262168:KTX262169 LDI262168:LDT262169 LNE262168:LNP262169 LXA262168:LXL262169 MGW262168:MHH262169 MQS262168:MRD262169 NAO262168:NAZ262169 NKK262168:NKV262169 NUG262168:NUR262169 OEC262168:OEN262169 ONY262168:OOJ262169 OXU262168:OYF262169 PHQ262168:PIB262169 PRM262168:PRX262169 QBI262168:QBT262169 QLE262168:QLP262169 QVA262168:QVL262169 REW262168:RFH262169 ROS262168:RPD262169 RYO262168:RYZ262169 SIK262168:SIV262169 SSG262168:SSR262169 TCC262168:TCN262169 TLY262168:TMJ262169 TVU262168:TWF262169 UFQ262168:UGB262169 UPM262168:UPX262169 UZI262168:UZT262169 VJE262168:VJP262169 VTA262168:VTL262169 WCW262168:WDH262169 WMS262168:WND262169 WWO262168:WWZ262169 KC327704:KN327705 TY327704:UJ327705 ADU327704:AEF327705 ANQ327704:AOB327705 AXM327704:AXX327705 BHI327704:BHT327705 BRE327704:BRP327705 CBA327704:CBL327705 CKW327704:CLH327705 CUS327704:CVD327705 DEO327704:DEZ327705 DOK327704:DOV327705 DYG327704:DYR327705 EIC327704:EIN327705 ERY327704:ESJ327705 FBU327704:FCF327705 FLQ327704:FMB327705 FVM327704:FVX327705 GFI327704:GFT327705 GPE327704:GPP327705 GZA327704:GZL327705 HIW327704:HJH327705 HSS327704:HTD327705 ICO327704:ICZ327705 IMK327704:IMV327705 IWG327704:IWR327705 JGC327704:JGN327705 JPY327704:JQJ327705 JZU327704:KAF327705 KJQ327704:KKB327705 KTM327704:KTX327705 LDI327704:LDT327705 LNE327704:LNP327705 LXA327704:LXL327705 MGW327704:MHH327705 MQS327704:MRD327705 NAO327704:NAZ327705 NKK327704:NKV327705 NUG327704:NUR327705 OEC327704:OEN327705 ONY327704:OOJ327705 OXU327704:OYF327705 PHQ327704:PIB327705 PRM327704:PRX327705 QBI327704:QBT327705 QLE327704:QLP327705 QVA327704:QVL327705 REW327704:RFH327705 ROS327704:RPD327705 RYO327704:RYZ327705 SIK327704:SIV327705 SSG327704:SSR327705 TCC327704:TCN327705 TLY327704:TMJ327705 TVU327704:TWF327705 UFQ327704:UGB327705 UPM327704:UPX327705 UZI327704:UZT327705 VJE327704:VJP327705 VTA327704:VTL327705 WCW327704:WDH327705 WMS327704:WND327705 WWO327704:WWZ327705 KC393240:KN393241 TY393240:UJ393241 ADU393240:AEF393241 ANQ393240:AOB393241 AXM393240:AXX393241 BHI393240:BHT393241 BRE393240:BRP393241 CBA393240:CBL393241 CKW393240:CLH393241 CUS393240:CVD393241 DEO393240:DEZ393241 DOK393240:DOV393241 DYG393240:DYR393241 EIC393240:EIN393241 ERY393240:ESJ393241 FBU393240:FCF393241 FLQ393240:FMB393241 FVM393240:FVX393241 GFI393240:GFT393241 GPE393240:GPP393241 GZA393240:GZL393241 HIW393240:HJH393241 HSS393240:HTD393241 ICO393240:ICZ393241 IMK393240:IMV393241 IWG393240:IWR393241 JGC393240:JGN393241 JPY393240:JQJ393241 JZU393240:KAF393241 KJQ393240:KKB393241 KTM393240:KTX393241 LDI393240:LDT393241 LNE393240:LNP393241 LXA393240:LXL393241 MGW393240:MHH393241 MQS393240:MRD393241 NAO393240:NAZ393241 NKK393240:NKV393241 NUG393240:NUR393241 OEC393240:OEN393241 ONY393240:OOJ393241 OXU393240:OYF393241 PHQ393240:PIB393241 PRM393240:PRX393241 QBI393240:QBT393241 QLE393240:QLP393241 QVA393240:QVL393241 REW393240:RFH393241 ROS393240:RPD393241 RYO393240:RYZ393241 SIK393240:SIV393241 SSG393240:SSR393241 TCC393240:TCN393241 TLY393240:TMJ393241 TVU393240:TWF393241 UFQ393240:UGB393241 UPM393240:UPX393241 UZI393240:UZT393241 VJE393240:VJP393241 VTA393240:VTL393241 WCW393240:WDH393241 WMS393240:WND393241 WWO393240:WWZ393241 KC458776:KN458777 TY458776:UJ458777 ADU458776:AEF458777 ANQ458776:AOB458777 AXM458776:AXX458777 BHI458776:BHT458777 BRE458776:BRP458777 CBA458776:CBL458777 CKW458776:CLH458777 CUS458776:CVD458777 DEO458776:DEZ458777 DOK458776:DOV458777 DYG458776:DYR458777 EIC458776:EIN458777 ERY458776:ESJ458777 FBU458776:FCF458777 FLQ458776:FMB458777 FVM458776:FVX458777 GFI458776:GFT458777 GPE458776:GPP458777 GZA458776:GZL458777 HIW458776:HJH458777 HSS458776:HTD458777 ICO458776:ICZ458777 IMK458776:IMV458777 IWG458776:IWR458777 JGC458776:JGN458777 JPY458776:JQJ458777 JZU458776:KAF458777 KJQ458776:KKB458777 KTM458776:KTX458777 LDI458776:LDT458777 LNE458776:LNP458777 LXA458776:LXL458777 MGW458776:MHH458777 MQS458776:MRD458777 NAO458776:NAZ458777 NKK458776:NKV458777 NUG458776:NUR458777 OEC458776:OEN458777 ONY458776:OOJ458777 OXU458776:OYF458777 PHQ458776:PIB458777 PRM458776:PRX458777 QBI458776:QBT458777 QLE458776:QLP458777 QVA458776:QVL458777 REW458776:RFH458777 ROS458776:RPD458777 RYO458776:RYZ458777 SIK458776:SIV458777 SSG458776:SSR458777 TCC458776:TCN458777 TLY458776:TMJ458777 TVU458776:TWF458777 UFQ458776:UGB458777 UPM458776:UPX458777 UZI458776:UZT458777 VJE458776:VJP458777 VTA458776:VTL458777 WCW458776:WDH458777 WMS458776:WND458777 WWO458776:WWZ458777 KC524312:KN524313 TY524312:UJ524313 ADU524312:AEF524313 ANQ524312:AOB524313 AXM524312:AXX524313 BHI524312:BHT524313 BRE524312:BRP524313 CBA524312:CBL524313 CKW524312:CLH524313 CUS524312:CVD524313 DEO524312:DEZ524313 DOK524312:DOV524313 DYG524312:DYR524313 EIC524312:EIN524313 ERY524312:ESJ524313 FBU524312:FCF524313 FLQ524312:FMB524313 FVM524312:FVX524313 GFI524312:GFT524313 GPE524312:GPP524313 GZA524312:GZL524313 HIW524312:HJH524313 HSS524312:HTD524313 ICO524312:ICZ524313 IMK524312:IMV524313 IWG524312:IWR524313 JGC524312:JGN524313 JPY524312:JQJ524313 JZU524312:KAF524313 KJQ524312:KKB524313 KTM524312:KTX524313 LDI524312:LDT524313 LNE524312:LNP524313 LXA524312:LXL524313 MGW524312:MHH524313 MQS524312:MRD524313 NAO524312:NAZ524313 NKK524312:NKV524313 NUG524312:NUR524313 OEC524312:OEN524313 ONY524312:OOJ524313 OXU524312:OYF524313 PHQ524312:PIB524313 PRM524312:PRX524313 QBI524312:QBT524313 QLE524312:QLP524313 QVA524312:QVL524313 REW524312:RFH524313 ROS524312:RPD524313 RYO524312:RYZ524313 SIK524312:SIV524313 SSG524312:SSR524313 TCC524312:TCN524313 TLY524312:TMJ524313 TVU524312:TWF524313 UFQ524312:UGB524313 UPM524312:UPX524313 UZI524312:UZT524313 VJE524312:VJP524313 VTA524312:VTL524313 WCW524312:WDH524313 WMS524312:WND524313 WWO524312:WWZ524313 KC589848:KN589849 TY589848:UJ589849 ADU589848:AEF589849 ANQ589848:AOB589849 AXM589848:AXX589849 BHI589848:BHT589849 BRE589848:BRP589849 CBA589848:CBL589849 CKW589848:CLH589849 CUS589848:CVD589849 DEO589848:DEZ589849 DOK589848:DOV589849 DYG589848:DYR589849 EIC589848:EIN589849 ERY589848:ESJ589849 FBU589848:FCF589849 FLQ589848:FMB589849 FVM589848:FVX589849 GFI589848:GFT589849 GPE589848:GPP589849 GZA589848:GZL589849 HIW589848:HJH589849 HSS589848:HTD589849 ICO589848:ICZ589849 IMK589848:IMV589849 IWG589848:IWR589849 JGC589848:JGN589849 JPY589848:JQJ589849 JZU589848:KAF589849 KJQ589848:KKB589849 KTM589848:KTX589849 LDI589848:LDT589849 LNE589848:LNP589849 LXA589848:LXL589849 MGW589848:MHH589849 MQS589848:MRD589849 NAO589848:NAZ589849 NKK589848:NKV589849 NUG589848:NUR589849 OEC589848:OEN589849 ONY589848:OOJ589849 OXU589848:OYF589849 PHQ589848:PIB589849 PRM589848:PRX589849 QBI589848:QBT589849 QLE589848:QLP589849 QVA589848:QVL589849 REW589848:RFH589849 ROS589848:RPD589849 RYO589848:RYZ589849 SIK589848:SIV589849 SSG589848:SSR589849 TCC589848:TCN589849 TLY589848:TMJ589849 TVU589848:TWF589849 UFQ589848:UGB589849 UPM589848:UPX589849 UZI589848:UZT589849 VJE589848:VJP589849 VTA589848:VTL589849 WCW589848:WDH589849 WMS589848:WND589849 WWO589848:WWZ589849 KC655384:KN655385 TY655384:UJ655385 ADU655384:AEF655385 ANQ655384:AOB655385 AXM655384:AXX655385 BHI655384:BHT655385 BRE655384:BRP655385 CBA655384:CBL655385 CKW655384:CLH655385 CUS655384:CVD655385 DEO655384:DEZ655385 DOK655384:DOV655385 DYG655384:DYR655385 EIC655384:EIN655385 ERY655384:ESJ655385 FBU655384:FCF655385 FLQ655384:FMB655385 FVM655384:FVX655385 GFI655384:GFT655385 GPE655384:GPP655385 GZA655384:GZL655385 HIW655384:HJH655385 HSS655384:HTD655385 ICO655384:ICZ655385 IMK655384:IMV655385 IWG655384:IWR655385 JGC655384:JGN655385 JPY655384:JQJ655385 JZU655384:KAF655385 KJQ655384:KKB655385 KTM655384:KTX655385 LDI655384:LDT655385 LNE655384:LNP655385 LXA655384:LXL655385 MGW655384:MHH655385 MQS655384:MRD655385 NAO655384:NAZ655385 NKK655384:NKV655385 NUG655384:NUR655385 OEC655384:OEN655385 ONY655384:OOJ655385 OXU655384:OYF655385 PHQ655384:PIB655385 PRM655384:PRX655385 QBI655384:QBT655385 QLE655384:QLP655385 QVA655384:QVL655385 REW655384:RFH655385 ROS655384:RPD655385 RYO655384:RYZ655385 SIK655384:SIV655385 SSG655384:SSR655385 TCC655384:TCN655385 TLY655384:TMJ655385 TVU655384:TWF655385 UFQ655384:UGB655385 UPM655384:UPX655385 UZI655384:UZT655385 VJE655384:VJP655385 VTA655384:VTL655385 WCW655384:WDH655385 WMS655384:WND655385 WWO655384:WWZ655385 KC720920:KN720921 TY720920:UJ720921 ADU720920:AEF720921 ANQ720920:AOB720921 AXM720920:AXX720921 BHI720920:BHT720921 BRE720920:BRP720921 CBA720920:CBL720921 CKW720920:CLH720921 CUS720920:CVD720921 DEO720920:DEZ720921 DOK720920:DOV720921 DYG720920:DYR720921 EIC720920:EIN720921 ERY720920:ESJ720921 FBU720920:FCF720921 FLQ720920:FMB720921 FVM720920:FVX720921 GFI720920:GFT720921 GPE720920:GPP720921 GZA720920:GZL720921 HIW720920:HJH720921 HSS720920:HTD720921 ICO720920:ICZ720921 IMK720920:IMV720921 IWG720920:IWR720921 JGC720920:JGN720921 JPY720920:JQJ720921 JZU720920:KAF720921 KJQ720920:KKB720921 KTM720920:KTX720921 LDI720920:LDT720921 LNE720920:LNP720921 LXA720920:LXL720921 MGW720920:MHH720921 MQS720920:MRD720921 NAO720920:NAZ720921 NKK720920:NKV720921 NUG720920:NUR720921 OEC720920:OEN720921 ONY720920:OOJ720921 OXU720920:OYF720921 PHQ720920:PIB720921 PRM720920:PRX720921 QBI720920:QBT720921 QLE720920:QLP720921 QVA720920:QVL720921 REW720920:RFH720921 ROS720920:RPD720921 RYO720920:RYZ720921 SIK720920:SIV720921 SSG720920:SSR720921 TCC720920:TCN720921 TLY720920:TMJ720921 TVU720920:TWF720921 UFQ720920:UGB720921 UPM720920:UPX720921 UZI720920:UZT720921 VJE720920:VJP720921 VTA720920:VTL720921 WCW720920:WDH720921 WMS720920:WND720921 WWO720920:WWZ720921 KC786456:KN786457 TY786456:UJ786457 ADU786456:AEF786457 ANQ786456:AOB786457 AXM786456:AXX786457 BHI786456:BHT786457 BRE786456:BRP786457 CBA786456:CBL786457 CKW786456:CLH786457 CUS786456:CVD786457 DEO786456:DEZ786457 DOK786456:DOV786457 DYG786456:DYR786457 EIC786456:EIN786457 ERY786456:ESJ786457 FBU786456:FCF786457 FLQ786456:FMB786457 FVM786456:FVX786457 GFI786456:GFT786457 GPE786456:GPP786457 GZA786456:GZL786457 HIW786456:HJH786457 HSS786456:HTD786457 ICO786456:ICZ786457 IMK786456:IMV786457 IWG786456:IWR786457 JGC786456:JGN786457 JPY786456:JQJ786457 JZU786456:KAF786457 KJQ786456:KKB786457 KTM786456:KTX786457 LDI786456:LDT786457 LNE786456:LNP786457 LXA786456:LXL786457 MGW786456:MHH786457 MQS786456:MRD786457 NAO786456:NAZ786457 NKK786456:NKV786457 NUG786456:NUR786457 OEC786456:OEN786457 ONY786456:OOJ786457 OXU786456:OYF786457 PHQ786456:PIB786457 PRM786456:PRX786457 QBI786456:QBT786457 QLE786456:QLP786457 QVA786456:QVL786457 REW786456:RFH786457 ROS786456:RPD786457 RYO786456:RYZ786457 SIK786456:SIV786457 SSG786456:SSR786457 TCC786456:TCN786457 TLY786456:TMJ786457 TVU786456:TWF786457 UFQ786456:UGB786457 UPM786456:UPX786457 UZI786456:UZT786457 VJE786456:VJP786457 VTA786456:VTL786457 WCW786456:WDH786457 WMS786456:WND786457 WWO786456:WWZ786457 KC851992:KN851993 TY851992:UJ851993 ADU851992:AEF851993 ANQ851992:AOB851993 AXM851992:AXX851993 BHI851992:BHT851993 BRE851992:BRP851993 CBA851992:CBL851993 CKW851992:CLH851993 CUS851992:CVD851993 DEO851992:DEZ851993 DOK851992:DOV851993 DYG851992:DYR851993 EIC851992:EIN851993 ERY851992:ESJ851993 FBU851992:FCF851993 FLQ851992:FMB851993 FVM851992:FVX851993 GFI851992:GFT851993 GPE851992:GPP851993 GZA851992:GZL851993 HIW851992:HJH851993 HSS851992:HTD851993 ICO851992:ICZ851993 IMK851992:IMV851993 IWG851992:IWR851993 JGC851992:JGN851993 JPY851992:JQJ851993 JZU851992:KAF851993 KJQ851992:KKB851993 KTM851992:KTX851993 LDI851992:LDT851993 LNE851992:LNP851993 LXA851992:LXL851993 MGW851992:MHH851993 MQS851992:MRD851993 NAO851992:NAZ851993 NKK851992:NKV851993 NUG851992:NUR851993 OEC851992:OEN851993 ONY851992:OOJ851993 OXU851992:OYF851993 PHQ851992:PIB851993 PRM851992:PRX851993 QBI851992:QBT851993 QLE851992:QLP851993 QVA851992:QVL851993 REW851992:RFH851993 ROS851992:RPD851993 RYO851992:RYZ851993 SIK851992:SIV851993 SSG851992:SSR851993 TCC851992:TCN851993 TLY851992:TMJ851993 TVU851992:TWF851993 UFQ851992:UGB851993 UPM851992:UPX851993 UZI851992:UZT851993 VJE851992:VJP851993 VTA851992:VTL851993 WCW851992:WDH851993 WMS851992:WND851993 WWO851992:WWZ851993 KC917528:KN917529 TY917528:UJ917529 ADU917528:AEF917529 ANQ917528:AOB917529 AXM917528:AXX917529 BHI917528:BHT917529 BRE917528:BRP917529 CBA917528:CBL917529 CKW917528:CLH917529 CUS917528:CVD917529 DEO917528:DEZ917529 DOK917528:DOV917529 DYG917528:DYR917529 EIC917528:EIN917529 ERY917528:ESJ917529 FBU917528:FCF917529 FLQ917528:FMB917529 FVM917528:FVX917529 GFI917528:GFT917529 GPE917528:GPP917529 GZA917528:GZL917529 HIW917528:HJH917529 HSS917528:HTD917529 ICO917528:ICZ917529 IMK917528:IMV917529 IWG917528:IWR917529 JGC917528:JGN917529 JPY917528:JQJ917529 JZU917528:KAF917529 KJQ917528:KKB917529 KTM917528:KTX917529 LDI917528:LDT917529 LNE917528:LNP917529 LXA917528:LXL917529 MGW917528:MHH917529 MQS917528:MRD917529 NAO917528:NAZ917529 NKK917528:NKV917529 NUG917528:NUR917529 OEC917528:OEN917529 ONY917528:OOJ917529 OXU917528:OYF917529 PHQ917528:PIB917529 PRM917528:PRX917529 QBI917528:QBT917529 QLE917528:QLP917529 QVA917528:QVL917529 REW917528:RFH917529 ROS917528:RPD917529 RYO917528:RYZ917529 SIK917528:SIV917529 SSG917528:SSR917529 TCC917528:TCN917529 TLY917528:TMJ917529 TVU917528:TWF917529 UFQ917528:UGB917529 UPM917528:UPX917529 UZI917528:UZT917529 VJE917528:VJP917529 VTA917528:VTL917529 WCW917528:WDH917529 WMS917528:WND917529 WWO917528:WWZ917529 WWO983064:WWZ983065 KC983064:KN983065 TY983064:UJ983065 ADU983064:AEF983065 ANQ983064:AOB983065 AXM983064:AXX983065 BHI983064:BHT983065 BRE983064:BRP983065 CBA983064:CBL983065 CKW983064:CLH983065 CUS983064:CVD983065 DEO983064:DEZ983065 DOK983064:DOV983065 DYG983064:DYR983065 EIC983064:EIN983065 ERY983064:ESJ983065 FBU983064:FCF983065 FLQ983064:FMB983065 FVM983064:FVX983065 GFI983064:GFT983065 GPE983064:GPP983065 GZA983064:GZL983065 HIW983064:HJH983065 HSS983064:HTD983065 ICO983064:ICZ983065 IMK983064:IMV983065 IWG983064:IWR983065 JGC983064:JGN983065 JPY983064:JQJ983065 JZU983064:KAF983065 KJQ983064:KKB983065 KTM983064:KTX983065 LDI983064:LDT983065 LNE983064:LNP983065 LXA983064:LXL983065 MGW983064:MHH983065 MQS983064:MRD983065 NAO983064:NAZ983065 NKK983064:NKV983065 NUG983064:NUR983065 OEC983064:OEN983065 ONY983064:OOJ983065 OXU983064:OYF983065 PHQ983064:PIB983065 PRM983064:PRX983065 QBI983064:QBT983065 QLE983064:QLP983065 QVA983064:QVL983065 REW983064:RFH983065 ROS983064:RPD983065 RYO983064:RYZ983065 SIK983064:SIV983065 SSG983064:SSR983065 TCC983064:TCN983065 TLY983064:TMJ983065 TVU983064:TWF983065 UFQ983064:UGB983065 UPM983064:UPX983065 UZI983064:UZT983065 VJE983064:VJP983065 VTA983064:VTL983065 WCW983064:WDH983065 WMS983064:WND983065 AR28:AR29 L983064:AR983065 L917528:AR917529 L851992:AR851993 L786456:AR786457 L720920:AR720921 L655384:AR655385 L589848:AR589849 L524312:AR524313 L458776:AR458777 L393240:AR393241 L327704:AR327705 L262168:AR262169 L196632:AR196633 L131096:AR131097 L65560:AR65561"/>
    <dataValidation allowBlank="1" prompt="Для выбора выполните двойной щелчок левой клавиши мыши по соответствующей ячейке." sqref="KC65562:KN65565 TY65562:UJ65565 ADU65562:AEF65565 ANQ65562:AOB65565 AXM65562:AXX65565 BHI65562:BHT65565 BRE65562:BRP65565 CBA65562:CBL65565 CKW65562:CLH65565 CUS65562:CVD65565 DEO65562:DEZ65565 DOK65562:DOV65565 DYG65562:DYR65565 EIC65562:EIN65565 ERY65562:ESJ65565 FBU65562:FCF65565 FLQ65562:FMB65565 FVM65562:FVX65565 GFI65562:GFT65565 GPE65562:GPP65565 GZA65562:GZL65565 HIW65562:HJH65565 HSS65562:HTD65565 ICO65562:ICZ65565 IMK65562:IMV65565 IWG65562:IWR65565 JGC65562:JGN65565 JPY65562:JQJ65565 JZU65562:KAF65565 KJQ65562:KKB65565 KTM65562:KTX65565 LDI65562:LDT65565 LNE65562:LNP65565 LXA65562:LXL65565 MGW65562:MHH65565 MQS65562:MRD65565 NAO65562:NAZ65565 NKK65562:NKV65565 NUG65562:NUR65565 OEC65562:OEN65565 ONY65562:OOJ65565 OXU65562:OYF65565 PHQ65562:PIB65565 PRM65562:PRX65565 QBI65562:QBT65565 QLE65562:QLP65565 QVA65562:QVL65565 REW65562:RFH65565 ROS65562:RPD65565 RYO65562:RYZ65565 SIK65562:SIV65565 SSG65562:SSR65565 TCC65562:TCN65565 TLY65562:TMJ65565 TVU65562:TWF65565 UFQ65562:UGB65565 UPM65562:UPX65565 UZI65562:UZT65565 VJE65562:VJP65565 VTA65562:VTL65565 WCW65562:WDH65565 WMS65562:WND65565 WWO65562:WWZ65565 KC131098:KN131101 TY131098:UJ131101 ADU131098:AEF131101 ANQ131098:AOB131101 AXM131098:AXX131101 BHI131098:BHT131101 BRE131098:BRP131101 CBA131098:CBL131101 CKW131098:CLH131101 CUS131098:CVD131101 DEO131098:DEZ131101 DOK131098:DOV131101 DYG131098:DYR131101 EIC131098:EIN131101 ERY131098:ESJ131101 FBU131098:FCF131101 FLQ131098:FMB131101 FVM131098:FVX131101 GFI131098:GFT131101 GPE131098:GPP131101 GZA131098:GZL131101 HIW131098:HJH131101 HSS131098:HTD131101 ICO131098:ICZ131101 IMK131098:IMV131101 IWG131098:IWR131101 JGC131098:JGN131101 JPY131098:JQJ131101 JZU131098:KAF131101 KJQ131098:KKB131101 KTM131098:KTX131101 LDI131098:LDT131101 LNE131098:LNP131101 LXA131098:LXL131101 MGW131098:MHH131101 MQS131098:MRD131101 NAO131098:NAZ131101 NKK131098:NKV131101 NUG131098:NUR131101 OEC131098:OEN131101 ONY131098:OOJ131101 OXU131098:OYF131101 PHQ131098:PIB131101 PRM131098:PRX131101 QBI131098:QBT131101 QLE131098:QLP131101 QVA131098:QVL131101 REW131098:RFH131101 ROS131098:RPD131101 RYO131098:RYZ131101 SIK131098:SIV131101 SSG131098:SSR131101 TCC131098:TCN131101 TLY131098:TMJ131101 TVU131098:TWF131101 UFQ131098:UGB131101 UPM131098:UPX131101 UZI131098:UZT131101 VJE131098:VJP131101 VTA131098:VTL131101 WCW131098:WDH131101 WMS131098:WND131101 WWO131098:WWZ131101 KC196634:KN196637 TY196634:UJ196637 ADU196634:AEF196637 ANQ196634:AOB196637 AXM196634:AXX196637 BHI196634:BHT196637 BRE196634:BRP196637 CBA196634:CBL196637 CKW196634:CLH196637 CUS196634:CVD196637 DEO196634:DEZ196637 DOK196634:DOV196637 DYG196634:DYR196637 EIC196634:EIN196637 ERY196634:ESJ196637 FBU196634:FCF196637 FLQ196634:FMB196637 FVM196634:FVX196637 GFI196634:GFT196637 GPE196634:GPP196637 GZA196634:GZL196637 HIW196634:HJH196637 HSS196634:HTD196637 ICO196634:ICZ196637 IMK196634:IMV196637 IWG196634:IWR196637 JGC196634:JGN196637 JPY196634:JQJ196637 JZU196634:KAF196637 KJQ196634:KKB196637 KTM196634:KTX196637 LDI196634:LDT196637 LNE196634:LNP196637 LXA196634:LXL196637 MGW196634:MHH196637 MQS196634:MRD196637 NAO196634:NAZ196637 NKK196634:NKV196637 NUG196634:NUR196637 OEC196634:OEN196637 ONY196634:OOJ196637 OXU196634:OYF196637 PHQ196634:PIB196637 PRM196634:PRX196637 QBI196634:QBT196637 QLE196634:QLP196637 QVA196634:QVL196637 REW196634:RFH196637 ROS196634:RPD196637 RYO196634:RYZ196637 SIK196634:SIV196637 SSG196634:SSR196637 TCC196634:TCN196637 TLY196634:TMJ196637 TVU196634:TWF196637 UFQ196634:UGB196637 UPM196634:UPX196637 UZI196634:UZT196637 VJE196634:VJP196637 VTA196634:VTL196637 WCW196634:WDH196637 WMS196634:WND196637 WWO196634:WWZ196637 KC262170:KN262173 TY262170:UJ262173 ADU262170:AEF262173 ANQ262170:AOB262173 AXM262170:AXX262173 BHI262170:BHT262173 BRE262170:BRP262173 CBA262170:CBL262173 CKW262170:CLH262173 CUS262170:CVD262173 DEO262170:DEZ262173 DOK262170:DOV262173 DYG262170:DYR262173 EIC262170:EIN262173 ERY262170:ESJ262173 FBU262170:FCF262173 FLQ262170:FMB262173 FVM262170:FVX262173 GFI262170:GFT262173 GPE262170:GPP262173 GZA262170:GZL262173 HIW262170:HJH262173 HSS262170:HTD262173 ICO262170:ICZ262173 IMK262170:IMV262173 IWG262170:IWR262173 JGC262170:JGN262173 JPY262170:JQJ262173 JZU262170:KAF262173 KJQ262170:KKB262173 KTM262170:KTX262173 LDI262170:LDT262173 LNE262170:LNP262173 LXA262170:LXL262173 MGW262170:MHH262173 MQS262170:MRD262173 NAO262170:NAZ262173 NKK262170:NKV262173 NUG262170:NUR262173 OEC262170:OEN262173 ONY262170:OOJ262173 OXU262170:OYF262173 PHQ262170:PIB262173 PRM262170:PRX262173 QBI262170:QBT262173 QLE262170:QLP262173 QVA262170:QVL262173 REW262170:RFH262173 ROS262170:RPD262173 RYO262170:RYZ262173 SIK262170:SIV262173 SSG262170:SSR262173 TCC262170:TCN262173 TLY262170:TMJ262173 TVU262170:TWF262173 UFQ262170:UGB262173 UPM262170:UPX262173 UZI262170:UZT262173 VJE262170:VJP262173 VTA262170:VTL262173 WCW262170:WDH262173 WMS262170:WND262173 WWO262170:WWZ262173 KC327706:KN327709 TY327706:UJ327709 ADU327706:AEF327709 ANQ327706:AOB327709 AXM327706:AXX327709 BHI327706:BHT327709 BRE327706:BRP327709 CBA327706:CBL327709 CKW327706:CLH327709 CUS327706:CVD327709 DEO327706:DEZ327709 DOK327706:DOV327709 DYG327706:DYR327709 EIC327706:EIN327709 ERY327706:ESJ327709 FBU327706:FCF327709 FLQ327706:FMB327709 FVM327706:FVX327709 GFI327706:GFT327709 GPE327706:GPP327709 GZA327706:GZL327709 HIW327706:HJH327709 HSS327706:HTD327709 ICO327706:ICZ327709 IMK327706:IMV327709 IWG327706:IWR327709 JGC327706:JGN327709 JPY327706:JQJ327709 JZU327706:KAF327709 KJQ327706:KKB327709 KTM327706:KTX327709 LDI327706:LDT327709 LNE327706:LNP327709 LXA327706:LXL327709 MGW327706:MHH327709 MQS327706:MRD327709 NAO327706:NAZ327709 NKK327706:NKV327709 NUG327706:NUR327709 OEC327706:OEN327709 ONY327706:OOJ327709 OXU327706:OYF327709 PHQ327706:PIB327709 PRM327706:PRX327709 QBI327706:QBT327709 QLE327706:QLP327709 QVA327706:QVL327709 REW327706:RFH327709 ROS327706:RPD327709 RYO327706:RYZ327709 SIK327706:SIV327709 SSG327706:SSR327709 TCC327706:TCN327709 TLY327706:TMJ327709 TVU327706:TWF327709 UFQ327706:UGB327709 UPM327706:UPX327709 UZI327706:UZT327709 VJE327706:VJP327709 VTA327706:VTL327709 WCW327706:WDH327709 WMS327706:WND327709 WWO327706:WWZ327709 KC393242:KN393245 TY393242:UJ393245 ADU393242:AEF393245 ANQ393242:AOB393245 AXM393242:AXX393245 BHI393242:BHT393245 BRE393242:BRP393245 CBA393242:CBL393245 CKW393242:CLH393245 CUS393242:CVD393245 DEO393242:DEZ393245 DOK393242:DOV393245 DYG393242:DYR393245 EIC393242:EIN393245 ERY393242:ESJ393245 FBU393242:FCF393245 FLQ393242:FMB393245 FVM393242:FVX393245 GFI393242:GFT393245 GPE393242:GPP393245 GZA393242:GZL393245 HIW393242:HJH393245 HSS393242:HTD393245 ICO393242:ICZ393245 IMK393242:IMV393245 IWG393242:IWR393245 JGC393242:JGN393245 JPY393242:JQJ393245 JZU393242:KAF393245 KJQ393242:KKB393245 KTM393242:KTX393245 LDI393242:LDT393245 LNE393242:LNP393245 LXA393242:LXL393245 MGW393242:MHH393245 MQS393242:MRD393245 NAO393242:NAZ393245 NKK393242:NKV393245 NUG393242:NUR393245 OEC393242:OEN393245 ONY393242:OOJ393245 OXU393242:OYF393245 PHQ393242:PIB393245 PRM393242:PRX393245 QBI393242:QBT393245 QLE393242:QLP393245 QVA393242:QVL393245 REW393242:RFH393245 ROS393242:RPD393245 RYO393242:RYZ393245 SIK393242:SIV393245 SSG393242:SSR393245 TCC393242:TCN393245 TLY393242:TMJ393245 TVU393242:TWF393245 UFQ393242:UGB393245 UPM393242:UPX393245 UZI393242:UZT393245 VJE393242:VJP393245 VTA393242:VTL393245 WCW393242:WDH393245 WMS393242:WND393245 WWO393242:WWZ393245 KC458778:KN458781 TY458778:UJ458781 ADU458778:AEF458781 ANQ458778:AOB458781 AXM458778:AXX458781 BHI458778:BHT458781 BRE458778:BRP458781 CBA458778:CBL458781 CKW458778:CLH458781 CUS458778:CVD458781 DEO458778:DEZ458781 DOK458778:DOV458781 DYG458778:DYR458781 EIC458778:EIN458781 ERY458778:ESJ458781 FBU458778:FCF458781 FLQ458778:FMB458781 FVM458778:FVX458781 GFI458778:GFT458781 GPE458778:GPP458781 GZA458778:GZL458781 HIW458778:HJH458781 HSS458778:HTD458781 ICO458778:ICZ458781 IMK458778:IMV458781 IWG458778:IWR458781 JGC458778:JGN458781 JPY458778:JQJ458781 JZU458778:KAF458781 KJQ458778:KKB458781 KTM458778:KTX458781 LDI458778:LDT458781 LNE458778:LNP458781 LXA458778:LXL458781 MGW458778:MHH458781 MQS458778:MRD458781 NAO458778:NAZ458781 NKK458778:NKV458781 NUG458778:NUR458781 OEC458778:OEN458781 ONY458778:OOJ458781 OXU458778:OYF458781 PHQ458778:PIB458781 PRM458778:PRX458781 QBI458778:QBT458781 QLE458778:QLP458781 QVA458778:QVL458781 REW458778:RFH458781 ROS458778:RPD458781 RYO458778:RYZ458781 SIK458778:SIV458781 SSG458778:SSR458781 TCC458778:TCN458781 TLY458778:TMJ458781 TVU458778:TWF458781 UFQ458778:UGB458781 UPM458778:UPX458781 UZI458778:UZT458781 VJE458778:VJP458781 VTA458778:VTL458781 WCW458778:WDH458781 WMS458778:WND458781 WWO458778:WWZ458781 KC524314:KN524317 TY524314:UJ524317 ADU524314:AEF524317 ANQ524314:AOB524317 AXM524314:AXX524317 BHI524314:BHT524317 BRE524314:BRP524317 CBA524314:CBL524317 CKW524314:CLH524317 CUS524314:CVD524317 DEO524314:DEZ524317 DOK524314:DOV524317 DYG524314:DYR524317 EIC524314:EIN524317 ERY524314:ESJ524317 FBU524314:FCF524317 FLQ524314:FMB524317 FVM524314:FVX524317 GFI524314:GFT524317 GPE524314:GPP524317 GZA524314:GZL524317 HIW524314:HJH524317 HSS524314:HTD524317 ICO524314:ICZ524317 IMK524314:IMV524317 IWG524314:IWR524317 JGC524314:JGN524317 JPY524314:JQJ524317 JZU524314:KAF524317 KJQ524314:KKB524317 KTM524314:KTX524317 LDI524314:LDT524317 LNE524314:LNP524317 LXA524314:LXL524317 MGW524314:MHH524317 MQS524314:MRD524317 NAO524314:NAZ524317 NKK524314:NKV524317 NUG524314:NUR524317 OEC524314:OEN524317 ONY524314:OOJ524317 OXU524314:OYF524317 PHQ524314:PIB524317 PRM524314:PRX524317 QBI524314:QBT524317 QLE524314:QLP524317 QVA524314:QVL524317 REW524314:RFH524317 ROS524314:RPD524317 RYO524314:RYZ524317 SIK524314:SIV524317 SSG524314:SSR524317 TCC524314:TCN524317 TLY524314:TMJ524317 TVU524314:TWF524317 UFQ524314:UGB524317 UPM524314:UPX524317 UZI524314:UZT524317 VJE524314:VJP524317 VTA524314:VTL524317 WCW524314:WDH524317 WMS524314:WND524317 WWO524314:WWZ524317 KC589850:KN589853 TY589850:UJ589853 ADU589850:AEF589853 ANQ589850:AOB589853 AXM589850:AXX589853 BHI589850:BHT589853 BRE589850:BRP589853 CBA589850:CBL589853 CKW589850:CLH589853 CUS589850:CVD589853 DEO589850:DEZ589853 DOK589850:DOV589853 DYG589850:DYR589853 EIC589850:EIN589853 ERY589850:ESJ589853 FBU589850:FCF589853 FLQ589850:FMB589853 FVM589850:FVX589853 GFI589850:GFT589853 GPE589850:GPP589853 GZA589850:GZL589853 HIW589850:HJH589853 HSS589850:HTD589853 ICO589850:ICZ589853 IMK589850:IMV589853 IWG589850:IWR589853 JGC589850:JGN589853 JPY589850:JQJ589853 JZU589850:KAF589853 KJQ589850:KKB589853 KTM589850:KTX589853 LDI589850:LDT589853 LNE589850:LNP589853 LXA589850:LXL589853 MGW589850:MHH589853 MQS589850:MRD589853 NAO589850:NAZ589853 NKK589850:NKV589853 NUG589850:NUR589853 OEC589850:OEN589853 ONY589850:OOJ589853 OXU589850:OYF589853 PHQ589850:PIB589853 PRM589850:PRX589853 QBI589850:QBT589853 QLE589850:QLP589853 QVA589850:QVL589853 REW589850:RFH589853 ROS589850:RPD589853 RYO589850:RYZ589853 SIK589850:SIV589853 SSG589850:SSR589853 TCC589850:TCN589853 TLY589850:TMJ589853 TVU589850:TWF589853 UFQ589850:UGB589853 UPM589850:UPX589853 UZI589850:UZT589853 VJE589850:VJP589853 VTA589850:VTL589853 WCW589850:WDH589853 WMS589850:WND589853 WWO589850:WWZ589853 KC655386:KN655389 TY655386:UJ655389 ADU655386:AEF655389 ANQ655386:AOB655389 AXM655386:AXX655389 BHI655386:BHT655389 BRE655386:BRP655389 CBA655386:CBL655389 CKW655386:CLH655389 CUS655386:CVD655389 DEO655386:DEZ655389 DOK655386:DOV655389 DYG655386:DYR655389 EIC655386:EIN655389 ERY655386:ESJ655389 FBU655386:FCF655389 FLQ655386:FMB655389 FVM655386:FVX655389 GFI655386:GFT655389 GPE655386:GPP655389 GZA655386:GZL655389 HIW655386:HJH655389 HSS655386:HTD655389 ICO655386:ICZ655389 IMK655386:IMV655389 IWG655386:IWR655389 JGC655386:JGN655389 JPY655386:JQJ655389 JZU655386:KAF655389 KJQ655386:KKB655389 KTM655386:KTX655389 LDI655386:LDT655389 LNE655386:LNP655389 LXA655386:LXL655389 MGW655386:MHH655389 MQS655386:MRD655389 NAO655386:NAZ655389 NKK655386:NKV655389 NUG655386:NUR655389 OEC655386:OEN655389 ONY655386:OOJ655389 OXU655386:OYF655389 PHQ655386:PIB655389 PRM655386:PRX655389 QBI655386:QBT655389 QLE655386:QLP655389 QVA655386:QVL655389 REW655386:RFH655389 ROS655386:RPD655389 RYO655386:RYZ655389 SIK655386:SIV655389 SSG655386:SSR655389 TCC655386:TCN655389 TLY655386:TMJ655389 TVU655386:TWF655389 UFQ655386:UGB655389 UPM655386:UPX655389 UZI655386:UZT655389 VJE655386:VJP655389 VTA655386:VTL655389 WCW655386:WDH655389 WMS655386:WND655389 WWO655386:WWZ655389 KC720922:KN720925 TY720922:UJ720925 ADU720922:AEF720925 ANQ720922:AOB720925 AXM720922:AXX720925 BHI720922:BHT720925 BRE720922:BRP720925 CBA720922:CBL720925 CKW720922:CLH720925 CUS720922:CVD720925 DEO720922:DEZ720925 DOK720922:DOV720925 DYG720922:DYR720925 EIC720922:EIN720925 ERY720922:ESJ720925 FBU720922:FCF720925 FLQ720922:FMB720925 FVM720922:FVX720925 GFI720922:GFT720925 GPE720922:GPP720925 GZA720922:GZL720925 HIW720922:HJH720925 HSS720922:HTD720925 ICO720922:ICZ720925 IMK720922:IMV720925 IWG720922:IWR720925 JGC720922:JGN720925 JPY720922:JQJ720925 JZU720922:KAF720925 KJQ720922:KKB720925 KTM720922:KTX720925 LDI720922:LDT720925 LNE720922:LNP720925 LXA720922:LXL720925 MGW720922:MHH720925 MQS720922:MRD720925 NAO720922:NAZ720925 NKK720922:NKV720925 NUG720922:NUR720925 OEC720922:OEN720925 ONY720922:OOJ720925 OXU720922:OYF720925 PHQ720922:PIB720925 PRM720922:PRX720925 QBI720922:QBT720925 QLE720922:QLP720925 QVA720922:QVL720925 REW720922:RFH720925 ROS720922:RPD720925 RYO720922:RYZ720925 SIK720922:SIV720925 SSG720922:SSR720925 TCC720922:TCN720925 TLY720922:TMJ720925 TVU720922:TWF720925 UFQ720922:UGB720925 UPM720922:UPX720925 UZI720922:UZT720925 VJE720922:VJP720925 VTA720922:VTL720925 WCW720922:WDH720925 WMS720922:WND720925 WWO720922:WWZ720925 KC786458:KN786461 TY786458:UJ786461 ADU786458:AEF786461 ANQ786458:AOB786461 AXM786458:AXX786461 BHI786458:BHT786461 BRE786458:BRP786461 CBA786458:CBL786461 CKW786458:CLH786461 CUS786458:CVD786461 DEO786458:DEZ786461 DOK786458:DOV786461 DYG786458:DYR786461 EIC786458:EIN786461 ERY786458:ESJ786461 FBU786458:FCF786461 FLQ786458:FMB786461 FVM786458:FVX786461 GFI786458:GFT786461 GPE786458:GPP786461 GZA786458:GZL786461 HIW786458:HJH786461 HSS786458:HTD786461 ICO786458:ICZ786461 IMK786458:IMV786461 IWG786458:IWR786461 JGC786458:JGN786461 JPY786458:JQJ786461 JZU786458:KAF786461 KJQ786458:KKB786461 KTM786458:KTX786461 LDI786458:LDT786461 LNE786458:LNP786461 LXA786458:LXL786461 MGW786458:MHH786461 MQS786458:MRD786461 NAO786458:NAZ786461 NKK786458:NKV786461 NUG786458:NUR786461 OEC786458:OEN786461 ONY786458:OOJ786461 OXU786458:OYF786461 PHQ786458:PIB786461 PRM786458:PRX786461 QBI786458:QBT786461 QLE786458:QLP786461 QVA786458:QVL786461 REW786458:RFH786461 ROS786458:RPD786461 RYO786458:RYZ786461 SIK786458:SIV786461 SSG786458:SSR786461 TCC786458:TCN786461 TLY786458:TMJ786461 TVU786458:TWF786461 UFQ786458:UGB786461 UPM786458:UPX786461 UZI786458:UZT786461 VJE786458:VJP786461 VTA786458:VTL786461 WCW786458:WDH786461 WMS786458:WND786461 WWO786458:WWZ786461 KC851994:KN851997 TY851994:UJ851997 ADU851994:AEF851997 ANQ851994:AOB851997 AXM851994:AXX851997 BHI851994:BHT851997 BRE851994:BRP851997 CBA851994:CBL851997 CKW851994:CLH851997 CUS851994:CVD851997 DEO851994:DEZ851997 DOK851994:DOV851997 DYG851994:DYR851997 EIC851994:EIN851997 ERY851994:ESJ851997 FBU851994:FCF851997 FLQ851994:FMB851997 FVM851994:FVX851997 GFI851994:GFT851997 GPE851994:GPP851997 GZA851994:GZL851997 HIW851994:HJH851997 HSS851994:HTD851997 ICO851994:ICZ851997 IMK851994:IMV851997 IWG851994:IWR851997 JGC851994:JGN851997 JPY851994:JQJ851997 JZU851994:KAF851997 KJQ851994:KKB851997 KTM851994:KTX851997 LDI851994:LDT851997 LNE851994:LNP851997 LXA851994:LXL851997 MGW851994:MHH851997 MQS851994:MRD851997 NAO851994:NAZ851997 NKK851994:NKV851997 NUG851994:NUR851997 OEC851994:OEN851997 ONY851994:OOJ851997 OXU851994:OYF851997 PHQ851994:PIB851997 PRM851994:PRX851997 QBI851994:QBT851997 QLE851994:QLP851997 QVA851994:QVL851997 REW851994:RFH851997 ROS851994:RPD851997 RYO851994:RYZ851997 SIK851994:SIV851997 SSG851994:SSR851997 TCC851994:TCN851997 TLY851994:TMJ851997 TVU851994:TWF851997 UFQ851994:UGB851997 UPM851994:UPX851997 UZI851994:UZT851997 VJE851994:VJP851997 VTA851994:VTL851997 WCW851994:WDH851997 WMS851994:WND851997 WWO851994:WWZ851997 KC917530:KN917533 TY917530:UJ917533 ADU917530:AEF917533 ANQ917530:AOB917533 AXM917530:AXX917533 BHI917530:BHT917533 BRE917530:BRP917533 CBA917530:CBL917533 CKW917530:CLH917533 CUS917530:CVD917533 DEO917530:DEZ917533 DOK917530:DOV917533 DYG917530:DYR917533 EIC917530:EIN917533 ERY917530:ESJ917533 FBU917530:FCF917533 FLQ917530:FMB917533 FVM917530:FVX917533 GFI917530:GFT917533 GPE917530:GPP917533 GZA917530:GZL917533 HIW917530:HJH917533 HSS917530:HTD917533 ICO917530:ICZ917533 IMK917530:IMV917533 IWG917530:IWR917533 JGC917530:JGN917533 JPY917530:JQJ917533 JZU917530:KAF917533 KJQ917530:KKB917533 KTM917530:KTX917533 LDI917530:LDT917533 LNE917530:LNP917533 LXA917530:LXL917533 MGW917530:MHH917533 MQS917530:MRD917533 NAO917530:NAZ917533 NKK917530:NKV917533 NUG917530:NUR917533 OEC917530:OEN917533 ONY917530:OOJ917533 OXU917530:OYF917533 PHQ917530:PIB917533 PRM917530:PRX917533 QBI917530:QBT917533 QLE917530:QLP917533 QVA917530:QVL917533 REW917530:RFH917533 ROS917530:RPD917533 RYO917530:RYZ917533 SIK917530:SIV917533 SSG917530:SSR917533 TCC917530:TCN917533 TLY917530:TMJ917533 TVU917530:TWF917533 UFQ917530:UGB917533 UPM917530:UPX917533 UZI917530:UZT917533 VJE917530:VJP917533 VTA917530:VTL917533 WCW917530:WDH917533 WMS917530:WND917533 WWO917530:WWZ917533 KC983066:KN983069 TY983066:UJ983069 ADU983066:AEF983069 ANQ983066:AOB983069 AXM983066:AXX983069 BHI983066:BHT983069 BRE983066:BRP983069 CBA983066:CBL983069 CKW983066:CLH983069 CUS983066:CVD983069 DEO983066:DEZ983069 DOK983066:DOV983069 DYG983066:DYR983069 EIC983066:EIN983069 ERY983066:ESJ983069 FBU983066:FCF983069 FLQ983066:FMB983069 FVM983066:FVX983069 GFI983066:GFT983069 GPE983066:GPP983069 GZA983066:GZL983069 HIW983066:HJH983069 HSS983066:HTD983069 ICO983066:ICZ983069 IMK983066:IMV983069 IWG983066:IWR983069 JGC983066:JGN983069 JPY983066:JQJ983069 JZU983066:KAF983069 KJQ983066:KKB983069 KTM983066:KTX983069 LDI983066:LDT983069 LNE983066:LNP983069 LXA983066:LXL983069 MGW983066:MHH983069 MQS983066:MRD983069 NAO983066:NAZ983069 NKK983066:NKV983069 NUG983066:NUR983069 OEC983066:OEN983069 ONY983066:OOJ983069 OXU983066:OYF983069 PHQ983066:PIB983069 PRM983066:PRX983069 QBI983066:QBT983069 QLE983066:QLP983069 QVA983066:QVL983069 REW983066:RFH983069 ROS983066:RPD983069 RYO983066:RYZ983069 SIK983066:SIV983069 SSG983066:SSR983069 TCC983066:TCN983069 TLY983066:TMJ983069 TVU983066:TWF983069 UFQ983066:UGB983069 UPM983066:UPX983069 UZI983066:UZT983069 VJE983066:VJP983069 VTA983066:VTL983069 WCW983066:WDH983069 WMS983066:WND983069 WWO983066:WWZ983069 WWO983063:WWZ983063 KC27:KN27 TY27:UJ27 ADU27:AEF27 ANQ27:AOB27 AXM27:AXX27 BHI27:BHT27 BRE27:BRP27 CBA27:CBL27 CKW27:CLH27 CUS27:CVD27 DEO27:DEZ27 DOK27:DOV27 DYG27:DYR27 EIC27:EIN27 ERY27:ESJ27 FBU27:FCF27 FLQ27:FMB27 FVM27:FVX27 GFI27:GFT27 GPE27:GPP27 GZA27:GZL27 HIW27:HJH27 HSS27:HTD27 ICO27:ICZ27 IMK27:IMV27 IWG27:IWR27 JGC27:JGN27 JPY27:JQJ27 JZU27:KAF27 KJQ27:KKB27 KTM27:KTX27 LDI27:LDT27 LNE27:LNP27 LXA27:LXL27 MGW27:MHH27 MQS27:MRD27 NAO27:NAZ27 NKK27:NKV27 NUG27:NUR27 OEC27:OEN27 ONY27:OOJ27 OXU27:OYF27 PHQ27:PIB27 PRM27:PRX27 QBI27:QBT27 QLE27:QLP27 QVA27:QVL27 REW27:RFH27 ROS27:RPD27 RYO27:RYZ27 SIK27:SIV27 SSG27:SSR27 TCC27:TCN27 TLY27:TMJ27 TVU27:TWF27 UFQ27:UGB27 UPM27:UPX27 UZI27:UZT27 VJE27:VJP27 VTA27:VTL27 WCW27:WDH27 WMS27:WND27 WWO27:WWZ27 KC65559:KN65559 TY65559:UJ65559 ADU65559:AEF65559 ANQ65559:AOB65559 AXM65559:AXX65559 BHI65559:BHT65559 BRE65559:BRP65559 CBA65559:CBL65559 CKW65559:CLH65559 CUS65559:CVD65559 DEO65559:DEZ65559 DOK65559:DOV65559 DYG65559:DYR65559 EIC65559:EIN65559 ERY65559:ESJ65559 FBU65559:FCF65559 FLQ65559:FMB65559 FVM65559:FVX65559 GFI65559:GFT65559 GPE65559:GPP65559 GZA65559:GZL65559 HIW65559:HJH65559 HSS65559:HTD65559 ICO65559:ICZ65559 IMK65559:IMV65559 IWG65559:IWR65559 JGC65559:JGN65559 JPY65559:JQJ65559 JZU65559:KAF65559 KJQ65559:KKB65559 KTM65559:KTX65559 LDI65559:LDT65559 LNE65559:LNP65559 LXA65559:LXL65559 MGW65559:MHH65559 MQS65559:MRD65559 NAO65559:NAZ65559 NKK65559:NKV65559 NUG65559:NUR65559 OEC65559:OEN65559 ONY65559:OOJ65559 OXU65559:OYF65559 PHQ65559:PIB65559 PRM65559:PRX65559 QBI65559:QBT65559 QLE65559:QLP65559 QVA65559:QVL65559 REW65559:RFH65559 ROS65559:RPD65559 RYO65559:RYZ65559 SIK65559:SIV65559 SSG65559:SSR65559 TCC65559:TCN65559 TLY65559:TMJ65559 TVU65559:TWF65559 UFQ65559:UGB65559 UPM65559:UPX65559 UZI65559:UZT65559 VJE65559:VJP65559 VTA65559:VTL65559 WCW65559:WDH65559 WMS65559:WND65559 WWO65559:WWZ65559 KC131095:KN131095 TY131095:UJ131095 ADU131095:AEF131095 ANQ131095:AOB131095 AXM131095:AXX131095 BHI131095:BHT131095 BRE131095:BRP131095 CBA131095:CBL131095 CKW131095:CLH131095 CUS131095:CVD131095 DEO131095:DEZ131095 DOK131095:DOV131095 DYG131095:DYR131095 EIC131095:EIN131095 ERY131095:ESJ131095 FBU131095:FCF131095 FLQ131095:FMB131095 FVM131095:FVX131095 GFI131095:GFT131095 GPE131095:GPP131095 GZA131095:GZL131095 HIW131095:HJH131095 HSS131095:HTD131095 ICO131095:ICZ131095 IMK131095:IMV131095 IWG131095:IWR131095 JGC131095:JGN131095 JPY131095:JQJ131095 JZU131095:KAF131095 KJQ131095:KKB131095 KTM131095:KTX131095 LDI131095:LDT131095 LNE131095:LNP131095 LXA131095:LXL131095 MGW131095:MHH131095 MQS131095:MRD131095 NAO131095:NAZ131095 NKK131095:NKV131095 NUG131095:NUR131095 OEC131095:OEN131095 ONY131095:OOJ131095 OXU131095:OYF131095 PHQ131095:PIB131095 PRM131095:PRX131095 QBI131095:QBT131095 QLE131095:QLP131095 QVA131095:QVL131095 REW131095:RFH131095 ROS131095:RPD131095 RYO131095:RYZ131095 SIK131095:SIV131095 SSG131095:SSR131095 TCC131095:TCN131095 TLY131095:TMJ131095 TVU131095:TWF131095 UFQ131095:UGB131095 UPM131095:UPX131095 UZI131095:UZT131095 VJE131095:VJP131095 VTA131095:VTL131095 WCW131095:WDH131095 WMS131095:WND131095 WWO131095:WWZ131095 KC196631:KN196631 TY196631:UJ196631 ADU196631:AEF196631 ANQ196631:AOB196631 AXM196631:AXX196631 BHI196631:BHT196631 BRE196631:BRP196631 CBA196631:CBL196631 CKW196631:CLH196631 CUS196631:CVD196631 DEO196631:DEZ196631 DOK196631:DOV196631 DYG196631:DYR196631 EIC196631:EIN196631 ERY196631:ESJ196631 FBU196631:FCF196631 FLQ196631:FMB196631 FVM196631:FVX196631 GFI196631:GFT196631 GPE196631:GPP196631 GZA196631:GZL196631 HIW196631:HJH196631 HSS196631:HTD196631 ICO196631:ICZ196631 IMK196631:IMV196631 IWG196631:IWR196631 JGC196631:JGN196631 JPY196631:JQJ196631 JZU196631:KAF196631 KJQ196631:KKB196631 KTM196631:KTX196631 LDI196631:LDT196631 LNE196631:LNP196631 LXA196631:LXL196631 MGW196631:MHH196631 MQS196631:MRD196631 NAO196631:NAZ196631 NKK196631:NKV196631 NUG196631:NUR196631 OEC196631:OEN196631 ONY196631:OOJ196631 OXU196631:OYF196631 PHQ196631:PIB196631 PRM196631:PRX196631 QBI196631:QBT196631 QLE196631:QLP196631 QVA196631:QVL196631 REW196631:RFH196631 ROS196631:RPD196631 RYO196631:RYZ196631 SIK196631:SIV196631 SSG196631:SSR196631 TCC196631:TCN196631 TLY196631:TMJ196631 TVU196631:TWF196631 UFQ196631:UGB196631 UPM196631:UPX196631 UZI196631:UZT196631 VJE196631:VJP196631 VTA196631:VTL196631 WCW196631:WDH196631 WMS196631:WND196631 WWO196631:WWZ196631 KC262167:KN262167 TY262167:UJ262167 ADU262167:AEF262167 ANQ262167:AOB262167 AXM262167:AXX262167 BHI262167:BHT262167 BRE262167:BRP262167 CBA262167:CBL262167 CKW262167:CLH262167 CUS262167:CVD262167 DEO262167:DEZ262167 DOK262167:DOV262167 DYG262167:DYR262167 EIC262167:EIN262167 ERY262167:ESJ262167 FBU262167:FCF262167 FLQ262167:FMB262167 FVM262167:FVX262167 GFI262167:GFT262167 GPE262167:GPP262167 GZA262167:GZL262167 HIW262167:HJH262167 HSS262167:HTD262167 ICO262167:ICZ262167 IMK262167:IMV262167 IWG262167:IWR262167 JGC262167:JGN262167 JPY262167:JQJ262167 JZU262167:KAF262167 KJQ262167:KKB262167 KTM262167:KTX262167 LDI262167:LDT262167 LNE262167:LNP262167 LXA262167:LXL262167 MGW262167:MHH262167 MQS262167:MRD262167 NAO262167:NAZ262167 NKK262167:NKV262167 NUG262167:NUR262167 OEC262167:OEN262167 ONY262167:OOJ262167 OXU262167:OYF262167 PHQ262167:PIB262167 PRM262167:PRX262167 QBI262167:QBT262167 QLE262167:QLP262167 QVA262167:QVL262167 REW262167:RFH262167 ROS262167:RPD262167 RYO262167:RYZ262167 SIK262167:SIV262167 SSG262167:SSR262167 TCC262167:TCN262167 TLY262167:TMJ262167 TVU262167:TWF262167 UFQ262167:UGB262167 UPM262167:UPX262167 UZI262167:UZT262167 VJE262167:VJP262167 VTA262167:VTL262167 WCW262167:WDH262167 WMS262167:WND262167 WWO262167:WWZ262167 KC327703:KN327703 TY327703:UJ327703 ADU327703:AEF327703 ANQ327703:AOB327703 AXM327703:AXX327703 BHI327703:BHT327703 BRE327703:BRP327703 CBA327703:CBL327703 CKW327703:CLH327703 CUS327703:CVD327703 DEO327703:DEZ327703 DOK327703:DOV327703 DYG327703:DYR327703 EIC327703:EIN327703 ERY327703:ESJ327703 FBU327703:FCF327703 FLQ327703:FMB327703 FVM327703:FVX327703 GFI327703:GFT327703 GPE327703:GPP327703 GZA327703:GZL327703 HIW327703:HJH327703 HSS327703:HTD327703 ICO327703:ICZ327703 IMK327703:IMV327703 IWG327703:IWR327703 JGC327703:JGN327703 JPY327703:JQJ327703 JZU327703:KAF327703 KJQ327703:KKB327703 KTM327703:KTX327703 LDI327703:LDT327703 LNE327703:LNP327703 LXA327703:LXL327703 MGW327703:MHH327703 MQS327703:MRD327703 NAO327703:NAZ327703 NKK327703:NKV327703 NUG327703:NUR327703 OEC327703:OEN327703 ONY327703:OOJ327703 OXU327703:OYF327703 PHQ327703:PIB327703 PRM327703:PRX327703 QBI327703:QBT327703 QLE327703:QLP327703 QVA327703:QVL327703 REW327703:RFH327703 ROS327703:RPD327703 RYO327703:RYZ327703 SIK327703:SIV327703 SSG327703:SSR327703 TCC327703:TCN327703 TLY327703:TMJ327703 TVU327703:TWF327703 UFQ327703:UGB327703 UPM327703:UPX327703 UZI327703:UZT327703 VJE327703:VJP327703 VTA327703:VTL327703 WCW327703:WDH327703 WMS327703:WND327703 WWO327703:WWZ327703 KC393239:KN393239 TY393239:UJ393239 ADU393239:AEF393239 ANQ393239:AOB393239 AXM393239:AXX393239 BHI393239:BHT393239 BRE393239:BRP393239 CBA393239:CBL393239 CKW393239:CLH393239 CUS393239:CVD393239 DEO393239:DEZ393239 DOK393239:DOV393239 DYG393239:DYR393239 EIC393239:EIN393239 ERY393239:ESJ393239 FBU393239:FCF393239 FLQ393239:FMB393239 FVM393239:FVX393239 GFI393239:GFT393239 GPE393239:GPP393239 GZA393239:GZL393239 HIW393239:HJH393239 HSS393239:HTD393239 ICO393239:ICZ393239 IMK393239:IMV393239 IWG393239:IWR393239 JGC393239:JGN393239 JPY393239:JQJ393239 JZU393239:KAF393239 KJQ393239:KKB393239 KTM393239:KTX393239 LDI393239:LDT393239 LNE393239:LNP393239 LXA393239:LXL393239 MGW393239:MHH393239 MQS393239:MRD393239 NAO393239:NAZ393239 NKK393239:NKV393239 NUG393239:NUR393239 OEC393239:OEN393239 ONY393239:OOJ393239 OXU393239:OYF393239 PHQ393239:PIB393239 PRM393239:PRX393239 QBI393239:QBT393239 QLE393239:QLP393239 QVA393239:QVL393239 REW393239:RFH393239 ROS393239:RPD393239 RYO393239:RYZ393239 SIK393239:SIV393239 SSG393239:SSR393239 TCC393239:TCN393239 TLY393239:TMJ393239 TVU393239:TWF393239 UFQ393239:UGB393239 UPM393239:UPX393239 UZI393239:UZT393239 VJE393239:VJP393239 VTA393239:VTL393239 WCW393239:WDH393239 WMS393239:WND393239 WWO393239:WWZ393239 KC458775:KN458775 TY458775:UJ458775 ADU458775:AEF458775 ANQ458775:AOB458775 AXM458775:AXX458775 BHI458775:BHT458775 BRE458775:BRP458775 CBA458775:CBL458775 CKW458775:CLH458775 CUS458775:CVD458775 DEO458775:DEZ458775 DOK458775:DOV458775 DYG458775:DYR458775 EIC458775:EIN458775 ERY458775:ESJ458775 FBU458775:FCF458775 FLQ458775:FMB458775 FVM458775:FVX458775 GFI458775:GFT458775 GPE458775:GPP458775 GZA458775:GZL458775 HIW458775:HJH458775 HSS458775:HTD458775 ICO458775:ICZ458775 IMK458775:IMV458775 IWG458775:IWR458775 JGC458775:JGN458775 JPY458775:JQJ458775 JZU458775:KAF458775 KJQ458775:KKB458775 KTM458775:KTX458775 LDI458775:LDT458775 LNE458775:LNP458775 LXA458775:LXL458775 MGW458775:MHH458775 MQS458775:MRD458775 NAO458775:NAZ458775 NKK458775:NKV458775 NUG458775:NUR458775 OEC458775:OEN458775 ONY458775:OOJ458775 OXU458775:OYF458775 PHQ458775:PIB458775 PRM458775:PRX458775 QBI458775:QBT458775 QLE458775:QLP458775 QVA458775:QVL458775 REW458775:RFH458775 ROS458775:RPD458775 RYO458775:RYZ458775 SIK458775:SIV458775 SSG458775:SSR458775 TCC458775:TCN458775 TLY458775:TMJ458775 TVU458775:TWF458775 UFQ458775:UGB458775 UPM458775:UPX458775 UZI458775:UZT458775 VJE458775:VJP458775 VTA458775:VTL458775 WCW458775:WDH458775 WMS458775:WND458775 WWO458775:WWZ458775 KC524311:KN524311 TY524311:UJ524311 ADU524311:AEF524311 ANQ524311:AOB524311 AXM524311:AXX524311 BHI524311:BHT524311 BRE524311:BRP524311 CBA524311:CBL524311 CKW524311:CLH524311 CUS524311:CVD524311 DEO524311:DEZ524311 DOK524311:DOV524311 DYG524311:DYR524311 EIC524311:EIN524311 ERY524311:ESJ524311 FBU524311:FCF524311 FLQ524311:FMB524311 FVM524311:FVX524311 GFI524311:GFT524311 GPE524311:GPP524311 GZA524311:GZL524311 HIW524311:HJH524311 HSS524311:HTD524311 ICO524311:ICZ524311 IMK524311:IMV524311 IWG524311:IWR524311 JGC524311:JGN524311 JPY524311:JQJ524311 JZU524311:KAF524311 KJQ524311:KKB524311 KTM524311:KTX524311 LDI524311:LDT524311 LNE524311:LNP524311 LXA524311:LXL524311 MGW524311:MHH524311 MQS524311:MRD524311 NAO524311:NAZ524311 NKK524311:NKV524311 NUG524311:NUR524311 OEC524311:OEN524311 ONY524311:OOJ524311 OXU524311:OYF524311 PHQ524311:PIB524311 PRM524311:PRX524311 QBI524311:QBT524311 QLE524311:QLP524311 QVA524311:QVL524311 REW524311:RFH524311 ROS524311:RPD524311 RYO524311:RYZ524311 SIK524311:SIV524311 SSG524311:SSR524311 TCC524311:TCN524311 TLY524311:TMJ524311 TVU524311:TWF524311 UFQ524311:UGB524311 UPM524311:UPX524311 UZI524311:UZT524311 VJE524311:VJP524311 VTA524311:VTL524311 WCW524311:WDH524311 WMS524311:WND524311 WWO524311:WWZ524311 KC589847:KN589847 TY589847:UJ589847 ADU589847:AEF589847 ANQ589847:AOB589847 AXM589847:AXX589847 BHI589847:BHT589847 BRE589847:BRP589847 CBA589847:CBL589847 CKW589847:CLH589847 CUS589847:CVD589847 DEO589847:DEZ589847 DOK589847:DOV589847 DYG589847:DYR589847 EIC589847:EIN589847 ERY589847:ESJ589847 FBU589847:FCF589847 FLQ589847:FMB589847 FVM589847:FVX589847 GFI589847:GFT589847 GPE589847:GPP589847 GZA589847:GZL589847 HIW589847:HJH589847 HSS589847:HTD589847 ICO589847:ICZ589847 IMK589847:IMV589847 IWG589847:IWR589847 JGC589847:JGN589847 JPY589847:JQJ589847 JZU589847:KAF589847 KJQ589847:KKB589847 KTM589847:KTX589847 LDI589847:LDT589847 LNE589847:LNP589847 LXA589847:LXL589847 MGW589847:MHH589847 MQS589847:MRD589847 NAO589847:NAZ589847 NKK589847:NKV589847 NUG589847:NUR589847 OEC589847:OEN589847 ONY589847:OOJ589847 OXU589847:OYF589847 PHQ589847:PIB589847 PRM589847:PRX589847 QBI589847:QBT589847 QLE589847:QLP589847 QVA589847:QVL589847 REW589847:RFH589847 ROS589847:RPD589847 RYO589847:RYZ589847 SIK589847:SIV589847 SSG589847:SSR589847 TCC589847:TCN589847 TLY589847:TMJ589847 TVU589847:TWF589847 UFQ589847:UGB589847 UPM589847:UPX589847 UZI589847:UZT589847 VJE589847:VJP589847 VTA589847:VTL589847 WCW589847:WDH589847 WMS589847:WND589847 WWO589847:WWZ589847 KC655383:KN655383 TY655383:UJ655383 ADU655383:AEF655383 ANQ655383:AOB655383 AXM655383:AXX655383 BHI655383:BHT655383 BRE655383:BRP655383 CBA655383:CBL655383 CKW655383:CLH655383 CUS655383:CVD655383 DEO655383:DEZ655383 DOK655383:DOV655383 DYG655383:DYR655383 EIC655383:EIN655383 ERY655383:ESJ655383 FBU655383:FCF655383 FLQ655383:FMB655383 FVM655383:FVX655383 GFI655383:GFT655383 GPE655383:GPP655383 GZA655383:GZL655383 HIW655383:HJH655383 HSS655383:HTD655383 ICO655383:ICZ655383 IMK655383:IMV655383 IWG655383:IWR655383 JGC655383:JGN655383 JPY655383:JQJ655383 JZU655383:KAF655383 KJQ655383:KKB655383 KTM655383:KTX655383 LDI655383:LDT655383 LNE655383:LNP655383 LXA655383:LXL655383 MGW655383:MHH655383 MQS655383:MRD655383 NAO655383:NAZ655383 NKK655383:NKV655383 NUG655383:NUR655383 OEC655383:OEN655383 ONY655383:OOJ655383 OXU655383:OYF655383 PHQ655383:PIB655383 PRM655383:PRX655383 QBI655383:QBT655383 QLE655383:QLP655383 QVA655383:QVL655383 REW655383:RFH655383 ROS655383:RPD655383 RYO655383:RYZ655383 SIK655383:SIV655383 SSG655383:SSR655383 TCC655383:TCN655383 TLY655383:TMJ655383 TVU655383:TWF655383 UFQ655383:UGB655383 UPM655383:UPX655383 UZI655383:UZT655383 VJE655383:VJP655383 VTA655383:VTL655383 WCW655383:WDH655383 WMS655383:WND655383 WWO655383:WWZ655383 KC720919:KN720919 TY720919:UJ720919 ADU720919:AEF720919 ANQ720919:AOB720919 AXM720919:AXX720919 BHI720919:BHT720919 BRE720919:BRP720919 CBA720919:CBL720919 CKW720919:CLH720919 CUS720919:CVD720919 DEO720919:DEZ720919 DOK720919:DOV720919 DYG720919:DYR720919 EIC720919:EIN720919 ERY720919:ESJ720919 FBU720919:FCF720919 FLQ720919:FMB720919 FVM720919:FVX720919 GFI720919:GFT720919 GPE720919:GPP720919 GZA720919:GZL720919 HIW720919:HJH720919 HSS720919:HTD720919 ICO720919:ICZ720919 IMK720919:IMV720919 IWG720919:IWR720919 JGC720919:JGN720919 JPY720919:JQJ720919 JZU720919:KAF720919 KJQ720919:KKB720919 KTM720919:KTX720919 LDI720919:LDT720919 LNE720919:LNP720919 LXA720919:LXL720919 MGW720919:MHH720919 MQS720919:MRD720919 NAO720919:NAZ720919 NKK720919:NKV720919 NUG720919:NUR720919 OEC720919:OEN720919 ONY720919:OOJ720919 OXU720919:OYF720919 PHQ720919:PIB720919 PRM720919:PRX720919 QBI720919:QBT720919 QLE720919:QLP720919 QVA720919:QVL720919 REW720919:RFH720919 ROS720919:RPD720919 RYO720919:RYZ720919 SIK720919:SIV720919 SSG720919:SSR720919 TCC720919:TCN720919 TLY720919:TMJ720919 TVU720919:TWF720919 UFQ720919:UGB720919 UPM720919:UPX720919 UZI720919:UZT720919 VJE720919:VJP720919 VTA720919:VTL720919 WCW720919:WDH720919 WMS720919:WND720919 WWO720919:WWZ720919 KC786455:KN786455 TY786455:UJ786455 ADU786455:AEF786455 ANQ786455:AOB786455 AXM786455:AXX786455 BHI786455:BHT786455 BRE786455:BRP786455 CBA786455:CBL786455 CKW786455:CLH786455 CUS786455:CVD786455 DEO786455:DEZ786455 DOK786455:DOV786455 DYG786455:DYR786455 EIC786455:EIN786455 ERY786455:ESJ786455 FBU786455:FCF786455 FLQ786455:FMB786455 FVM786455:FVX786455 GFI786455:GFT786455 GPE786455:GPP786455 GZA786455:GZL786455 HIW786455:HJH786455 HSS786455:HTD786455 ICO786455:ICZ786455 IMK786455:IMV786455 IWG786455:IWR786455 JGC786455:JGN786455 JPY786455:JQJ786455 JZU786455:KAF786455 KJQ786455:KKB786455 KTM786455:KTX786455 LDI786455:LDT786455 LNE786455:LNP786455 LXA786455:LXL786455 MGW786455:MHH786455 MQS786455:MRD786455 NAO786455:NAZ786455 NKK786455:NKV786455 NUG786455:NUR786455 OEC786455:OEN786455 ONY786455:OOJ786455 OXU786455:OYF786455 PHQ786455:PIB786455 PRM786455:PRX786455 QBI786455:QBT786455 QLE786455:QLP786455 QVA786455:QVL786455 REW786455:RFH786455 ROS786455:RPD786455 RYO786455:RYZ786455 SIK786455:SIV786455 SSG786455:SSR786455 TCC786455:TCN786455 TLY786455:TMJ786455 TVU786455:TWF786455 UFQ786455:UGB786455 UPM786455:UPX786455 UZI786455:UZT786455 VJE786455:VJP786455 VTA786455:VTL786455 WCW786455:WDH786455 WMS786455:WND786455 WWO786455:WWZ786455 KC851991:KN851991 TY851991:UJ851991 ADU851991:AEF851991 ANQ851991:AOB851991 AXM851991:AXX851991 BHI851991:BHT851991 BRE851991:BRP851991 CBA851991:CBL851991 CKW851991:CLH851991 CUS851991:CVD851991 DEO851991:DEZ851991 DOK851991:DOV851991 DYG851991:DYR851991 EIC851991:EIN851991 ERY851991:ESJ851991 FBU851991:FCF851991 FLQ851991:FMB851991 FVM851991:FVX851991 GFI851991:GFT851991 GPE851991:GPP851991 GZA851991:GZL851991 HIW851991:HJH851991 HSS851991:HTD851991 ICO851991:ICZ851991 IMK851991:IMV851991 IWG851991:IWR851991 JGC851991:JGN851991 JPY851991:JQJ851991 JZU851991:KAF851991 KJQ851991:KKB851991 KTM851991:KTX851991 LDI851991:LDT851991 LNE851991:LNP851991 LXA851991:LXL851991 MGW851991:MHH851991 MQS851991:MRD851991 NAO851991:NAZ851991 NKK851991:NKV851991 NUG851991:NUR851991 OEC851991:OEN851991 ONY851991:OOJ851991 OXU851991:OYF851991 PHQ851991:PIB851991 PRM851991:PRX851991 QBI851991:QBT851991 QLE851991:QLP851991 QVA851991:QVL851991 REW851991:RFH851991 ROS851991:RPD851991 RYO851991:RYZ851991 SIK851991:SIV851991 SSG851991:SSR851991 TCC851991:TCN851991 TLY851991:TMJ851991 TVU851991:TWF851991 UFQ851991:UGB851991 UPM851991:UPX851991 UZI851991:UZT851991 VJE851991:VJP851991 VTA851991:VTL851991 WCW851991:WDH851991 WMS851991:WND851991 WWO851991:WWZ851991 KC917527:KN917527 TY917527:UJ917527 ADU917527:AEF917527 ANQ917527:AOB917527 AXM917527:AXX917527 BHI917527:BHT917527 BRE917527:BRP917527 CBA917527:CBL917527 CKW917527:CLH917527 CUS917527:CVD917527 DEO917527:DEZ917527 DOK917527:DOV917527 DYG917527:DYR917527 EIC917527:EIN917527 ERY917527:ESJ917527 FBU917527:FCF917527 FLQ917527:FMB917527 FVM917527:FVX917527 GFI917527:GFT917527 GPE917527:GPP917527 GZA917527:GZL917527 HIW917527:HJH917527 HSS917527:HTD917527 ICO917527:ICZ917527 IMK917527:IMV917527 IWG917527:IWR917527 JGC917527:JGN917527 JPY917527:JQJ917527 JZU917527:KAF917527 KJQ917527:KKB917527 KTM917527:KTX917527 LDI917527:LDT917527 LNE917527:LNP917527 LXA917527:LXL917527 MGW917527:MHH917527 MQS917527:MRD917527 NAO917527:NAZ917527 NKK917527:NKV917527 NUG917527:NUR917527 OEC917527:OEN917527 ONY917527:OOJ917527 OXU917527:OYF917527 PHQ917527:PIB917527 PRM917527:PRX917527 QBI917527:QBT917527 QLE917527:QLP917527 QVA917527:QVL917527 REW917527:RFH917527 ROS917527:RPD917527 RYO917527:RYZ917527 SIK917527:SIV917527 SSG917527:SSR917527 TCC917527:TCN917527 TLY917527:TMJ917527 TVU917527:TWF917527 UFQ917527:UGB917527 UPM917527:UPX917527 UZI917527:UZT917527 VJE917527:VJP917527 VTA917527:VTL917527 WCW917527:WDH917527 WMS917527:WND917527 WWO917527:WWZ917527 KC983063:KN983063 TY983063:UJ983063 ADU983063:AEF983063 ANQ983063:AOB983063 AXM983063:AXX983063 BHI983063:BHT983063 BRE983063:BRP983063 CBA983063:CBL983063 CKW983063:CLH983063 CUS983063:CVD983063 DEO983063:DEZ983063 DOK983063:DOV983063 DYG983063:DYR983063 EIC983063:EIN983063 ERY983063:ESJ983063 FBU983063:FCF983063 FLQ983063:FMB983063 FVM983063:FVX983063 GFI983063:GFT983063 GPE983063:GPP983063 GZA983063:GZL983063 HIW983063:HJH983063 HSS983063:HTD983063 ICO983063:ICZ983063 IMK983063:IMV983063 IWG983063:IWR983063 JGC983063:JGN983063 JPY983063:JQJ983063 JZU983063:KAF983063 KJQ983063:KKB983063 KTM983063:KTX983063 LDI983063:LDT983063 LNE983063:LNP983063 LXA983063:LXL983063 MGW983063:MHH983063 MQS983063:MRD983063 NAO983063:NAZ983063 NKK983063:NKV983063 NUG983063:NUR983063 OEC983063:OEN983063 ONY983063:OOJ983063 OXU983063:OYF983063 PHQ983063:PIB983063 PRM983063:PRX983063 QBI983063:QBT983063 QLE983063:QLP983063 QVA983063:QVL983063 REW983063:RFH983063 ROS983063:RPD983063 RYO983063:RYZ983063 SIK983063:SIV983063 SSG983063:SSR983063 TCC983063:TCN983063 TLY983063:TMJ983063 TVU983063:TWF983063 UFQ983063:UGB983063 UPM983063:UPX983063 UZI983063:UZT983063 VJE983063:VJP983063 VTA983063:VTL983063 WCW983063:WDH983063 WMS983063:WND983063 L65562:AR65565 L983063:AR983063 L917527:AR917527 L851991:AR851991 L786455:AR786455 L720919:AR720919 L655383:AR655383 L589847:AR589847 L524311:AR524311 L458775:AR458775 L393239:AR393239 L327703:AR327703 L262167:AR262167 L196631:AR196631 L131095:AR131095 L65559:AR65559 L983066:AR983069 L917530:AR917533 L851994:AR851997 L786458:AR786461 L720922:AR720925 L655386:AR655389 L589850:AR589853 L524314:AR524317 L458778:AR458781 L393242:AR393245 L327706:AR327709 L262170:AR262173 L196634:AR196637 L131098:AR131101"/>
    <dataValidation type="list" allowBlank="1" showInputMessage="1" errorTitle="Ошибка" error="Выберите значение из списка" prompt="Выберите значение из списка" sqref="WWR983060 KF23 UB23 ADX23 ANT23 AXP23 BHL23 BRH23 CBD23 CKZ23 CUV23 DER23 DON23 DYJ23 EIF23 ESB23 FBX23 FLT23 FVP23 GFL23 GPH23 GZD23 HIZ23 HSV23 ICR23 IMN23 IWJ23 JGF23 JQB23 JZX23 KJT23 KTP23 LDL23 LNH23 LXD23 MGZ23 MQV23 NAR23 NKN23 NUJ23 OEF23 OOB23 OXX23 PHT23 PRP23 QBL23 QLH23 QVD23 REZ23 ROV23 RYR23 SIN23 SSJ23 TCF23 TMB23 TVX23 UFT23 UPP23 UZL23 VJH23 VTD23 WCZ23 WMV23 WWR23 O65556 KF65556 UB65556 ADX65556 ANT65556 AXP65556 BHL65556 BRH65556 CBD65556 CKZ65556 CUV65556 DER65556 DON65556 DYJ65556 EIF65556 ESB65556 FBX65556 FLT65556 FVP65556 GFL65556 GPH65556 GZD65556 HIZ65556 HSV65556 ICR65556 IMN65556 IWJ65556 JGF65556 JQB65556 JZX65556 KJT65556 KTP65556 LDL65556 LNH65556 LXD65556 MGZ65556 MQV65556 NAR65556 NKN65556 NUJ65556 OEF65556 OOB65556 OXX65556 PHT65556 PRP65556 QBL65556 QLH65556 QVD65556 REZ65556 ROV65556 RYR65556 SIN65556 SSJ65556 TCF65556 TMB65556 TVX65556 UFT65556 UPP65556 UZL65556 VJH65556 VTD65556 WCZ65556 WMV65556 WWR65556 O131092 KF131092 UB131092 ADX131092 ANT131092 AXP131092 BHL131092 BRH131092 CBD131092 CKZ131092 CUV131092 DER131092 DON131092 DYJ131092 EIF131092 ESB131092 FBX131092 FLT131092 FVP131092 GFL131092 GPH131092 GZD131092 HIZ131092 HSV131092 ICR131092 IMN131092 IWJ131092 JGF131092 JQB131092 JZX131092 KJT131092 KTP131092 LDL131092 LNH131092 LXD131092 MGZ131092 MQV131092 NAR131092 NKN131092 NUJ131092 OEF131092 OOB131092 OXX131092 PHT131092 PRP131092 QBL131092 QLH131092 QVD131092 REZ131092 ROV131092 RYR131092 SIN131092 SSJ131092 TCF131092 TMB131092 TVX131092 UFT131092 UPP131092 UZL131092 VJH131092 VTD131092 WCZ131092 WMV131092 WWR131092 O196628 KF196628 UB196628 ADX196628 ANT196628 AXP196628 BHL196628 BRH196628 CBD196628 CKZ196628 CUV196628 DER196628 DON196628 DYJ196628 EIF196628 ESB196628 FBX196628 FLT196628 FVP196628 GFL196628 GPH196628 GZD196628 HIZ196628 HSV196628 ICR196628 IMN196628 IWJ196628 JGF196628 JQB196628 JZX196628 KJT196628 KTP196628 LDL196628 LNH196628 LXD196628 MGZ196628 MQV196628 NAR196628 NKN196628 NUJ196628 OEF196628 OOB196628 OXX196628 PHT196628 PRP196628 QBL196628 QLH196628 QVD196628 REZ196628 ROV196628 RYR196628 SIN196628 SSJ196628 TCF196628 TMB196628 TVX196628 UFT196628 UPP196628 UZL196628 VJH196628 VTD196628 WCZ196628 WMV196628 WWR196628 O262164 KF262164 UB262164 ADX262164 ANT262164 AXP262164 BHL262164 BRH262164 CBD262164 CKZ262164 CUV262164 DER262164 DON262164 DYJ262164 EIF262164 ESB262164 FBX262164 FLT262164 FVP262164 GFL262164 GPH262164 GZD262164 HIZ262164 HSV262164 ICR262164 IMN262164 IWJ262164 JGF262164 JQB262164 JZX262164 KJT262164 KTP262164 LDL262164 LNH262164 LXD262164 MGZ262164 MQV262164 NAR262164 NKN262164 NUJ262164 OEF262164 OOB262164 OXX262164 PHT262164 PRP262164 QBL262164 QLH262164 QVD262164 REZ262164 ROV262164 RYR262164 SIN262164 SSJ262164 TCF262164 TMB262164 TVX262164 UFT262164 UPP262164 UZL262164 VJH262164 VTD262164 WCZ262164 WMV262164 WWR262164 O327700 KF327700 UB327700 ADX327700 ANT327700 AXP327700 BHL327700 BRH327700 CBD327700 CKZ327700 CUV327700 DER327700 DON327700 DYJ327700 EIF327700 ESB327700 FBX327700 FLT327700 FVP327700 GFL327700 GPH327700 GZD327700 HIZ327700 HSV327700 ICR327700 IMN327700 IWJ327700 JGF327700 JQB327700 JZX327700 KJT327700 KTP327700 LDL327700 LNH327700 LXD327700 MGZ327700 MQV327700 NAR327700 NKN327700 NUJ327700 OEF327700 OOB327700 OXX327700 PHT327700 PRP327700 QBL327700 QLH327700 QVD327700 REZ327700 ROV327700 RYR327700 SIN327700 SSJ327700 TCF327700 TMB327700 TVX327700 UFT327700 UPP327700 UZL327700 VJH327700 VTD327700 WCZ327700 WMV327700 WWR327700 O393236 KF393236 UB393236 ADX393236 ANT393236 AXP393236 BHL393236 BRH393236 CBD393236 CKZ393236 CUV393236 DER393236 DON393236 DYJ393236 EIF393236 ESB393236 FBX393236 FLT393236 FVP393236 GFL393236 GPH393236 GZD393236 HIZ393236 HSV393236 ICR393236 IMN393236 IWJ393236 JGF393236 JQB393236 JZX393236 KJT393236 KTP393236 LDL393236 LNH393236 LXD393236 MGZ393236 MQV393236 NAR393236 NKN393236 NUJ393236 OEF393236 OOB393236 OXX393236 PHT393236 PRP393236 QBL393236 QLH393236 QVD393236 REZ393236 ROV393236 RYR393236 SIN393236 SSJ393236 TCF393236 TMB393236 TVX393236 UFT393236 UPP393236 UZL393236 VJH393236 VTD393236 WCZ393236 WMV393236 WWR393236 O458772 KF458772 UB458772 ADX458772 ANT458772 AXP458772 BHL458772 BRH458772 CBD458772 CKZ458772 CUV458772 DER458772 DON458772 DYJ458772 EIF458772 ESB458772 FBX458772 FLT458772 FVP458772 GFL458772 GPH458772 GZD458772 HIZ458772 HSV458772 ICR458772 IMN458772 IWJ458772 JGF458772 JQB458772 JZX458772 KJT458772 KTP458772 LDL458772 LNH458772 LXD458772 MGZ458772 MQV458772 NAR458772 NKN458772 NUJ458772 OEF458772 OOB458772 OXX458772 PHT458772 PRP458772 QBL458772 QLH458772 QVD458772 REZ458772 ROV458772 RYR458772 SIN458772 SSJ458772 TCF458772 TMB458772 TVX458772 UFT458772 UPP458772 UZL458772 VJH458772 VTD458772 WCZ458772 WMV458772 WWR458772 O524308 KF524308 UB524308 ADX524308 ANT524308 AXP524308 BHL524308 BRH524308 CBD524308 CKZ524308 CUV524308 DER524308 DON524308 DYJ524308 EIF524308 ESB524308 FBX524308 FLT524308 FVP524308 GFL524308 GPH524308 GZD524308 HIZ524308 HSV524308 ICR524308 IMN524308 IWJ524308 JGF524308 JQB524308 JZX524308 KJT524308 KTP524308 LDL524308 LNH524308 LXD524308 MGZ524308 MQV524308 NAR524308 NKN524308 NUJ524308 OEF524308 OOB524308 OXX524308 PHT524308 PRP524308 QBL524308 QLH524308 QVD524308 REZ524308 ROV524308 RYR524308 SIN524308 SSJ524308 TCF524308 TMB524308 TVX524308 UFT524308 UPP524308 UZL524308 VJH524308 VTD524308 WCZ524308 WMV524308 WWR524308 O589844 KF589844 UB589844 ADX589844 ANT589844 AXP589844 BHL589844 BRH589844 CBD589844 CKZ589844 CUV589844 DER589844 DON589844 DYJ589844 EIF589844 ESB589844 FBX589844 FLT589844 FVP589844 GFL589844 GPH589844 GZD589844 HIZ589844 HSV589844 ICR589844 IMN589844 IWJ589844 JGF589844 JQB589844 JZX589844 KJT589844 KTP589844 LDL589844 LNH589844 LXD589844 MGZ589844 MQV589844 NAR589844 NKN589844 NUJ589844 OEF589844 OOB589844 OXX589844 PHT589844 PRP589844 QBL589844 QLH589844 QVD589844 REZ589844 ROV589844 RYR589844 SIN589844 SSJ589844 TCF589844 TMB589844 TVX589844 UFT589844 UPP589844 UZL589844 VJH589844 VTD589844 WCZ589844 WMV589844 WWR589844 O655380 KF655380 UB655380 ADX655380 ANT655380 AXP655380 BHL655380 BRH655380 CBD655380 CKZ655380 CUV655380 DER655380 DON655380 DYJ655380 EIF655380 ESB655380 FBX655380 FLT655380 FVP655380 GFL655380 GPH655380 GZD655380 HIZ655380 HSV655380 ICR655380 IMN655380 IWJ655380 JGF655380 JQB655380 JZX655380 KJT655380 KTP655380 LDL655380 LNH655380 LXD655380 MGZ655380 MQV655380 NAR655380 NKN655380 NUJ655380 OEF655380 OOB655380 OXX655380 PHT655380 PRP655380 QBL655380 QLH655380 QVD655380 REZ655380 ROV655380 RYR655380 SIN655380 SSJ655380 TCF655380 TMB655380 TVX655380 UFT655380 UPP655380 UZL655380 VJH655380 VTD655380 WCZ655380 WMV655380 WWR655380 O720916 KF720916 UB720916 ADX720916 ANT720916 AXP720916 BHL720916 BRH720916 CBD720916 CKZ720916 CUV720916 DER720916 DON720916 DYJ720916 EIF720916 ESB720916 FBX720916 FLT720916 FVP720916 GFL720916 GPH720916 GZD720916 HIZ720916 HSV720916 ICR720916 IMN720916 IWJ720916 JGF720916 JQB720916 JZX720916 KJT720916 KTP720916 LDL720916 LNH720916 LXD720916 MGZ720916 MQV720916 NAR720916 NKN720916 NUJ720916 OEF720916 OOB720916 OXX720916 PHT720916 PRP720916 QBL720916 QLH720916 QVD720916 REZ720916 ROV720916 RYR720916 SIN720916 SSJ720916 TCF720916 TMB720916 TVX720916 UFT720916 UPP720916 UZL720916 VJH720916 VTD720916 WCZ720916 WMV720916 WWR720916 O786452 KF786452 UB786452 ADX786452 ANT786452 AXP786452 BHL786452 BRH786452 CBD786452 CKZ786452 CUV786452 DER786452 DON786452 DYJ786452 EIF786452 ESB786452 FBX786452 FLT786452 FVP786452 GFL786452 GPH786452 GZD786452 HIZ786452 HSV786452 ICR786452 IMN786452 IWJ786452 JGF786452 JQB786452 JZX786452 KJT786452 KTP786452 LDL786452 LNH786452 LXD786452 MGZ786452 MQV786452 NAR786452 NKN786452 NUJ786452 OEF786452 OOB786452 OXX786452 PHT786452 PRP786452 QBL786452 QLH786452 QVD786452 REZ786452 ROV786452 RYR786452 SIN786452 SSJ786452 TCF786452 TMB786452 TVX786452 UFT786452 UPP786452 UZL786452 VJH786452 VTD786452 WCZ786452 WMV786452 WWR786452 O851988 KF851988 UB851988 ADX851988 ANT851988 AXP851988 BHL851988 BRH851988 CBD851988 CKZ851988 CUV851988 DER851988 DON851988 DYJ851988 EIF851988 ESB851988 FBX851988 FLT851988 FVP851988 GFL851988 GPH851988 GZD851988 HIZ851988 HSV851988 ICR851988 IMN851988 IWJ851988 JGF851988 JQB851988 JZX851988 KJT851988 KTP851988 LDL851988 LNH851988 LXD851988 MGZ851988 MQV851988 NAR851988 NKN851988 NUJ851988 OEF851988 OOB851988 OXX851988 PHT851988 PRP851988 QBL851988 QLH851988 QVD851988 REZ851988 ROV851988 RYR851988 SIN851988 SSJ851988 TCF851988 TMB851988 TVX851988 UFT851988 UPP851988 UZL851988 VJH851988 VTD851988 WCZ851988 WMV851988 WWR851988 O917524 KF917524 UB917524 ADX917524 ANT917524 AXP917524 BHL917524 BRH917524 CBD917524 CKZ917524 CUV917524 DER917524 DON917524 DYJ917524 EIF917524 ESB917524 FBX917524 FLT917524 FVP917524 GFL917524 GPH917524 GZD917524 HIZ917524 HSV917524 ICR917524 IMN917524 IWJ917524 JGF917524 JQB917524 JZX917524 KJT917524 KTP917524 LDL917524 LNH917524 LXD917524 MGZ917524 MQV917524 NAR917524 NKN917524 NUJ917524 OEF917524 OOB917524 OXX917524 PHT917524 PRP917524 QBL917524 QLH917524 QVD917524 REZ917524 ROV917524 RYR917524 SIN917524 SSJ917524 TCF917524 TMB917524 TVX917524 UFT917524 UPP917524 UZL917524 VJH917524 VTD917524 WCZ917524 WMV917524 WWR917524 O983060 KF983060 UB983060 ADX983060 ANT983060 AXP983060 BHL983060 BRH983060 CBD983060 CKZ983060 CUV983060 DER983060 DON983060 DYJ983060 EIF983060 ESB983060 FBX983060 FLT983060 FVP983060 GFL983060 GPH983060 GZD983060 HIZ983060 HSV983060 ICR983060 IMN983060 IWJ983060 JGF983060 JQB983060 JZX983060 KJT983060 KTP983060 LDL983060 LNH983060 LXD983060 MGZ983060 MQV983060 NAR983060 NKN983060 NUJ983060 OEF983060 OOB983060 OXX983060 PHT983060 PRP983060 QBL983060 QLH983060 QVD983060 REZ983060 ROV983060 RYR983060 SIN983060 SSJ983060 TCF983060 TMB983060 TVX983060 UFT983060 UPP983060 UZL983060 VJH983060 VTD983060 WCZ983060 WMV983060 V65556 V131092 V196628 V262164 V327700 V393236 V458772 V524308 V589844 V655380 V720916 V786452 V851988 V917524 V983060 AC65556 AC131092 AC196628 AC262164 AC327700 AC393236 AC458772 AC524308 AC589844 AC655380 AC720916 AC786452 AC851988 AC917524 AC983060 AJ65556 AJ131092 AJ196628 AJ262164 AJ327700 AJ393236 AJ458772 AJ524308 AJ589844 AJ655380 AJ720916 AJ786452 AJ851988 AJ917524 AJ983060">
      <formula1>kind_of_cons</formula1>
    </dataValidation>
    <dataValidation type="textLength" operator="lessThanOrEqual" allowBlank="1" showInputMessage="1" showErrorMessage="1" errorTitle="Ошибка" error="Допускается ввод не более 900 символов!" sqref="WWZ983055:WWZ983061 AOB18:AOB25 AXX18:AXX25 BHT18:BHT25 BRP18:BRP25 CBL18:CBL25 CLH18:CLH25 CVD18:CVD25 DEZ18:DEZ25 DOV18:DOV25 DYR18:DYR25 EIN18:EIN25 ESJ18:ESJ25 FCF18:FCF25 FMB18:FMB25 FVX18:FVX25 GFT18:GFT25 GPP18:GPP25 GZL18:GZL25 HJH18:HJH25 HTD18:HTD25 ICZ18:ICZ25 IMV18:IMV25 IWR18:IWR25 JGN18:JGN25 JQJ18:JQJ25 KAF18:KAF25 KKB18:KKB25 KTX18:KTX25 LDT18:LDT25 LNP18:LNP25 LXL18:LXL25 MHH18:MHH25 MRD18:MRD25 NAZ18:NAZ25 NKV18:NKV25 NUR18:NUR25 OEN18:OEN25 OOJ18:OOJ25 OYF18:OYF25 PIB18:PIB25 PRX18:PRX25 QBT18:QBT25 QLP18:QLP25 QVL18:QVL25 RFH18:RFH25 RPD18:RPD25 RYZ18:RYZ25 SIV18:SIV25 SSR18:SSR25 TCN18:TCN25 TMJ18:TMJ25 TWF18:TWF25 UGB18:UGB25 UPX18:UPX25 UZT18:UZT25 VJP18:VJP25 VTL18:VTL25 WDH18:WDH25 WND18:WND25 WWZ18:WWZ25 KN18:KN25 UJ18:UJ25 WND983055:WND983061 AR65551:AR65557 KN65551:KN65557 UJ65551:UJ65557 AEF65551:AEF65557 AOB65551:AOB65557 AXX65551:AXX65557 BHT65551:BHT65557 BRP65551:BRP65557 CBL65551:CBL65557 CLH65551:CLH65557 CVD65551:CVD65557 DEZ65551:DEZ65557 DOV65551:DOV65557 DYR65551:DYR65557 EIN65551:EIN65557 ESJ65551:ESJ65557 FCF65551:FCF65557 FMB65551:FMB65557 FVX65551:FVX65557 GFT65551:GFT65557 GPP65551:GPP65557 GZL65551:GZL65557 HJH65551:HJH65557 HTD65551:HTD65557 ICZ65551:ICZ65557 IMV65551:IMV65557 IWR65551:IWR65557 JGN65551:JGN65557 JQJ65551:JQJ65557 KAF65551:KAF65557 KKB65551:KKB65557 KTX65551:KTX65557 LDT65551:LDT65557 LNP65551:LNP65557 LXL65551:LXL65557 MHH65551:MHH65557 MRD65551:MRD65557 NAZ65551:NAZ65557 NKV65551:NKV65557 NUR65551:NUR65557 OEN65551:OEN65557 OOJ65551:OOJ65557 OYF65551:OYF65557 PIB65551:PIB65557 PRX65551:PRX65557 QBT65551:QBT65557 QLP65551:QLP65557 QVL65551:QVL65557 RFH65551:RFH65557 RPD65551:RPD65557 RYZ65551:RYZ65557 SIV65551:SIV65557 SSR65551:SSR65557 TCN65551:TCN65557 TMJ65551:TMJ65557 TWF65551:TWF65557 UGB65551:UGB65557 UPX65551:UPX65557 UZT65551:UZT65557 VJP65551:VJP65557 VTL65551:VTL65557 WDH65551:WDH65557 WND65551:WND65557 WWZ65551:WWZ65557 AR131087:AR131093 KN131087:KN131093 UJ131087:UJ131093 AEF131087:AEF131093 AOB131087:AOB131093 AXX131087:AXX131093 BHT131087:BHT131093 BRP131087:BRP131093 CBL131087:CBL131093 CLH131087:CLH131093 CVD131087:CVD131093 DEZ131087:DEZ131093 DOV131087:DOV131093 DYR131087:DYR131093 EIN131087:EIN131093 ESJ131087:ESJ131093 FCF131087:FCF131093 FMB131087:FMB131093 FVX131087:FVX131093 GFT131087:GFT131093 GPP131087:GPP131093 GZL131087:GZL131093 HJH131087:HJH131093 HTD131087:HTD131093 ICZ131087:ICZ131093 IMV131087:IMV131093 IWR131087:IWR131093 JGN131087:JGN131093 JQJ131087:JQJ131093 KAF131087:KAF131093 KKB131087:KKB131093 KTX131087:KTX131093 LDT131087:LDT131093 LNP131087:LNP131093 LXL131087:LXL131093 MHH131087:MHH131093 MRD131087:MRD131093 NAZ131087:NAZ131093 NKV131087:NKV131093 NUR131087:NUR131093 OEN131087:OEN131093 OOJ131087:OOJ131093 OYF131087:OYF131093 PIB131087:PIB131093 PRX131087:PRX131093 QBT131087:QBT131093 QLP131087:QLP131093 QVL131087:QVL131093 RFH131087:RFH131093 RPD131087:RPD131093 RYZ131087:RYZ131093 SIV131087:SIV131093 SSR131087:SSR131093 TCN131087:TCN131093 TMJ131087:TMJ131093 TWF131087:TWF131093 UGB131087:UGB131093 UPX131087:UPX131093 UZT131087:UZT131093 VJP131087:VJP131093 VTL131087:VTL131093 WDH131087:WDH131093 WND131087:WND131093 WWZ131087:WWZ131093 AR196623:AR196629 KN196623:KN196629 UJ196623:UJ196629 AEF196623:AEF196629 AOB196623:AOB196629 AXX196623:AXX196629 BHT196623:BHT196629 BRP196623:BRP196629 CBL196623:CBL196629 CLH196623:CLH196629 CVD196623:CVD196629 DEZ196623:DEZ196629 DOV196623:DOV196629 DYR196623:DYR196629 EIN196623:EIN196629 ESJ196623:ESJ196629 FCF196623:FCF196629 FMB196623:FMB196629 FVX196623:FVX196629 GFT196623:GFT196629 GPP196623:GPP196629 GZL196623:GZL196629 HJH196623:HJH196629 HTD196623:HTD196629 ICZ196623:ICZ196629 IMV196623:IMV196629 IWR196623:IWR196629 JGN196623:JGN196629 JQJ196623:JQJ196629 KAF196623:KAF196629 KKB196623:KKB196629 KTX196623:KTX196629 LDT196623:LDT196629 LNP196623:LNP196629 LXL196623:LXL196629 MHH196623:MHH196629 MRD196623:MRD196629 NAZ196623:NAZ196629 NKV196623:NKV196629 NUR196623:NUR196629 OEN196623:OEN196629 OOJ196623:OOJ196629 OYF196623:OYF196629 PIB196623:PIB196629 PRX196623:PRX196629 QBT196623:QBT196629 QLP196623:QLP196629 QVL196623:QVL196629 RFH196623:RFH196629 RPD196623:RPD196629 RYZ196623:RYZ196629 SIV196623:SIV196629 SSR196623:SSR196629 TCN196623:TCN196629 TMJ196623:TMJ196629 TWF196623:TWF196629 UGB196623:UGB196629 UPX196623:UPX196629 UZT196623:UZT196629 VJP196623:VJP196629 VTL196623:VTL196629 WDH196623:WDH196629 WND196623:WND196629 WWZ196623:WWZ196629 AR262159:AR262165 KN262159:KN262165 UJ262159:UJ262165 AEF262159:AEF262165 AOB262159:AOB262165 AXX262159:AXX262165 BHT262159:BHT262165 BRP262159:BRP262165 CBL262159:CBL262165 CLH262159:CLH262165 CVD262159:CVD262165 DEZ262159:DEZ262165 DOV262159:DOV262165 DYR262159:DYR262165 EIN262159:EIN262165 ESJ262159:ESJ262165 FCF262159:FCF262165 FMB262159:FMB262165 FVX262159:FVX262165 GFT262159:GFT262165 GPP262159:GPP262165 GZL262159:GZL262165 HJH262159:HJH262165 HTD262159:HTD262165 ICZ262159:ICZ262165 IMV262159:IMV262165 IWR262159:IWR262165 JGN262159:JGN262165 JQJ262159:JQJ262165 KAF262159:KAF262165 KKB262159:KKB262165 KTX262159:KTX262165 LDT262159:LDT262165 LNP262159:LNP262165 LXL262159:LXL262165 MHH262159:MHH262165 MRD262159:MRD262165 NAZ262159:NAZ262165 NKV262159:NKV262165 NUR262159:NUR262165 OEN262159:OEN262165 OOJ262159:OOJ262165 OYF262159:OYF262165 PIB262159:PIB262165 PRX262159:PRX262165 QBT262159:QBT262165 QLP262159:QLP262165 QVL262159:QVL262165 RFH262159:RFH262165 RPD262159:RPD262165 RYZ262159:RYZ262165 SIV262159:SIV262165 SSR262159:SSR262165 TCN262159:TCN262165 TMJ262159:TMJ262165 TWF262159:TWF262165 UGB262159:UGB262165 UPX262159:UPX262165 UZT262159:UZT262165 VJP262159:VJP262165 VTL262159:VTL262165 WDH262159:WDH262165 WND262159:WND262165 WWZ262159:WWZ262165 AR327695:AR327701 KN327695:KN327701 UJ327695:UJ327701 AEF327695:AEF327701 AOB327695:AOB327701 AXX327695:AXX327701 BHT327695:BHT327701 BRP327695:BRP327701 CBL327695:CBL327701 CLH327695:CLH327701 CVD327695:CVD327701 DEZ327695:DEZ327701 DOV327695:DOV327701 DYR327695:DYR327701 EIN327695:EIN327701 ESJ327695:ESJ327701 FCF327695:FCF327701 FMB327695:FMB327701 FVX327695:FVX327701 GFT327695:GFT327701 GPP327695:GPP327701 GZL327695:GZL327701 HJH327695:HJH327701 HTD327695:HTD327701 ICZ327695:ICZ327701 IMV327695:IMV327701 IWR327695:IWR327701 JGN327695:JGN327701 JQJ327695:JQJ327701 KAF327695:KAF327701 KKB327695:KKB327701 KTX327695:KTX327701 LDT327695:LDT327701 LNP327695:LNP327701 LXL327695:LXL327701 MHH327695:MHH327701 MRD327695:MRD327701 NAZ327695:NAZ327701 NKV327695:NKV327701 NUR327695:NUR327701 OEN327695:OEN327701 OOJ327695:OOJ327701 OYF327695:OYF327701 PIB327695:PIB327701 PRX327695:PRX327701 QBT327695:QBT327701 QLP327695:QLP327701 QVL327695:QVL327701 RFH327695:RFH327701 RPD327695:RPD327701 RYZ327695:RYZ327701 SIV327695:SIV327701 SSR327695:SSR327701 TCN327695:TCN327701 TMJ327695:TMJ327701 TWF327695:TWF327701 UGB327695:UGB327701 UPX327695:UPX327701 UZT327695:UZT327701 VJP327695:VJP327701 VTL327695:VTL327701 WDH327695:WDH327701 WND327695:WND327701 WWZ327695:WWZ327701 AR393231:AR393237 KN393231:KN393237 UJ393231:UJ393237 AEF393231:AEF393237 AOB393231:AOB393237 AXX393231:AXX393237 BHT393231:BHT393237 BRP393231:BRP393237 CBL393231:CBL393237 CLH393231:CLH393237 CVD393231:CVD393237 DEZ393231:DEZ393237 DOV393231:DOV393237 DYR393231:DYR393237 EIN393231:EIN393237 ESJ393231:ESJ393237 FCF393231:FCF393237 FMB393231:FMB393237 FVX393231:FVX393237 GFT393231:GFT393237 GPP393231:GPP393237 GZL393231:GZL393237 HJH393231:HJH393237 HTD393231:HTD393237 ICZ393231:ICZ393237 IMV393231:IMV393237 IWR393231:IWR393237 JGN393231:JGN393237 JQJ393231:JQJ393237 KAF393231:KAF393237 KKB393231:KKB393237 KTX393231:KTX393237 LDT393231:LDT393237 LNP393231:LNP393237 LXL393231:LXL393237 MHH393231:MHH393237 MRD393231:MRD393237 NAZ393231:NAZ393237 NKV393231:NKV393237 NUR393231:NUR393237 OEN393231:OEN393237 OOJ393231:OOJ393237 OYF393231:OYF393237 PIB393231:PIB393237 PRX393231:PRX393237 QBT393231:QBT393237 QLP393231:QLP393237 QVL393231:QVL393237 RFH393231:RFH393237 RPD393231:RPD393237 RYZ393231:RYZ393237 SIV393231:SIV393237 SSR393231:SSR393237 TCN393231:TCN393237 TMJ393231:TMJ393237 TWF393231:TWF393237 UGB393231:UGB393237 UPX393231:UPX393237 UZT393231:UZT393237 VJP393231:VJP393237 VTL393231:VTL393237 WDH393231:WDH393237 WND393231:WND393237 WWZ393231:WWZ393237 AR458767:AR458773 KN458767:KN458773 UJ458767:UJ458773 AEF458767:AEF458773 AOB458767:AOB458773 AXX458767:AXX458773 BHT458767:BHT458773 BRP458767:BRP458773 CBL458767:CBL458773 CLH458767:CLH458773 CVD458767:CVD458773 DEZ458767:DEZ458773 DOV458767:DOV458773 DYR458767:DYR458773 EIN458767:EIN458773 ESJ458767:ESJ458773 FCF458767:FCF458773 FMB458767:FMB458773 FVX458767:FVX458773 GFT458767:GFT458773 GPP458767:GPP458773 GZL458767:GZL458773 HJH458767:HJH458773 HTD458767:HTD458773 ICZ458767:ICZ458773 IMV458767:IMV458773 IWR458767:IWR458773 JGN458767:JGN458773 JQJ458767:JQJ458773 KAF458767:KAF458773 KKB458767:KKB458773 KTX458767:KTX458773 LDT458767:LDT458773 LNP458767:LNP458773 LXL458767:LXL458773 MHH458767:MHH458773 MRD458767:MRD458773 NAZ458767:NAZ458773 NKV458767:NKV458773 NUR458767:NUR458773 OEN458767:OEN458773 OOJ458767:OOJ458773 OYF458767:OYF458773 PIB458767:PIB458773 PRX458767:PRX458773 QBT458767:QBT458773 QLP458767:QLP458773 QVL458767:QVL458773 RFH458767:RFH458773 RPD458767:RPD458773 RYZ458767:RYZ458773 SIV458767:SIV458773 SSR458767:SSR458773 TCN458767:TCN458773 TMJ458767:TMJ458773 TWF458767:TWF458773 UGB458767:UGB458773 UPX458767:UPX458773 UZT458767:UZT458773 VJP458767:VJP458773 VTL458767:VTL458773 WDH458767:WDH458773 WND458767:WND458773 WWZ458767:WWZ458773 AR524303:AR524309 KN524303:KN524309 UJ524303:UJ524309 AEF524303:AEF524309 AOB524303:AOB524309 AXX524303:AXX524309 BHT524303:BHT524309 BRP524303:BRP524309 CBL524303:CBL524309 CLH524303:CLH524309 CVD524303:CVD524309 DEZ524303:DEZ524309 DOV524303:DOV524309 DYR524303:DYR524309 EIN524303:EIN524309 ESJ524303:ESJ524309 FCF524303:FCF524309 FMB524303:FMB524309 FVX524303:FVX524309 GFT524303:GFT524309 GPP524303:GPP524309 GZL524303:GZL524309 HJH524303:HJH524309 HTD524303:HTD524309 ICZ524303:ICZ524309 IMV524303:IMV524309 IWR524303:IWR524309 JGN524303:JGN524309 JQJ524303:JQJ524309 KAF524303:KAF524309 KKB524303:KKB524309 KTX524303:KTX524309 LDT524303:LDT524309 LNP524303:LNP524309 LXL524303:LXL524309 MHH524303:MHH524309 MRD524303:MRD524309 NAZ524303:NAZ524309 NKV524303:NKV524309 NUR524303:NUR524309 OEN524303:OEN524309 OOJ524303:OOJ524309 OYF524303:OYF524309 PIB524303:PIB524309 PRX524303:PRX524309 QBT524303:QBT524309 QLP524303:QLP524309 QVL524303:QVL524309 RFH524303:RFH524309 RPD524303:RPD524309 RYZ524303:RYZ524309 SIV524303:SIV524309 SSR524303:SSR524309 TCN524303:TCN524309 TMJ524303:TMJ524309 TWF524303:TWF524309 UGB524303:UGB524309 UPX524303:UPX524309 UZT524303:UZT524309 VJP524303:VJP524309 VTL524303:VTL524309 WDH524303:WDH524309 WND524303:WND524309 WWZ524303:WWZ524309 AR589839:AR589845 KN589839:KN589845 UJ589839:UJ589845 AEF589839:AEF589845 AOB589839:AOB589845 AXX589839:AXX589845 BHT589839:BHT589845 BRP589839:BRP589845 CBL589839:CBL589845 CLH589839:CLH589845 CVD589839:CVD589845 DEZ589839:DEZ589845 DOV589839:DOV589845 DYR589839:DYR589845 EIN589839:EIN589845 ESJ589839:ESJ589845 FCF589839:FCF589845 FMB589839:FMB589845 FVX589839:FVX589845 GFT589839:GFT589845 GPP589839:GPP589845 GZL589839:GZL589845 HJH589839:HJH589845 HTD589839:HTD589845 ICZ589839:ICZ589845 IMV589839:IMV589845 IWR589839:IWR589845 JGN589839:JGN589845 JQJ589839:JQJ589845 KAF589839:KAF589845 KKB589839:KKB589845 KTX589839:KTX589845 LDT589839:LDT589845 LNP589839:LNP589845 LXL589839:LXL589845 MHH589839:MHH589845 MRD589839:MRD589845 NAZ589839:NAZ589845 NKV589839:NKV589845 NUR589839:NUR589845 OEN589839:OEN589845 OOJ589839:OOJ589845 OYF589839:OYF589845 PIB589839:PIB589845 PRX589839:PRX589845 QBT589839:QBT589845 QLP589839:QLP589845 QVL589839:QVL589845 RFH589839:RFH589845 RPD589839:RPD589845 RYZ589839:RYZ589845 SIV589839:SIV589845 SSR589839:SSR589845 TCN589839:TCN589845 TMJ589839:TMJ589845 TWF589839:TWF589845 UGB589839:UGB589845 UPX589839:UPX589845 UZT589839:UZT589845 VJP589839:VJP589845 VTL589839:VTL589845 WDH589839:WDH589845 WND589839:WND589845 WWZ589839:WWZ589845 AR655375:AR655381 KN655375:KN655381 UJ655375:UJ655381 AEF655375:AEF655381 AOB655375:AOB655381 AXX655375:AXX655381 BHT655375:BHT655381 BRP655375:BRP655381 CBL655375:CBL655381 CLH655375:CLH655381 CVD655375:CVD655381 DEZ655375:DEZ655381 DOV655375:DOV655381 DYR655375:DYR655381 EIN655375:EIN655381 ESJ655375:ESJ655381 FCF655375:FCF655381 FMB655375:FMB655381 FVX655375:FVX655381 GFT655375:GFT655381 GPP655375:GPP655381 GZL655375:GZL655381 HJH655375:HJH655381 HTD655375:HTD655381 ICZ655375:ICZ655381 IMV655375:IMV655381 IWR655375:IWR655381 JGN655375:JGN655381 JQJ655375:JQJ655381 KAF655375:KAF655381 KKB655375:KKB655381 KTX655375:KTX655381 LDT655375:LDT655381 LNP655375:LNP655381 LXL655375:LXL655381 MHH655375:MHH655381 MRD655375:MRD655381 NAZ655375:NAZ655381 NKV655375:NKV655381 NUR655375:NUR655381 OEN655375:OEN655381 OOJ655375:OOJ655381 OYF655375:OYF655381 PIB655375:PIB655381 PRX655375:PRX655381 QBT655375:QBT655381 QLP655375:QLP655381 QVL655375:QVL655381 RFH655375:RFH655381 RPD655375:RPD655381 RYZ655375:RYZ655381 SIV655375:SIV655381 SSR655375:SSR655381 TCN655375:TCN655381 TMJ655375:TMJ655381 TWF655375:TWF655381 UGB655375:UGB655381 UPX655375:UPX655381 UZT655375:UZT655381 VJP655375:VJP655381 VTL655375:VTL655381 WDH655375:WDH655381 WND655375:WND655381 WWZ655375:WWZ655381 AR720911:AR720917 KN720911:KN720917 UJ720911:UJ720917 AEF720911:AEF720917 AOB720911:AOB720917 AXX720911:AXX720917 BHT720911:BHT720917 BRP720911:BRP720917 CBL720911:CBL720917 CLH720911:CLH720917 CVD720911:CVD720917 DEZ720911:DEZ720917 DOV720911:DOV720917 DYR720911:DYR720917 EIN720911:EIN720917 ESJ720911:ESJ720917 FCF720911:FCF720917 FMB720911:FMB720917 FVX720911:FVX720917 GFT720911:GFT720917 GPP720911:GPP720917 GZL720911:GZL720917 HJH720911:HJH720917 HTD720911:HTD720917 ICZ720911:ICZ720917 IMV720911:IMV720917 IWR720911:IWR720917 JGN720911:JGN720917 JQJ720911:JQJ720917 KAF720911:KAF720917 KKB720911:KKB720917 KTX720911:KTX720917 LDT720911:LDT720917 LNP720911:LNP720917 LXL720911:LXL720917 MHH720911:MHH720917 MRD720911:MRD720917 NAZ720911:NAZ720917 NKV720911:NKV720917 NUR720911:NUR720917 OEN720911:OEN720917 OOJ720911:OOJ720917 OYF720911:OYF720917 PIB720911:PIB720917 PRX720911:PRX720917 QBT720911:QBT720917 QLP720911:QLP720917 QVL720911:QVL720917 RFH720911:RFH720917 RPD720911:RPD720917 RYZ720911:RYZ720917 SIV720911:SIV720917 SSR720911:SSR720917 TCN720911:TCN720917 TMJ720911:TMJ720917 TWF720911:TWF720917 UGB720911:UGB720917 UPX720911:UPX720917 UZT720911:UZT720917 VJP720911:VJP720917 VTL720911:VTL720917 WDH720911:WDH720917 WND720911:WND720917 WWZ720911:WWZ720917 AR786447:AR786453 KN786447:KN786453 UJ786447:UJ786453 AEF786447:AEF786453 AOB786447:AOB786453 AXX786447:AXX786453 BHT786447:BHT786453 BRP786447:BRP786453 CBL786447:CBL786453 CLH786447:CLH786453 CVD786447:CVD786453 DEZ786447:DEZ786453 DOV786447:DOV786453 DYR786447:DYR786453 EIN786447:EIN786453 ESJ786447:ESJ786453 FCF786447:FCF786453 FMB786447:FMB786453 FVX786447:FVX786453 GFT786447:GFT786453 GPP786447:GPP786453 GZL786447:GZL786453 HJH786447:HJH786453 HTD786447:HTD786453 ICZ786447:ICZ786453 IMV786447:IMV786453 IWR786447:IWR786453 JGN786447:JGN786453 JQJ786447:JQJ786453 KAF786447:KAF786453 KKB786447:KKB786453 KTX786447:KTX786453 LDT786447:LDT786453 LNP786447:LNP786453 LXL786447:LXL786453 MHH786447:MHH786453 MRD786447:MRD786453 NAZ786447:NAZ786453 NKV786447:NKV786453 NUR786447:NUR786453 OEN786447:OEN786453 OOJ786447:OOJ786453 OYF786447:OYF786453 PIB786447:PIB786453 PRX786447:PRX786453 QBT786447:QBT786453 QLP786447:QLP786453 QVL786447:QVL786453 RFH786447:RFH786453 RPD786447:RPD786453 RYZ786447:RYZ786453 SIV786447:SIV786453 SSR786447:SSR786453 TCN786447:TCN786453 TMJ786447:TMJ786453 TWF786447:TWF786453 UGB786447:UGB786453 UPX786447:UPX786453 UZT786447:UZT786453 VJP786447:VJP786453 VTL786447:VTL786453 WDH786447:WDH786453 WND786447:WND786453 WWZ786447:WWZ786453 AR851983:AR851989 KN851983:KN851989 UJ851983:UJ851989 AEF851983:AEF851989 AOB851983:AOB851989 AXX851983:AXX851989 BHT851983:BHT851989 BRP851983:BRP851989 CBL851983:CBL851989 CLH851983:CLH851989 CVD851983:CVD851989 DEZ851983:DEZ851989 DOV851983:DOV851989 DYR851983:DYR851989 EIN851983:EIN851989 ESJ851983:ESJ851989 FCF851983:FCF851989 FMB851983:FMB851989 FVX851983:FVX851989 GFT851983:GFT851989 GPP851983:GPP851989 GZL851983:GZL851989 HJH851983:HJH851989 HTD851983:HTD851989 ICZ851983:ICZ851989 IMV851983:IMV851989 IWR851983:IWR851989 JGN851983:JGN851989 JQJ851983:JQJ851989 KAF851983:KAF851989 KKB851983:KKB851989 KTX851983:KTX851989 LDT851983:LDT851989 LNP851983:LNP851989 LXL851983:LXL851989 MHH851983:MHH851989 MRD851983:MRD851989 NAZ851983:NAZ851989 NKV851983:NKV851989 NUR851983:NUR851989 OEN851983:OEN851989 OOJ851983:OOJ851989 OYF851983:OYF851989 PIB851983:PIB851989 PRX851983:PRX851989 QBT851983:QBT851989 QLP851983:QLP851989 QVL851983:QVL851989 RFH851983:RFH851989 RPD851983:RPD851989 RYZ851983:RYZ851989 SIV851983:SIV851989 SSR851983:SSR851989 TCN851983:TCN851989 TMJ851983:TMJ851989 TWF851983:TWF851989 UGB851983:UGB851989 UPX851983:UPX851989 UZT851983:UZT851989 VJP851983:VJP851989 VTL851983:VTL851989 WDH851983:WDH851989 WND851983:WND851989 WWZ851983:WWZ851989 AR917519:AR917525 KN917519:KN917525 UJ917519:UJ917525 AEF917519:AEF917525 AOB917519:AOB917525 AXX917519:AXX917525 BHT917519:BHT917525 BRP917519:BRP917525 CBL917519:CBL917525 CLH917519:CLH917525 CVD917519:CVD917525 DEZ917519:DEZ917525 DOV917519:DOV917525 DYR917519:DYR917525 EIN917519:EIN917525 ESJ917519:ESJ917525 FCF917519:FCF917525 FMB917519:FMB917525 FVX917519:FVX917525 GFT917519:GFT917525 GPP917519:GPP917525 GZL917519:GZL917525 HJH917519:HJH917525 HTD917519:HTD917525 ICZ917519:ICZ917525 IMV917519:IMV917525 IWR917519:IWR917525 JGN917519:JGN917525 JQJ917519:JQJ917525 KAF917519:KAF917525 KKB917519:KKB917525 KTX917519:KTX917525 LDT917519:LDT917525 LNP917519:LNP917525 LXL917519:LXL917525 MHH917519:MHH917525 MRD917519:MRD917525 NAZ917519:NAZ917525 NKV917519:NKV917525 NUR917519:NUR917525 OEN917519:OEN917525 OOJ917519:OOJ917525 OYF917519:OYF917525 PIB917519:PIB917525 PRX917519:PRX917525 QBT917519:QBT917525 QLP917519:QLP917525 QVL917519:QVL917525 RFH917519:RFH917525 RPD917519:RPD917525 RYZ917519:RYZ917525 SIV917519:SIV917525 SSR917519:SSR917525 TCN917519:TCN917525 TMJ917519:TMJ917525 TWF917519:TWF917525 UGB917519:UGB917525 UPX917519:UPX917525 UZT917519:UZT917525 VJP917519:VJP917525 VTL917519:VTL917525 WDH917519:WDH917525 WND917519:WND917525 WWZ917519:WWZ917525 AR983055:AR983061 KN983055:KN983061 UJ983055:UJ983061 AEF983055:AEF983061 AOB983055:AOB983061 AXX983055:AXX983061 BHT983055:BHT983061 BRP983055:BRP983061 CBL983055:CBL983061 CLH983055:CLH983061 CVD983055:CVD983061 DEZ983055:DEZ983061 DOV983055:DOV983061 DYR983055:DYR983061 EIN983055:EIN983061 ESJ983055:ESJ983061 FCF983055:FCF983061 FMB983055:FMB983061 FVX983055:FVX983061 GFT983055:GFT983061 GPP983055:GPP983061 GZL983055:GZL983061 HJH983055:HJH983061 HTD983055:HTD983061 ICZ983055:ICZ983061 IMV983055:IMV983061 IWR983055:IWR983061 JGN983055:JGN983061 JQJ983055:JQJ983061 KAF983055:KAF983061 KKB983055:KKB983061 KTX983055:KTX983061 LDT983055:LDT983061 LNP983055:LNP983061 LXL983055:LXL983061 MHH983055:MHH983061 MRD983055:MRD983061 NAZ983055:NAZ983061 NKV983055:NKV983061 NUR983055:NUR983061 OEN983055:OEN983061 OOJ983055:OOJ983061 OYF983055:OYF983061 PIB983055:PIB983061 PRX983055:PRX983061 QBT983055:QBT983061 QLP983055:QLP983061 QVL983055:QVL983061 RFH983055:RFH983061 RPD983055:RPD983061 RYZ983055:RYZ983061 SIV983055:SIV983061 SSR983055:SSR983061 TCN983055:TCN983061 TMJ983055:TMJ983061 TWF983055:TWF983061 UGB983055:UGB983061 UPX983055:UPX983061 UZT983055:UZT983061 VJP983055:VJP983061 VTL983055:VTL983061 WDH983055:WDH983061 AEF18:AEF25">
      <formula1>900</formula1>
    </dataValidation>
    <dataValidation type="list" allowBlank="1" showInputMessage="1" showErrorMessage="1" errorTitle="Ошибка" error="Выберите значение из списка" sqref="ADV24:ADV25 ANR24:ANR25 AXN24:AXN25 BHJ24:BHJ25 BRF24:BRF25 CBB24:CBB25 CKX24:CKX25 CUT24:CUT25 DEP24:DEP25 DOL24:DOL25 DYH24:DYH25 EID24:EID25 ERZ24:ERZ25 FBV24:FBV25 FLR24:FLR25 FVN24:FVN25 GFJ24:GFJ25 GPF24:GPF25 GZB24:GZB25 HIX24:HIX25 HST24:HST25 ICP24:ICP25 IML24:IML25 IWH24:IWH25 JGD24:JGD25 JPZ24:JPZ25 JZV24:JZV25 KJR24:KJR25 KTN24:KTN25 LDJ24:LDJ25 LNF24:LNF25 LXB24:LXB25 MGX24:MGX25 MQT24:MQT25 NAP24:NAP25 NKL24:NKL25 NUH24:NUH25 OED24:OED25 ONZ24:ONZ25 OXV24:OXV25 PHR24:PHR25 PRN24:PRN25 QBJ24:QBJ25 QLF24:QLF25 QVB24:QVB25 REX24:REX25 ROT24:ROT25 RYP24:RYP25 SIL24:SIL25 SSH24:SSH25 TCD24:TCD25 TLZ24:TLZ25 TVV24:TVV25 UFR24:UFR25 UPN24:UPN25 UZJ24:UZJ25 VJF24:VJF25 VTB24:VTB25 WCX24:WCX25 WMT24:WMT25 WWP24:WWP25 M24:M25 KD24:KD25 WWP983061 M65557 KD65557 TZ65557 ADV65557 ANR65557 AXN65557 BHJ65557 BRF65557 CBB65557 CKX65557 CUT65557 DEP65557 DOL65557 DYH65557 EID65557 ERZ65557 FBV65557 FLR65557 FVN65557 GFJ65557 GPF65557 GZB65557 HIX65557 HST65557 ICP65557 IML65557 IWH65557 JGD65557 JPZ65557 JZV65557 KJR65557 KTN65557 LDJ65557 LNF65557 LXB65557 MGX65557 MQT65557 NAP65557 NKL65557 NUH65557 OED65557 ONZ65557 OXV65557 PHR65557 PRN65557 QBJ65557 QLF65557 QVB65557 REX65557 ROT65557 RYP65557 SIL65557 SSH65557 TCD65557 TLZ65557 TVV65557 UFR65557 UPN65557 UZJ65557 VJF65557 VTB65557 WCX65557 WMT65557 WWP65557 M131093 KD131093 TZ131093 ADV131093 ANR131093 AXN131093 BHJ131093 BRF131093 CBB131093 CKX131093 CUT131093 DEP131093 DOL131093 DYH131093 EID131093 ERZ131093 FBV131093 FLR131093 FVN131093 GFJ131093 GPF131093 GZB131093 HIX131093 HST131093 ICP131093 IML131093 IWH131093 JGD131093 JPZ131093 JZV131093 KJR131093 KTN131093 LDJ131093 LNF131093 LXB131093 MGX131093 MQT131093 NAP131093 NKL131093 NUH131093 OED131093 ONZ131093 OXV131093 PHR131093 PRN131093 QBJ131093 QLF131093 QVB131093 REX131093 ROT131093 RYP131093 SIL131093 SSH131093 TCD131093 TLZ131093 TVV131093 UFR131093 UPN131093 UZJ131093 VJF131093 VTB131093 WCX131093 WMT131093 WWP131093 M196629 KD196629 TZ196629 ADV196629 ANR196629 AXN196629 BHJ196629 BRF196629 CBB196629 CKX196629 CUT196629 DEP196629 DOL196629 DYH196629 EID196629 ERZ196629 FBV196629 FLR196629 FVN196629 GFJ196629 GPF196629 GZB196629 HIX196629 HST196629 ICP196629 IML196629 IWH196629 JGD196629 JPZ196629 JZV196629 KJR196629 KTN196629 LDJ196629 LNF196629 LXB196629 MGX196629 MQT196629 NAP196629 NKL196629 NUH196629 OED196629 ONZ196629 OXV196629 PHR196629 PRN196629 QBJ196629 QLF196629 QVB196629 REX196629 ROT196629 RYP196629 SIL196629 SSH196629 TCD196629 TLZ196629 TVV196629 UFR196629 UPN196629 UZJ196629 VJF196629 VTB196629 WCX196629 WMT196629 WWP196629 M262165 KD262165 TZ262165 ADV262165 ANR262165 AXN262165 BHJ262165 BRF262165 CBB262165 CKX262165 CUT262165 DEP262165 DOL262165 DYH262165 EID262165 ERZ262165 FBV262165 FLR262165 FVN262165 GFJ262165 GPF262165 GZB262165 HIX262165 HST262165 ICP262165 IML262165 IWH262165 JGD262165 JPZ262165 JZV262165 KJR262165 KTN262165 LDJ262165 LNF262165 LXB262165 MGX262165 MQT262165 NAP262165 NKL262165 NUH262165 OED262165 ONZ262165 OXV262165 PHR262165 PRN262165 QBJ262165 QLF262165 QVB262165 REX262165 ROT262165 RYP262165 SIL262165 SSH262165 TCD262165 TLZ262165 TVV262165 UFR262165 UPN262165 UZJ262165 VJF262165 VTB262165 WCX262165 WMT262165 WWP262165 M327701 KD327701 TZ327701 ADV327701 ANR327701 AXN327701 BHJ327701 BRF327701 CBB327701 CKX327701 CUT327701 DEP327701 DOL327701 DYH327701 EID327701 ERZ327701 FBV327701 FLR327701 FVN327701 GFJ327701 GPF327701 GZB327701 HIX327701 HST327701 ICP327701 IML327701 IWH327701 JGD327701 JPZ327701 JZV327701 KJR327701 KTN327701 LDJ327701 LNF327701 LXB327701 MGX327701 MQT327701 NAP327701 NKL327701 NUH327701 OED327701 ONZ327701 OXV327701 PHR327701 PRN327701 QBJ327701 QLF327701 QVB327701 REX327701 ROT327701 RYP327701 SIL327701 SSH327701 TCD327701 TLZ327701 TVV327701 UFR327701 UPN327701 UZJ327701 VJF327701 VTB327701 WCX327701 WMT327701 WWP327701 M393237 KD393237 TZ393237 ADV393237 ANR393237 AXN393237 BHJ393237 BRF393237 CBB393237 CKX393237 CUT393237 DEP393237 DOL393237 DYH393237 EID393237 ERZ393237 FBV393237 FLR393237 FVN393237 GFJ393237 GPF393237 GZB393237 HIX393237 HST393237 ICP393237 IML393237 IWH393237 JGD393237 JPZ393237 JZV393237 KJR393237 KTN393237 LDJ393237 LNF393237 LXB393237 MGX393237 MQT393237 NAP393237 NKL393237 NUH393237 OED393237 ONZ393237 OXV393237 PHR393237 PRN393237 QBJ393237 QLF393237 QVB393237 REX393237 ROT393237 RYP393237 SIL393237 SSH393237 TCD393237 TLZ393237 TVV393237 UFR393237 UPN393237 UZJ393237 VJF393237 VTB393237 WCX393237 WMT393237 WWP393237 M458773 KD458773 TZ458773 ADV458773 ANR458773 AXN458773 BHJ458773 BRF458773 CBB458773 CKX458773 CUT458773 DEP458773 DOL458773 DYH458773 EID458773 ERZ458773 FBV458773 FLR458773 FVN458773 GFJ458773 GPF458773 GZB458773 HIX458773 HST458773 ICP458773 IML458773 IWH458773 JGD458773 JPZ458773 JZV458773 KJR458773 KTN458773 LDJ458773 LNF458773 LXB458773 MGX458773 MQT458773 NAP458773 NKL458773 NUH458773 OED458773 ONZ458773 OXV458773 PHR458773 PRN458773 QBJ458773 QLF458773 QVB458773 REX458773 ROT458773 RYP458773 SIL458773 SSH458773 TCD458773 TLZ458773 TVV458773 UFR458773 UPN458773 UZJ458773 VJF458773 VTB458773 WCX458773 WMT458773 WWP458773 M524309 KD524309 TZ524309 ADV524309 ANR524309 AXN524309 BHJ524309 BRF524309 CBB524309 CKX524309 CUT524309 DEP524309 DOL524309 DYH524309 EID524309 ERZ524309 FBV524309 FLR524309 FVN524309 GFJ524309 GPF524309 GZB524309 HIX524309 HST524309 ICP524309 IML524309 IWH524309 JGD524309 JPZ524309 JZV524309 KJR524309 KTN524309 LDJ524309 LNF524309 LXB524309 MGX524309 MQT524309 NAP524309 NKL524309 NUH524309 OED524309 ONZ524309 OXV524309 PHR524309 PRN524309 QBJ524309 QLF524309 QVB524309 REX524309 ROT524309 RYP524309 SIL524309 SSH524309 TCD524309 TLZ524309 TVV524309 UFR524309 UPN524309 UZJ524309 VJF524309 VTB524309 WCX524309 WMT524309 WWP524309 M589845 KD589845 TZ589845 ADV589845 ANR589845 AXN589845 BHJ589845 BRF589845 CBB589845 CKX589845 CUT589845 DEP589845 DOL589845 DYH589845 EID589845 ERZ589845 FBV589845 FLR589845 FVN589845 GFJ589845 GPF589845 GZB589845 HIX589845 HST589845 ICP589845 IML589845 IWH589845 JGD589845 JPZ589845 JZV589845 KJR589845 KTN589845 LDJ589845 LNF589845 LXB589845 MGX589845 MQT589845 NAP589845 NKL589845 NUH589845 OED589845 ONZ589845 OXV589845 PHR589845 PRN589845 QBJ589845 QLF589845 QVB589845 REX589845 ROT589845 RYP589845 SIL589845 SSH589845 TCD589845 TLZ589845 TVV589845 UFR589845 UPN589845 UZJ589845 VJF589845 VTB589845 WCX589845 WMT589845 WWP589845 M655381 KD655381 TZ655381 ADV655381 ANR655381 AXN655381 BHJ655381 BRF655381 CBB655381 CKX655381 CUT655381 DEP655381 DOL655381 DYH655381 EID655381 ERZ655381 FBV655381 FLR655381 FVN655381 GFJ655381 GPF655381 GZB655381 HIX655381 HST655381 ICP655381 IML655381 IWH655381 JGD655381 JPZ655381 JZV655381 KJR655381 KTN655381 LDJ655381 LNF655381 LXB655381 MGX655381 MQT655381 NAP655381 NKL655381 NUH655381 OED655381 ONZ655381 OXV655381 PHR655381 PRN655381 QBJ655381 QLF655381 QVB655381 REX655381 ROT655381 RYP655381 SIL655381 SSH655381 TCD655381 TLZ655381 TVV655381 UFR655381 UPN655381 UZJ655381 VJF655381 VTB655381 WCX655381 WMT655381 WWP655381 M720917 KD720917 TZ720917 ADV720917 ANR720917 AXN720917 BHJ720917 BRF720917 CBB720917 CKX720917 CUT720917 DEP720917 DOL720917 DYH720917 EID720917 ERZ720917 FBV720917 FLR720917 FVN720917 GFJ720917 GPF720917 GZB720917 HIX720917 HST720917 ICP720917 IML720917 IWH720917 JGD720917 JPZ720917 JZV720917 KJR720917 KTN720917 LDJ720917 LNF720917 LXB720917 MGX720917 MQT720917 NAP720917 NKL720917 NUH720917 OED720917 ONZ720917 OXV720917 PHR720917 PRN720917 QBJ720917 QLF720917 QVB720917 REX720917 ROT720917 RYP720917 SIL720917 SSH720917 TCD720917 TLZ720917 TVV720917 UFR720917 UPN720917 UZJ720917 VJF720917 VTB720917 WCX720917 WMT720917 WWP720917 M786453 KD786453 TZ786453 ADV786453 ANR786453 AXN786453 BHJ786453 BRF786453 CBB786453 CKX786453 CUT786453 DEP786453 DOL786453 DYH786453 EID786453 ERZ786453 FBV786453 FLR786453 FVN786453 GFJ786453 GPF786453 GZB786453 HIX786453 HST786453 ICP786453 IML786453 IWH786453 JGD786453 JPZ786453 JZV786453 KJR786453 KTN786453 LDJ786453 LNF786453 LXB786453 MGX786453 MQT786453 NAP786453 NKL786453 NUH786453 OED786453 ONZ786453 OXV786453 PHR786453 PRN786453 QBJ786453 QLF786453 QVB786453 REX786453 ROT786453 RYP786453 SIL786453 SSH786453 TCD786453 TLZ786453 TVV786453 UFR786453 UPN786453 UZJ786453 VJF786453 VTB786453 WCX786453 WMT786453 WWP786453 M851989 KD851989 TZ851989 ADV851989 ANR851989 AXN851989 BHJ851989 BRF851989 CBB851989 CKX851989 CUT851989 DEP851989 DOL851989 DYH851989 EID851989 ERZ851989 FBV851989 FLR851989 FVN851989 GFJ851989 GPF851989 GZB851989 HIX851989 HST851989 ICP851989 IML851989 IWH851989 JGD851989 JPZ851989 JZV851989 KJR851989 KTN851989 LDJ851989 LNF851989 LXB851989 MGX851989 MQT851989 NAP851989 NKL851989 NUH851989 OED851989 ONZ851989 OXV851989 PHR851989 PRN851989 QBJ851989 QLF851989 QVB851989 REX851989 ROT851989 RYP851989 SIL851989 SSH851989 TCD851989 TLZ851989 TVV851989 UFR851989 UPN851989 UZJ851989 VJF851989 VTB851989 WCX851989 WMT851989 WWP851989 M917525 KD917525 TZ917525 ADV917525 ANR917525 AXN917525 BHJ917525 BRF917525 CBB917525 CKX917525 CUT917525 DEP917525 DOL917525 DYH917525 EID917525 ERZ917525 FBV917525 FLR917525 FVN917525 GFJ917525 GPF917525 GZB917525 HIX917525 HST917525 ICP917525 IML917525 IWH917525 JGD917525 JPZ917525 JZV917525 KJR917525 KTN917525 LDJ917525 LNF917525 LXB917525 MGX917525 MQT917525 NAP917525 NKL917525 NUH917525 OED917525 ONZ917525 OXV917525 PHR917525 PRN917525 QBJ917525 QLF917525 QVB917525 REX917525 ROT917525 RYP917525 SIL917525 SSH917525 TCD917525 TLZ917525 TVV917525 UFR917525 UPN917525 UZJ917525 VJF917525 VTB917525 WCX917525 WMT917525 WWP917525 M983061 KD983061 TZ983061 ADV983061 ANR983061 AXN983061 BHJ983061 BRF983061 CBB983061 CKX983061 CUT983061 DEP983061 DOL983061 DYH983061 EID983061 ERZ983061 FBV983061 FLR983061 FVN983061 GFJ983061 GPF983061 GZB983061 HIX983061 HST983061 ICP983061 IML983061 IWH983061 JGD983061 JPZ983061 JZV983061 KJR983061 KTN983061 LDJ983061 LNF983061 LXB983061 MGX983061 MQT983061 NAP983061 NKL983061 NUH983061 OED983061 ONZ983061 OXV983061 PHR983061 PRN983061 QBJ983061 QLF983061 QVB983061 REX983061 ROT983061 RYP983061 SIL983061 SSH983061 TCD983061 TLZ983061 TVV983061 UFR983061 UPN983061 UZJ983061 VJF983061 VTB983061 WCX983061 WMT983061 TZ24:TZ2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7:T65558 KK65557:KK65558 UG65557:UG65558 AEC65557:AEC65558 ANY65557:ANY65558 AXU65557:AXU65558 BHQ65557:BHQ65558 BRM65557:BRM65558 CBI65557:CBI65558 CLE65557:CLE65558 CVA65557:CVA65558 DEW65557:DEW65558 DOS65557:DOS65558 DYO65557:DYO65558 EIK65557:EIK65558 ESG65557:ESG65558 FCC65557:FCC65558 FLY65557:FLY65558 FVU65557:FVU65558 GFQ65557:GFQ65558 GPM65557:GPM65558 GZI65557:GZI65558 HJE65557:HJE65558 HTA65557:HTA65558 ICW65557:ICW65558 IMS65557:IMS65558 IWO65557:IWO65558 JGK65557:JGK65558 JQG65557:JQG65558 KAC65557:KAC65558 KJY65557:KJY65558 KTU65557:KTU65558 LDQ65557:LDQ65558 LNM65557:LNM65558 LXI65557:LXI65558 MHE65557:MHE65558 MRA65557:MRA65558 NAW65557:NAW65558 NKS65557:NKS65558 NUO65557:NUO65558 OEK65557:OEK65558 OOG65557:OOG65558 OYC65557:OYC65558 PHY65557:PHY65558 PRU65557:PRU65558 QBQ65557:QBQ65558 QLM65557:QLM65558 QVI65557:QVI65558 RFE65557:RFE65558 RPA65557:RPA65558 RYW65557:RYW65558 SIS65557:SIS65558 SSO65557:SSO65558 TCK65557:TCK65558 TMG65557:TMG65558 TWC65557:TWC65558 UFY65557:UFY65558 UPU65557:UPU65558 UZQ65557:UZQ65558 VJM65557:VJM65558 VTI65557:VTI65558 WDE65557:WDE65558 WNA65557:WNA65558 WWW65557:WWW65558 T131093:T131094 KK131093:KK131094 UG131093:UG131094 AEC131093:AEC131094 ANY131093:ANY131094 AXU131093:AXU131094 BHQ131093:BHQ131094 BRM131093:BRM131094 CBI131093:CBI131094 CLE131093:CLE131094 CVA131093:CVA131094 DEW131093:DEW131094 DOS131093:DOS131094 DYO131093:DYO131094 EIK131093:EIK131094 ESG131093:ESG131094 FCC131093:FCC131094 FLY131093:FLY131094 FVU131093:FVU131094 GFQ131093:GFQ131094 GPM131093:GPM131094 GZI131093:GZI131094 HJE131093:HJE131094 HTA131093:HTA131094 ICW131093:ICW131094 IMS131093:IMS131094 IWO131093:IWO131094 JGK131093:JGK131094 JQG131093:JQG131094 KAC131093:KAC131094 KJY131093:KJY131094 KTU131093:KTU131094 LDQ131093:LDQ131094 LNM131093:LNM131094 LXI131093:LXI131094 MHE131093:MHE131094 MRA131093:MRA131094 NAW131093:NAW131094 NKS131093:NKS131094 NUO131093:NUO131094 OEK131093:OEK131094 OOG131093:OOG131094 OYC131093:OYC131094 PHY131093:PHY131094 PRU131093:PRU131094 QBQ131093:QBQ131094 QLM131093:QLM131094 QVI131093:QVI131094 RFE131093:RFE131094 RPA131093:RPA131094 RYW131093:RYW131094 SIS131093:SIS131094 SSO131093:SSO131094 TCK131093:TCK131094 TMG131093:TMG131094 TWC131093:TWC131094 UFY131093:UFY131094 UPU131093:UPU131094 UZQ131093:UZQ131094 VJM131093:VJM131094 VTI131093:VTI131094 WDE131093:WDE131094 WNA131093:WNA131094 WWW131093:WWW131094 T196629:T196630 KK196629:KK196630 UG196629:UG196630 AEC196629:AEC196630 ANY196629:ANY196630 AXU196629:AXU196630 BHQ196629:BHQ196630 BRM196629:BRM196630 CBI196629:CBI196630 CLE196629:CLE196630 CVA196629:CVA196630 DEW196629:DEW196630 DOS196629:DOS196630 DYO196629:DYO196630 EIK196629:EIK196630 ESG196629:ESG196630 FCC196629:FCC196630 FLY196629:FLY196630 FVU196629:FVU196630 GFQ196629:GFQ196630 GPM196629:GPM196630 GZI196629:GZI196630 HJE196629:HJE196630 HTA196629:HTA196630 ICW196629:ICW196630 IMS196629:IMS196630 IWO196629:IWO196630 JGK196629:JGK196630 JQG196629:JQG196630 KAC196629:KAC196630 KJY196629:KJY196630 KTU196629:KTU196630 LDQ196629:LDQ196630 LNM196629:LNM196630 LXI196629:LXI196630 MHE196629:MHE196630 MRA196629:MRA196630 NAW196629:NAW196630 NKS196629:NKS196630 NUO196629:NUO196630 OEK196629:OEK196630 OOG196629:OOG196630 OYC196629:OYC196630 PHY196629:PHY196630 PRU196629:PRU196630 QBQ196629:QBQ196630 QLM196629:QLM196630 QVI196629:QVI196630 RFE196629:RFE196630 RPA196629:RPA196630 RYW196629:RYW196630 SIS196629:SIS196630 SSO196629:SSO196630 TCK196629:TCK196630 TMG196629:TMG196630 TWC196629:TWC196630 UFY196629:UFY196630 UPU196629:UPU196630 UZQ196629:UZQ196630 VJM196629:VJM196630 VTI196629:VTI196630 WDE196629:WDE196630 WNA196629:WNA196630 WWW196629:WWW196630 T262165:T262166 KK262165:KK262166 UG262165:UG262166 AEC262165:AEC262166 ANY262165:ANY262166 AXU262165:AXU262166 BHQ262165:BHQ262166 BRM262165:BRM262166 CBI262165:CBI262166 CLE262165:CLE262166 CVA262165:CVA262166 DEW262165:DEW262166 DOS262165:DOS262166 DYO262165:DYO262166 EIK262165:EIK262166 ESG262165:ESG262166 FCC262165:FCC262166 FLY262165:FLY262166 FVU262165:FVU262166 GFQ262165:GFQ262166 GPM262165:GPM262166 GZI262165:GZI262166 HJE262165:HJE262166 HTA262165:HTA262166 ICW262165:ICW262166 IMS262165:IMS262166 IWO262165:IWO262166 JGK262165:JGK262166 JQG262165:JQG262166 KAC262165:KAC262166 KJY262165:KJY262166 KTU262165:KTU262166 LDQ262165:LDQ262166 LNM262165:LNM262166 LXI262165:LXI262166 MHE262165:MHE262166 MRA262165:MRA262166 NAW262165:NAW262166 NKS262165:NKS262166 NUO262165:NUO262166 OEK262165:OEK262166 OOG262165:OOG262166 OYC262165:OYC262166 PHY262165:PHY262166 PRU262165:PRU262166 QBQ262165:QBQ262166 QLM262165:QLM262166 QVI262165:QVI262166 RFE262165:RFE262166 RPA262165:RPA262166 RYW262165:RYW262166 SIS262165:SIS262166 SSO262165:SSO262166 TCK262165:TCK262166 TMG262165:TMG262166 TWC262165:TWC262166 UFY262165:UFY262166 UPU262165:UPU262166 UZQ262165:UZQ262166 VJM262165:VJM262166 VTI262165:VTI262166 WDE262165:WDE262166 WNA262165:WNA262166 WWW262165:WWW262166 T327701:T327702 KK327701:KK327702 UG327701:UG327702 AEC327701:AEC327702 ANY327701:ANY327702 AXU327701:AXU327702 BHQ327701:BHQ327702 BRM327701:BRM327702 CBI327701:CBI327702 CLE327701:CLE327702 CVA327701:CVA327702 DEW327701:DEW327702 DOS327701:DOS327702 DYO327701:DYO327702 EIK327701:EIK327702 ESG327701:ESG327702 FCC327701:FCC327702 FLY327701:FLY327702 FVU327701:FVU327702 GFQ327701:GFQ327702 GPM327701:GPM327702 GZI327701:GZI327702 HJE327701:HJE327702 HTA327701:HTA327702 ICW327701:ICW327702 IMS327701:IMS327702 IWO327701:IWO327702 JGK327701:JGK327702 JQG327701:JQG327702 KAC327701:KAC327702 KJY327701:KJY327702 KTU327701:KTU327702 LDQ327701:LDQ327702 LNM327701:LNM327702 LXI327701:LXI327702 MHE327701:MHE327702 MRA327701:MRA327702 NAW327701:NAW327702 NKS327701:NKS327702 NUO327701:NUO327702 OEK327701:OEK327702 OOG327701:OOG327702 OYC327701:OYC327702 PHY327701:PHY327702 PRU327701:PRU327702 QBQ327701:QBQ327702 QLM327701:QLM327702 QVI327701:QVI327702 RFE327701:RFE327702 RPA327701:RPA327702 RYW327701:RYW327702 SIS327701:SIS327702 SSO327701:SSO327702 TCK327701:TCK327702 TMG327701:TMG327702 TWC327701:TWC327702 UFY327701:UFY327702 UPU327701:UPU327702 UZQ327701:UZQ327702 VJM327701:VJM327702 VTI327701:VTI327702 WDE327701:WDE327702 WNA327701:WNA327702 WWW327701:WWW327702 T393237:T393238 KK393237:KK393238 UG393237:UG393238 AEC393237:AEC393238 ANY393237:ANY393238 AXU393237:AXU393238 BHQ393237:BHQ393238 BRM393237:BRM393238 CBI393237:CBI393238 CLE393237:CLE393238 CVA393237:CVA393238 DEW393237:DEW393238 DOS393237:DOS393238 DYO393237:DYO393238 EIK393237:EIK393238 ESG393237:ESG393238 FCC393237:FCC393238 FLY393237:FLY393238 FVU393237:FVU393238 GFQ393237:GFQ393238 GPM393237:GPM393238 GZI393237:GZI393238 HJE393237:HJE393238 HTA393237:HTA393238 ICW393237:ICW393238 IMS393237:IMS393238 IWO393237:IWO393238 JGK393237:JGK393238 JQG393237:JQG393238 KAC393237:KAC393238 KJY393237:KJY393238 KTU393237:KTU393238 LDQ393237:LDQ393238 LNM393237:LNM393238 LXI393237:LXI393238 MHE393237:MHE393238 MRA393237:MRA393238 NAW393237:NAW393238 NKS393237:NKS393238 NUO393237:NUO393238 OEK393237:OEK393238 OOG393237:OOG393238 OYC393237:OYC393238 PHY393237:PHY393238 PRU393237:PRU393238 QBQ393237:QBQ393238 QLM393237:QLM393238 QVI393237:QVI393238 RFE393237:RFE393238 RPA393237:RPA393238 RYW393237:RYW393238 SIS393237:SIS393238 SSO393237:SSO393238 TCK393237:TCK393238 TMG393237:TMG393238 TWC393237:TWC393238 UFY393237:UFY393238 UPU393237:UPU393238 UZQ393237:UZQ393238 VJM393237:VJM393238 VTI393237:VTI393238 WDE393237:WDE393238 WNA393237:WNA393238 WWW393237:WWW393238 T458773:T458774 KK458773:KK458774 UG458773:UG458774 AEC458773:AEC458774 ANY458773:ANY458774 AXU458773:AXU458774 BHQ458773:BHQ458774 BRM458773:BRM458774 CBI458773:CBI458774 CLE458773:CLE458774 CVA458773:CVA458774 DEW458773:DEW458774 DOS458773:DOS458774 DYO458773:DYO458774 EIK458773:EIK458774 ESG458773:ESG458774 FCC458773:FCC458774 FLY458773:FLY458774 FVU458773:FVU458774 GFQ458773:GFQ458774 GPM458773:GPM458774 GZI458773:GZI458774 HJE458773:HJE458774 HTA458773:HTA458774 ICW458773:ICW458774 IMS458773:IMS458774 IWO458773:IWO458774 JGK458773:JGK458774 JQG458773:JQG458774 KAC458773:KAC458774 KJY458773:KJY458774 KTU458773:KTU458774 LDQ458773:LDQ458774 LNM458773:LNM458774 LXI458773:LXI458774 MHE458773:MHE458774 MRA458773:MRA458774 NAW458773:NAW458774 NKS458773:NKS458774 NUO458773:NUO458774 OEK458773:OEK458774 OOG458773:OOG458774 OYC458773:OYC458774 PHY458773:PHY458774 PRU458773:PRU458774 QBQ458773:QBQ458774 QLM458773:QLM458774 QVI458773:QVI458774 RFE458773:RFE458774 RPA458773:RPA458774 RYW458773:RYW458774 SIS458773:SIS458774 SSO458773:SSO458774 TCK458773:TCK458774 TMG458773:TMG458774 TWC458773:TWC458774 UFY458773:UFY458774 UPU458773:UPU458774 UZQ458773:UZQ458774 VJM458773:VJM458774 VTI458773:VTI458774 WDE458773:WDE458774 WNA458773:WNA458774 WWW458773:WWW458774 T524309:T524310 KK524309:KK524310 UG524309:UG524310 AEC524309:AEC524310 ANY524309:ANY524310 AXU524309:AXU524310 BHQ524309:BHQ524310 BRM524309:BRM524310 CBI524309:CBI524310 CLE524309:CLE524310 CVA524309:CVA524310 DEW524309:DEW524310 DOS524309:DOS524310 DYO524309:DYO524310 EIK524309:EIK524310 ESG524309:ESG524310 FCC524309:FCC524310 FLY524309:FLY524310 FVU524309:FVU524310 GFQ524309:GFQ524310 GPM524309:GPM524310 GZI524309:GZI524310 HJE524309:HJE524310 HTA524309:HTA524310 ICW524309:ICW524310 IMS524309:IMS524310 IWO524309:IWO524310 JGK524309:JGK524310 JQG524309:JQG524310 KAC524309:KAC524310 KJY524309:KJY524310 KTU524309:KTU524310 LDQ524309:LDQ524310 LNM524309:LNM524310 LXI524309:LXI524310 MHE524309:MHE524310 MRA524309:MRA524310 NAW524309:NAW524310 NKS524309:NKS524310 NUO524309:NUO524310 OEK524309:OEK524310 OOG524309:OOG524310 OYC524309:OYC524310 PHY524309:PHY524310 PRU524309:PRU524310 QBQ524309:QBQ524310 QLM524309:QLM524310 QVI524309:QVI524310 RFE524309:RFE524310 RPA524309:RPA524310 RYW524309:RYW524310 SIS524309:SIS524310 SSO524309:SSO524310 TCK524309:TCK524310 TMG524309:TMG524310 TWC524309:TWC524310 UFY524309:UFY524310 UPU524309:UPU524310 UZQ524309:UZQ524310 VJM524309:VJM524310 VTI524309:VTI524310 WDE524309:WDE524310 WNA524309:WNA524310 WWW524309:WWW524310 T589845:T589846 KK589845:KK589846 UG589845:UG589846 AEC589845:AEC589846 ANY589845:ANY589846 AXU589845:AXU589846 BHQ589845:BHQ589846 BRM589845:BRM589846 CBI589845:CBI589846 CLE589845:CLE589846 CVA589845:CVA589846 DEW589845:DEW589846 DOS589845:DOS589846 DYO589845:DYO589846 EIK589845:EIK589846 ESG589845:ESG589846 FCC589845:FCC589846 FLY589845:FLY589846 FVU589845:FVU589846 GFQ589845:GFQ589846 GPM589845:GPM589846 GZI589845:GZI589846 HJE589845:HJE589846 HTA589845:HTA589846 ICW589845:ICW589846 IMS589845:IMS589846 IWO589845:IWO589846 JGK589845:JGK589846 JQG589845:JQG589846 KAC589845:KAC589846 KJY589845:KJY589846 KTU589845:KTU589846 LDQ589845:LDQ589846 LNM589845:LNM589846 LXI589845:LXI589846 MHE589845:MHE589846 MRA589845:MRA589846 NAW589845:NAW589846 NKS589845:NKS589846 NUO589845:NUO589846 OEK589845:OEK589846 OOG589845:OOG589846 OYC589845:OYC589846 PHY589845:PHY589846 PRU589845:PRU589846 QBQ589845:QBQ589846 QLM589845:QLM589846 QVI589845:QVI589846 RFE589845:RFE589846 RPA589845:RPA589846 RYW589845:RYW589846 SIS589845:SIS589846 SSO589845:SSO589846 TCK589845:TCK589846 TMG589845:TMG589846 TWC589845:TWC589846 UFY589845:UFY589846 UPU589845:UPU589846 UZQ589845:UZQ589846 VJM589845:VJM589846 VTI589845:VTI589846 WDE589845:WDE589846 WNA589845:WNA589846 WWW589845:WWW589846 T655381:T655382 KK655381:KK655382 UG655381:UG655382 AEC655381:AEC655382 ANY655381:ANY655382 AXU655381:AXU655382 BHQ655381:BHQ655382 BRM655381:BRM655382 CBI655381:CBI655382 CLE655381:CLE655382 CVA655381:CVA655382 DEW655381:DEW655382 DOS655381:DOS655382 DYO655381:DYO655382 EIK655381:EIK655382 ESG655381:ESG655382 FCC655381:FCC655382 FLY655381:FLY655382 FVU655381:FVU655382 GFQ655381:GFQ655382 GPM655381:GPM655382 GZI655381:GZI655382 HJE655381:HJE655382 HTA655381:HTA655382 ICW655381:ICW655382 IMS655381:IMS655382 IWO655381:IWO655382 JGK655381:JGK655382 JQG655381:JQG655382 KAC655381:KAC655382 KJY655381:KJY655382 KTU655381:KTU655382 LDQ655381:LDQ655382 LNM655381:LNM655382 LXI655381:LXI655382 MHE655381:MHE655382 MRA655381:MRA655382 NAW655381:NAW655382 NKS655381:NKS655382 NUO655381:NUO655382 OEK655381:OEK655382 OOG655381:OOG655382 OYC655381:OYC655382 PHY655381:PHY655382 PRU655381:PRU655382 QBQ655381:QBQ655382 QLM655381:QLM655382 QVI655381:QVI655382 RFE655381:RFE655382 RPA655381:RPA655382 RYW655381:RYW655382 SIS655381:SIS655382 SSO655381:SSO655382 TCK655381:TCK655382 TMG655381:TMG655382 TWC655381:TWC655382 UFY655381:UFY655382 UPU655381:UPU655382 UZQ655381:UZQ655382 VJM655381:VJM655382 VTI655381:VTI655382 WDE655381:WDE655382 WNA655381:WNA655382 WWW655381:WWW655382 T720917:T720918 KK720917:KK720918 UG720917:UG720918 AEC720917:AEC720918 ANY720917:ANY720918 AXU720917:AXU720918 BHQ720917:BHQ720918 BRM720917:BRM720918 CBI720917:CBI720918 CLE720917:CLE720918 CVA720917:CVA720918 DEW720917:DEW720918 DOS720917:DOS720918 DYO720917:DYO720918 EIK720917:EIK720918 ESG720917:ESG720918 FCC720917:FCC720918 FLY720917:FLY720918 FVU720917:FVU720918 GFQ720917:GFQ720918 GPM720917:GPM720918 GZI720917:GZI720918 HJE720917:HJE720918 HTA720917:HTA720918 ICW720917:ICW720918 IMS720917:IMS720918 IWO720917:IWO720918 JGK720917:JGK720918 JQG720917:JQG720918 KAC720917:KAC720918 KJY720917:KJY720918 KTU720917:KTU720918 LDQ720917:LDQ720918 LNM720917:LNM720918 LXI720917:LXI720918 MHE720917:MHE720918 MRA720917:MRA720918 NAW720917:NAW720918 NKS720917:NKS720918 NUO720917:NUO720918 OEK720917:OEK720918 OOG720917:OOG720918 OYC720917:OYC720918 PHY720917:PHY720918 PRU720917:PRU720918 QBQ720917:QBQ720918 QLM720917:QLM720918 QVI720917:QVI720918 RFE720917:RFE720918 RPA720917:RPA720918 RYW720917:RYW720918 SIS720917:SIS720918 SSO720917:SSO720918 TCK720917:TCK720918 TMG720917:TMG720918 TWC720917:TWC720918 UFY720917:UFY720918 UPU720917:UPU720918 UZQ720917:UZQ720918 VJM720917:VJM720918 VTI720917:VTI720918 WDE720917:WDE720918 WNA720917:WNA720918 WWW720917:WWW720918 T786453:T786454 KK786453:KK786454 UG786453:UG786454 AEC786453:AEC786454 ANY786453:ANY786454 AXU786453:AXU786454 BHQ786453:BHQ786454 BRM786453:BRM786454 CBI786453:CBI786454 CLE786453:CLE786454 CVA786453:CVA786454 DEW786453:DEW786454 DOS786453:DOS786454 DYO786453:DYO786454 EIK786453:EIK786454 ESG786453:ESG786454 FCC786453:FCC786454 FLY786453:FLY786454 FVU786453:FVU786454 GFQ786453:GFQ786454 GPM786453:GPM786454 GZI786453:GZI786454 HJE786453:HJE786454 HTA786453:HTA786454 ICW786453:ICW786454 IMS786453:IMS786454 IWO786453:IWO786454 JGK786453:JGK786454 JQG786453:JQG786454 KAC786453:KAC786454 KJY786453:KJY786454 KTU786453:KTU786454 LDQ786453:LDQ786454 LNM786453:LNM786454 LXI786453:LXI786454 MHE786453:MHE786454 MRA786453:MRA786454 NAW786453:NAW786454 NKS786453:NKS786454 NUO786453:NUO786454 OEK786453:OEK786454 OOG786453:OOG786454 OYC786453:OYC786454 PHY786453:PHY786454 PRU786453:PRU786454 QBQ786453:QBQ786454 QLM786453:QLM786454 QVI786453:QVI786454 RFE786453:RFE786454 RPA786453:RPA786454 RYW786453:RYW786454 SIS786453:SIS786454 SSO786453:SSO786454 TCK786453:TCK786454 TMG786453:TMG786454 TWC786453:TWC786454 UFY786453:UFY786454 UPU786453:UPU786454 UZQ786453:UZQ786454 VJM786453:VJM786454 VTI786453:VTI786454 WDE786453:WDE786454 WNA786453:WNA786454 WWW786453:WWW786454 T851989:T851990 KK851989:KK851990 UG851989:UG851990 AEC851989:AEC851990 ANY851989:ANY851990 AXU851989:AXU851990 BHQ851989:BHQ851990 BRM851989:BRM851990 CBI851989:CBI851990 CLE851989:CLE851990 CVA851989:CVA851990 DEW851989:DEW851990 DOS851989:DOS851990 DYO851989:DYO851990 EIK851989:EIK851990 ESG851989:ESG851990 FCC851989:FCC851990 FLY851989:FLY851990 FVU851989:FVU851990 GFQ851989:GFQ851990 GPM851989:GPM851990 GZI851989:GZI851990 HJE851989:HJE851990 HTA851989:HTA851990 ICW851989:ICW851990 IMS851989:IMS851990 IWO851989:IWO851990 JGK851989:JGK851990 JQG851989:JQG851990 KAC851989:KAC851990 KJY851989:KJY851990 KTU851989:KTU851990 LDQ851989:LDQ851990 LNM851989:LNM851990 LXI851989:LXI851990 MHE851989:MHE851990 MRA851989:MRA851990 NAW851989:NAW851990 NKS851989:NKS851990 NUO851989:NUO851990 OEK851989:OEK851990 OOG851989:OOG851990 OYC851989:OYC851990 PHY851989:PHY851990 PRU851989:PRU851990 QBQ851989:QBQ851990 QLM851989:QLM851990 QVI851989:QVI851990 RFE851989:RFE851990 RPA851989:RPA851990 RYW851989:RYW851990 SIS851989:SIS851990 SSO851989:SSO851990 TCK851989:TCK851990 TMG851989:TMG851990 TWC851989:TWC851990 UFY851989:UFY851990 UPU851989:UPU851990 UZQ851989:UZQ851990 VJM851989:VJM851990 VTI851989:VTI851990 WDE851989:WDE851990 WNA851989:WNA851990 WWW851989:WWW851990 T917525:T917526 KK917525:KK917526 UG917525:UG917526 AEC917525:AEC917526 ANY917525:ANY917526 AXU917525:AXU917526 BHQ917525:BHQ917526 BRM917525:BRM917526 CBI917525:CBI917526 CLE917525:CLE917526 CVA917525:CVA917526 DEW917525:DEW917526 DOS917525:DOS917526 DYO917525:DYO917526 EIK917525:EIK917526 ESG917525:ESG917526 FCC917525:FCC917526 FLY917525:FLY917526 FVU917525:FVU917526 GFQ917525:GFQ917526 GPM917525:GPM917526 GZI917525:GZI917526 HJE917525:HJE917526 HTA917525:HTA917526 ICW917525:ICW917526 IMS917525:IMS917526 IWO917525:IWO917526 JGK917525:JGK917526 JQG917525:JQG917526 KAC917525:KAC917526 KJY917525:KJY917526 KTU917525:KTU917526 LDQ917525:LDQ917526 LNM917525:LNM917526 LXI917525:LXI917526 MHE917525:MHE917526 MRA917525:MRA917526 NAW917525:NAW917526 NKS917525:NKS917526 NUO917525:NUO917526 OEK917525:OEK917526 OOG917525:OOG917526 OYC917525:OYC917526 PHY917525:PHY917526 PRU917525:PRU917526 QBQ917525:QBQ917526 QLM917525:QLM917526 QVI917525:QVI917526 RFE917525:RFE917526 RPA917525:RPA917526 RYW917525:RYW917526 SIS917525:SIS917526 SSO917525:SSO917526 TCK917525:TCK917526 TMG917525:TMG917526 TWC917525:TWC917526 UFY917525:UFY917526 UPU917525:UPU917526 UZQ917525:UZQ917526 VJM917525:VJM917526 VTI917525:VTI917526 WDE917525:WDE917526 WNA917525:WNA917526 WWW917525:WWW917526 T983061:T983062 KK983061:KK983062 UG983061:UG983062 AEC983061:AEC983062 ANY983061:ANY983062 AXU983061:AXU983062 BHQ983061:BHQ983062 BRM983061:BRM983062 CBI983061:CBI983062 CLE983061:CLE983062 CVA983061:CVA983062 DEW983061:DEW983062 DOS983061:DOS983062 DYO983061:DYO983062 EIK983061:EIK983062 ESG983061:ESG983062 FCC983061:FCC983062 FLY983061:FLY983062 FVU983061:FVU983062 GFQ983061:GFQ983062 GPM983061:GPM983062 GZI983061:GZI983062 HJE983061:HJE983062 HTA983061:HTA983062 ICW983061:ICW983062 IMS983061:IMS983062 IWO983061:IWO983062 JGK983061:JGK983062 JQG983061:JQG983062 KAC983061:KAC983062 KJY983061:KJY983062 KTU983061:KTU983062 LDQ983061:LDQ983062 LNM983061:LNM983062 LXI983061:LXI983062 MHE983061:MHE983062 MRA983061:MRA983062 NAW983061:NAW983062 NKS983061:NKS983062 NUO983061:NUO983062 OEK983061:OEK983062 OOG983061:OOG983062 OYC983061:OYC983062 PHY983061:PHY983062 PRU983061:PRU983062 QBQ983061:QBQ983062 QLM983061:QLM983062 QVI983061:QVI983062 RFE983061:RFE983062 RPA983061:RPA983062 RYW983061:RYW983062 SIS983061:SIS983062 SSO983061:SSO983062 TCK983061:TCK983062 TMG983061:TMG983062 TWC983061:TWC983062 UFY983061:UFY983062 UPU983061:UPU983062 UZQ983061:UZQ983062 VJM983061:VJM983062 VTI983061:VTI983062 WDE983061:WDE983062 WNA983061:WNA983062 WWW983061:WWW983062 WWU983061:WWU983062 R65557:R65558 KI65557:KI65558 UE65557:UE65558 AEA65557:AEA65558 ANW65557:ANW65558 AXS65557:AXS65558 BHO65557:BHO65558 BRK65557:BRK65558 CBG65557:CBG65558 CLC65557:CLC65558 CUY65557:CUY65558 DEU65557:DEU65558 DOQ65557:DOQ65558 DYM65557:DYM65558 EII65557:EII65558 ESE65557:ESE65558 FCA65557:FCA65558 FLW65557:FLW65558 FVS65557:FVS65558 GFO65557:GFO65558 GPK65557:GPK65558 GZG65557:GZG65558 HJC65557:HJC65558 HSY65557:HSY65558 ICU65557:ICU65558 IMQ65557:IMQ65558 IWM65557:IWM65558 JGI65557:JGI65558 JQE65557:JQE65558 KAA65557:KAA65558 KJW65557:KJW65558 KTS65557:KTS65558 LDO65557:LDO65558 LNK65557:LNK65558 LXG65557:LXG65558 MHC65557:MHC65558 MQY65557:MQY65558 NAU65557:NAU65558 NKQ65557:NKQ65558 NUM65557:NUM65558 OEI65557:OEI65558 OOE65557:OOE65558 OYA65557:OYA65558 PHW65557:PHW65558 PRS65557:PRS65558 QBO65557:QBO65558 QLK65557:QLK65558 QVG65557:QVG65558 RFC65557:RFC65558 ROY65557:ROY65558 RYU65557:RYU65558 SIQ65557:SIQ65558 SSM65557:SSM65558 TCI65557:TCI65558 TME65557:TME65558 TWA65557:TWA65558 UFW65557:UFW65558 UPS65557:UPS65558 UZO65557:UZO65558 VJK65557:VJK65558 VTG65557:VTG65558 WDC65557:WDC65558 WMY65557:WMY65558 WWU65557:WWU65558 R131093:R131094 KI131093:KI131094 UE131093:UE131094 AEA131093:AEA131094 ANW131093:ANW131094 AXS131093:AXS131094 BHO131093:BHO131094 BRK131093:BRK131094 CBG131093:CBG131094 CLC131093:CLC131094 CUY131093:CUY131094 DEU131093:DEU131094 DOQ131093:DOQ131094 DYM131093:DYM131094 EII131093:EII131094 ESE131093:ESE131094 FCA131093:FCA131094 FLW131093:FLW131094 FVS131093:FVS131094 GFO131093:GFO131094 GPK131093:GPK131094 GZG131093:GZG131094 HJC131093:HJC131094 HSY131093:HSY131094 ICU131093:ICU131094 IMQ131093:IMQ131094 IWM131093:IWM131094 JGI131093:JGI131094 JQE131093:JQE131094 KAA131093:KAA131094 KJW131093:KJW131094 KTS131093:KTS131094 LDO131093:LDO131094 LNK131093:LNK131094 LXG131093:LXG131094 MHC131093:MHC131094 MQY131093:MQY131094 NAU131093:NAU131094 NKQ131093:NKQ131094 NUM131093:NUM131094 OEI131093:OEI131094 OOE131093:OOE131094 OYA131093:OYA131094 PHW131093:PHW131094 PRS131093:PRS131094 QBO131093:QBO131094 QLK131093:QLK131094 QVG131093:QVG131094 RFC131093:RFC131094 ROY131093:ROY131094 RYU131093:RYU131094 SIQ131093:SIQ131094 SSM131093:SSM131094 TCI131093:TCI131094 TME131093:TME131094 TWA131093:TWA131094 UFW131093:UFW131094 UPS131093:UPS131094 UZO131093:UZO131094 VJK131093:VJK131094 VTG131093:VTG131094 WDC131093:WDC131094 WMY131093:WMY131094 WWU131093:WWU131094 R196629:R196630 KI196629:KI196630 UE196629:UE196630 AEA196629:AEA196630 ANW196629:ANW196630 AXS196629:AXS196630 BHO196629:BHO196630 BRK196629:BRK196630 CBG196629:CBG196630 CLC196629:CLC196630 CUY196629:CUY196630 DEU196629:DEU196630 DOQ196629:DOQ196630 DYM196629:DYM196630 EII196629:EII196630 ESE196629:ESE196630 FCA196629:FCA196630 FLW196629:FLW196630 FVS196629:FVS196630 GFO196629:GFO196630 GPK196629:GPK196630 GZG196629:GZG196630 HJC196629:HJC196630 HSY196629:HSY196630 ICU196629:ICU196630 IMQ196629:IMQ196630 IWM196629:IWM196630 JGI196629:JGI196630 JQE196629:JQE196630 KAA196629:KAA196630 KJW196629:KJW196630 KTS196629:KTS196630 LDO196629:LDO196630 LNK196629:LNK196630 LXG196629:LXG196630 MHC196629:MHC196630 MQY196629:MQY196630 NAU196629:NAU196630 NKQ196629:NKQ196630 NUM196629:NUM196630 OEI196629:OEI196630 OOE196629:OOE196630 OYA196629:OYA196630 PHW196629:PHW196630 PRS196629:PRS196630 QBO196629:QBO196630 QLK196629:QLK196630 QVG196629:QVG196630 RFC196629:RFC196630 ROY196629:ROY196630 RYU196629:RYU196630 SIQ196629:SIQ196630 SSM196629:SSM196630 TCI196629:TCI196630 TME196629:TME196630 TWA196629:TWA196630 UFW196629:UFW196630 UPS196629:UPS196630 UZO196629:UZO196630 VJK196629:VJK196630 VTG196629:VTG196630 WDC196629:WDC196630 WMY196629:WMY196630 WWU196629:WWU196630 R262165:R262166 KI262165:KI262166 UE262165:UE262166 AEA262165:AEA262166 ANW262165:ANW262166 AXS262165:AXS262166 BHO262165:BHO262166 BRK262165:BRK262166 CBG262165:CBG262166 CLC262165:CLC262166 CUY262165:CUY262166 DEU262165:DEU262166 DOQ262165:DOQ262166 DYM262165:DYM262166 EII262165:EII262166 ESE262165:ESE262166 FCA262165:FCA262166 FLW262165:FLW262166 FVS262165:FVS262166 GFO262165:GFO262166 GPK262165:GPK262166 GZG262165:GZG262166 HJC262165:HJC262166 HSY262165:HSY262166 ICU262165:ICU262166 IMQ262165:IMQ262166 IWM262165:IWM262166 JGI262165:JGI262166 JQE262165:JQE262166 KAA262165:KAA262166 KJW262165:KJW262166 KTS262165:KTS262166 LDO262165:LDO262166 LNK262165:LNK262166 LXG262165:LXG262166 MHC262165:MHC262166 MQY262165:MQY262166 NAU262165:NAU262166 NKQ262165:NKQ262166 NUM262165:NUM262166 OEI262165:OEI262166 OOE262165:OOE262166 OYA262165:OYA262166 PHW262165:PHW262166 PRS262165:PRS262166 QBO262165:QBO262166 QLK262165:QLK262166 QVG262165:QVG262166 RFC262165:RFC262166 ROY262165:ROY262166 RYU262165:RYU262166 SIQ262165:SIQ262166 SSM262165:SSM262166 TCI262165:TCI262166 TME262165:TME262166 TWA262165:TWA262166 UFW262165:UFW262166 UPS262165:UPS262166 UZO262165:UZO262166 VJK262165:VJK262166 VTG262165:VTG262166 WDC262165:WDC262166 WMY262165:WMY262166 WWU262165:WWU262166 R327701:R327702 KI327701:KI327702 UE327701:UE327702 AEA327701:AEA327702 ANW327701:ANW327702 AXS327701:AXS327702 BHO327701:BHO327702 BRK327701:BRK327702 CBG327701:CBG327702 CLC327701:CLC327702 CUY327701:CUY327702 DEU327701:DEU327702 DOQ327701:DOQ327702 DYM327701:DYM327702 EII327701:EII327702 ESE327701:ESE327702 FCA327701:FCA327702 FLW327701:FLW327702 FVS327701:FVS327702 GFO327701:GFO327702 GPK327701:GPK327702 GZG327701:GZG327702 HJC327701:HJC327702 HSY327701:HSY327702 ICU327701:ICU327702 IMQ327701:IMQ327702 IWM327701:IWM327702 JGI327701:JGI327702 JQE327701:JQE327702 KAA327701:KAA327702 KJW327701:KJW327702 KTS327701:KTS327702 LDO327701:LDO327702 LNK327701:LNK327702 LXG327701:LXG327702 MHC327701:MHC327702 MQY327701:MQY327702 NAU327701:NAU327702 NKQ327701:NKQ327702 NUM327701:NUM327702 OEI327701:OEI327702 OOE327701:OOE327702 OYA327701:OYA327702 PHW327701:PHW327702 PRS327701:PRS327702 QBO327701:QBO327702 QLK327701:QLK327702 QVG327701:QVG327702 RFC327701:RFC327702 ROY327701:ROY327702 RYU327701:RYU327702 SIQ327701:SIQ327702 SSM327701:SSM327702 TCI327701:TCI327702 TME327701:TME327702 TWA327701:TWA327702 UFW327701:UFW327702 UPS327701:UPS327702 UZO327701:UZO327702 VJK327701:VJK327702 VTG327701:VTG327702 WDC327701:WDC327702 WMY327701:WMY327702 WWU327701:WWU327702 R393237:R393238 KI393237:KI393238 UE393237:UE393238 AEA393237:AEA393238 ANW393237:ANW393238 AXS393237:AXS393238 BHO393237:BHO393238 BRK393237:BRK393238 CBG393237:CBG393238 CLC393237:CLC393238 CUY393237:CUY393238 DEU393237:DEU393238 DOQ393237:DOQ393238 DYM393237:DYM393238 EII393237:EII393238 ESE393237:ESE393238 FCA393237:FCA393238 FLW393237:FLW393238 FVS393237:FVS393238 GFO393237:GFO393238 GPK393237:GPK393238 GZG393237:GZG393238 HJC393237:HJC393238 HSY393237:HSY393238 ICU393237:ICU393238 IMQ393237:IMQ393238 IWM393237:IWM393238 JGI393237:JGI393238 JQE393237:JQE393238 KAA393237:KAA393238 KJW393237:KJW393238 KTS393237:KTS393238 LDO393237:LDO393238 LNK393237:LNK393238 LXG393237:LXG393238 MHC393237:MHC393238 MQY393237:MQY393238 NAU393237:NAU393238 NKQ393237:NKQ393238 NUM393237:NUM393238 OEI393237:OEI393238 OOE393237:OOE393238 OYA393237:OYA393238 PHW393237:PHW393238 PRS393237:PRS393238 QBO393237:QBO393238 QLK393237:QLK393238 QVG393237:QVG393238 RFC393237:RFC393238 ROY393237:ROY393238 RYU393237:RYU393238 SIQ393237:SIQ393238 SSM393237:SSM393238 TCI393237:TCI393238 TME393237:TME393238 TWA393237:TWA393238 UFW393237:UFW393238 UPS393237:UPS393238 UZO393237:UZO393238 VJK393237:VJK393238 VTG393237:VTG393238 WDC393237:WDC393238 WMY393237:WMY393238 WWU393237:WWU393238 R458773:R458774 KI458773:KI458774 UE458773:UE458774 AEA458773:AEA458774 ANW458773:ANW458774 AXS458773:AXS458774 BHO458773:BHO458774 BRK458773:BRK458774 CBG458773:CBG458774 CLC458773:CLC458774 CUY458773:CUY458774 DEU458773:DEU458774 DOQ458773:DOQ458774 DYM458773:DYM458774 EII458773:EII458774 ESE458773:ESE458774 FCA458773:FCA458774 FLW458773:FLW458774 FVS458773:FVS458774 GFO458773:GFO458774 GPK458773:GPK458774 GZG458773:GZG458774 HJC458773:HJC458774 HSY458773:HSY458774 ICU458773:ICU458774 IMQ458773:IMQ458774 IWM458773:IWM458774 JGI458773:JGI458774 JQE458773:JQE458774 KAA458773:KAA458774 KJW458773:KJW458774 KTS458773:KTS458774 LDO458773:LDO458774 LNK458773:LNK458774 LXG458773:LXG458774 MHC458773:MHC458774 MQY458773:MQY458774 NAU458773:NAU458774 NKQ458773:NKQ458774 NUM458773:NUM458774 OEI458773:OEI458774 OOE458773:OOE458774 OYA458773:OYA458774 PHW458773:PHW458774 PRS458773:PRS458774 QBO458773:QBO458774 QLK458773:QLK458774 QVG458773:QVG458774 RFC458773:RFC458774 ROY458773:ROY458774 RYU458773:RYU458774 SIQ458773:SIQ458774 SSM458773:SSM458774 TCI458773:TCI458774 TME458773:TME458774 TWA458773:TWA458774 UFW458773:UFW458774 UPS458773:UPS458774 UZO458773:UZO458774 VJK458773:VJK458774 VTG458773:VTG458774 WDC458773:WDC458774 WMY458773:WMY458774 WWU458773:WWU458774 R524309:R524310 KI524309:KI524310 UE524309:UE524310 AEA524309:AEA524310 ANW524309:ANW524310 AXS524309:AXS524310 BHO524309:BHO524310 BRK524309:BRK524310 CBG524309:CBG524310 CLC524309:CLC524310 CUY524309:CUY524310 DEU524309:DEU524310 DOQ524309:DOQ524310 DYM524309:DYM524310 EII524309:EII524310 ESE524309:ESE524310 FCA524309:FCA524310 FLW524309:FLW524310 FVS524309:FVS524310 GFO524309:GFO524310 GPK524309:GPK524310 GZG524309:GZG524310 HJC524309:HJC524310 HSY524309:HSY524310 ICU524309:ICU524310 IMQ524309:IMQ524310 IWM524309:IWM524310 JGI524309:JGI524310 JQE524309:JQE524310 KAA524309:KAA524310 KJW524309:KJW524310 KTS524309:KTS524310 LDO524309:LDO524310 LNK524309:LNK524310 LXG524309:LXG524310 MHC524309:MHC524310 MQY524309:MQY524310 NAU524309:NAU524310 NKQ524309:NKQ524310 NUM524309:NUM524310 OEI524309:OEI524310 OOE524309:OOE524310 OYA524309:OYA524310 PHW524309:PHW524310 PRS524309:PRS524310 QBO524309:QBO524310 QLK524309:QLK524310 QVG524309:QVG524310 RFC524309:RFC524310 ROY524309:ROY524310 RYU524309:RYU524310 SIQ524309:SIQ524310 SSM524309:SSM524310 TCI524309:TCI524310 TME524309:TME524310 TWA524309:TWA524310 UFW524309:UFW524310 UPS524309:UPS524310 UZO524309:UZO524310 VJK524309:VJK524310 VTG524309:VTG524310 WDC524309:WDC524310 WMY524309:WMY524310 WWU524309:WWU524310 R589845:R589846 KI589845:KI589846 UE589845:UE589846 AEA589845:AEA589846 ANW589845:ANW589846 AXS589845:AXS589846 BHO589845:BHO589846 BRK589845:BRK589846 CBG589845:CBG589846 CLC589845:CLC589846 CUY589845:CUY589846 DEU589845:DEU589846 DOQ589845:DOQ589846 DYM589845:DYM589846 EII589845:EII589846 ESE589845:ESE589846 FCA589845:FCA589846 FLW589845:FLW589846 FVS589845:FVS589846 GFO589845:GFO589846 GPK589845:GPK589846 GZG589845:GZG589846 HJC589845:HJC589846 HSY589845:HSY589846 ICU589845:ICU589846 IMQ589845:IMQ589846 IWM589845:IWM589846 JGI589845:JGI589846 JQE589845:JQE589846 KAA589845:KAA589846 KJW589845:KJW589846 KTS589845:KTS589846 LDO589845:LDO589846 LNK589845:LNK589846 LXG589845:LXG589846 MHC589845:MHC589846 MQY589845:MQY589846 NAU589845:NAU589846 NKQ589845:NKQ589846 NUM589845:NUM589846 OEI589845:OEI589846 OOE589845:OOE589846 OYA589845:OYA589846 PHW589845:PHW589846 PRS589845:PRS589846 QBO589845:QBO589846 QLK589845:QLK589846 QVG589845:QVG589846 RFC589845:RFC589846 ROY589845:ROY589846 RYU589845:RYU589846 SIQ589845:SIQ589846 SSM589845:SSM589846 TCI589845:TCI589846 TME589845:TME589846 TWA589845:TWA589846 UFW589845:UFW589846 UPS589845:UPS589846 UZO589845:UZO589846 VJK589845:VJK589846 VTG589845:VTG589846 WDC589845:WDC589846 WMY589845:WMY589846 WWU589845:WWU589846 R655381:R655382 KI655381:KI655382 UE655381:UE655382 AEA655381:AEA655382 ANW655381:ANW655382 AXS655381:AXS655382 BHO655381:BHO655382 BRK655381:BRK655382 CBG655381:CBG655382 CLC655381:CLC655382 CUY655381:CUY655382 DEU655381:DEU655382 DOQ655381:DOQ655382 DYM655381:DYM655382 EII655381:EII655382 ESE655381:ESE655382 FCA655381:FCA655382 FLW655381:FLW655382 FVS655381:FVS655382 GFO655381:GFO655382 GPK655381:GPK655382 GZG655381:GZG655382 HJC655381:HJC655382 HSY655381:HSY655382 ICU655381:ICU655382 IMQ655381:IMQ655382 IWM655381:IWM655382 JGI655381:JGI655382 JQE655381:JQE655382 KAA655381:KAA655382 KJW655381:KJW655382 KTS655381:KTS655382 LDO655381:LDO655382 LNK655381:LNK655382 LXG655381:LXG655382 MHC655381:MHC655382 MQY655381:MQY655382 NAU655381:NAU655382 NKQ655381:NKQ655382 NUM655381:NUM655382 OEI655381:OEI655382 OOE655381:OOE655382 OYA655381:OYA655382 PHW655381:PHW655382 PRS655381:PRS655382 QBO655381:QBO655382 QLK655381:QLK655382 QVG655381:QVG655382 RFC655381:RFC655382 ROY655381:ROY655382 RYU655381:RYU655382 SIQ655381:SIQ655382 SSM655381:SSM655382 TCI655381:TCI655382 TME655381:TME655382 TWA655381:TWA655382 UFW655381:UFW655382 UPS655381:UPS655382 UZO655381:UZO655382 VJK655381:VJK655382 VTG655381:VTG655382 WDC655381:WDC655382 WMY655381:WMY655382 WWU655381:WWU655382 R720917:R720918 KI720917:KI720918 UE720917:UE720918 AEA720917:AEA720918 ANW720917:ANW720918 AXS720917:AXS720918 BHO720917:BHO720918 BRK720917:BRK720918 CBG720917:CBG720918 CLC720917:CLC720918 CUY720917:CUY720918 DEU720917:DEU720918 DOQ720917:DOQ720918 DYM720917:DYM720918 EII720917:EII720918 ESE720917:ESE720918 FCA720917:FCA720918 FLW720917:FLW720918 FVS720917:FVS720918 GFO720917:GFO720918 GPK720917:GPK720918 GZG720917:GZG720918 HJC720917:HJC720918 HSY720917:HSY720918 ICU720917:ICU720918 IMQ720917:IMQ720918 IWM720917:IWM720918 JGI720917:JGI720918 JQE720917:JQE720918 KAA720917:KAA720918 KJW720917:KJW720918 KTS720917:KTS720918 LDO720917:LDO720918 LNK720917:LNK720918 LXG720917:LXG720918 MHC720917:MHC720918 MQY720917:MQY720918 NAU720917:NAU720918 NKQ720917:NKQ720918 NUM720917:NUM720918 OEI720917:OEI720918 OOE720917:OOE720918 OYA720917:OYA720918 PHW720917:PHW720918 PRS720917:PRS720918 QBO720917:QBO720918 QLK720917:QLK720918 QVG720917:QVG720918 RFC720917:RFC720918 ROY720917:ROY720918 RYU720917:RYU720918 SIQ720917:SIQ720918 SSM720917:SSM720918 TCI720917:TCI720918 TME720917:TME720918 TWA720917:TWA720918 UFW720917:UFW720918 UPS720917:UPS720918 UZO720917:UZO720918 VJK720917:VJK720918 VTG720917:VTG720918 WDC720917:WDC720918 WMY720917:WMY720918 WWU720917:WWU720918 R786453:R786454 KI786453:KI786454 UE786453:UE786454 AEA786453:AEA786454 ANW786453:ANW786454 AXS786453:AXS786454 BHO786453:BHO786454 BRK786453:BRK786454 CBG786453:CBG786454 CLC786453:CLC786454 CUY786453:CUY786454 DEU786453:DEU786454 DOQ786453:DOQ786454 DYM786453:DYM786454 EII786453:EII786454 ESE786453:ESE786454 FCA786453:FCA786454 FLW786453:FLW786454 FVS786453:FVS786454 GFO786453:GFO786454 GPK786453:GPK786454 GZG786453:GZG786454 HJC786453:HJC786454 HSY786453:HSY786454 ICU786453:ICU786454 IMQ786453:IMQ786454 IWM786453:IWM786454 JGI786453:JGI786454 JQE786453:JQE786454 KAA786453:KAA786454 KJW786453:KJW786454 KTS786453:KTS786454 LDO786453:LDO786454 LNK786453:LNK786454 LXG786453:LXG786454 MHC786453:MHC786454 MQY786453:MQY786454 NAU786453:NAU786454 NKQ786453:NKQ786454 NUM786453:NUM786454 OEI786453:OEI786454 OOE786453:OOE786454 OYA786453:OYA786454 PHW786453:PHW786454 PRS786453:PRS786454 QBO786453:QBO786454 QLK786453:QLK786454 QVG786453:QVG786454 RFC786453:RFC786454 ROY786453:ROY786454 RYU786453:RYU786454 SIQ786453:SIQ786454 SSM786453:SSM786454 TCI786453:TCI786454 TME786453:TME786454 TWA786453:TWA786454 UFW786453:UFW786454 UPS786453:UPS786454 UZO786453:UZO786454 VJK786453:VJK786454 VTG786453:VTG786454 WDC786453:WDC786454 WMY786453:WMY786454 WWU786453:WWU786454 R851989:R851990 KI851989:KI851990 UE851989:UE851990 AEA851989:AEA851990 ANW851989:ANW851990 AXS851989:AXS851990 BHO851989:BHO851990 BRK851989:BRK851990 CBG851989:CBG851990 CLC851989:CLC851990 CUY851989:CUY851990 DEU851989:DEU851990 DOQ851989:DOQ851990 DYM851989:DYM851990 EII851989:EII851990 ESE851989:ESE851990 FCA851989:FCA851990 FLW851989:FLW851990 FVS851989:FVS851990 GFO851989:GFO851990 GPK851989:GPK851990 GZG851989:GZG851990 HJC851989:HJC851990 HSY851989:HSY851990 ICU851989:ICU851990 IMQ851989:IMQ851990 IWM851989:IWM851990 JGI851989:JGI851990 JQE851989:JQE851990 KAA851989:KAA851990 KJW851989:KJW851990 KTS851989:KTS851990 LDO851989:LDO851990 LNK851989:LNK851990 LXG851989:LXG851990 MHC851989:MHC851990 MQY851989:MQY851990 NAU851989:NAU851990 NKQ851989:NKQ851990 NUM851989:NUM851990 OEI851989:OEI851990 OOE851989:OOE851990 OYA851989:OYA851990 PHW851989:PHW851990 PRS851989:PRS851990 QBO851989:QBO851990 QLK851989:QLK851990 QVG851989:QVG851990 RFC851989:RFC851990 ROY851989:ROY851990 RYU851989:RYU851990 SIQ851989:SIQ851990 SSM851989:SSM851990 TCI851989:TCI851990 TME851989:TME851990 TWA851989:TWA851990 UFW851989:UFW851990 UPS851989:UPS851990 UZO851989:UZO851990 VJK851989:VJK851990 VTG851989:VTG851990 WDC851989:WDC851990 WMY851989:WMY851990 WWU851989:WWU851990 R917525:R917526 KI917525:KI917526 UE917525:UE917526 AEA917525:AEA917526 ANW917525:ANW917526 AXS917525:AXS917526 BHO917525:BHO917526 BRK917525:BRK917526 CBG917525:CBG917526 CLC917525:CLC917526 CUY917525:CUY917526 DEU917525:DEU917526 DOQ917525:DOQ917526 DYM917525:DYM917526 EII917525:EII917526 ESE917525:ESE917526 FCA917525:FCA917526 FLW917525:FLW917526 FVS917525:FVS917526 GFO917525:GFO917526 GPK917525:GPK917526 GZG917525:GZG917526 HJC917525:HJC917526 HSY917525:HSY917526 ICU917525:ICU917526 IMQ917525:IMQ917526 IWM917525:IWM917526 JGI917525:JGI917526 JQE917525:JQE917526 KAA917525:KAA917526 KJW917525:KJW917526 KTS917525:KTS917526 LDO917525:LDO917526 LNK917525:LNK917526 LXG917525:LXG917526 MHC917525:MHC917526 MQY917525:MQY917526 NAU917525:NAU917526 NKQ917525:NKQ917526 NUM917525:NUM917526 OEI917525:OEI917526 OOE917525:OOE917526 OYA917525:OYA917526 PHW917525:PHW917526 PRS917525:PRS917526 QBO917525:QBO917526 QLK917525:QLK917526 QVG917525:QVG917526 RFC917525:RFC917526 ROY917525:ROY917526 RYU917525:RYU917526 SIQ917525:SIQ917526 SSM917525:SSM917526 TCI917525:TCI917526 TME917525:TME917526 TWA917525:TWA917526 UFW917525:UFW917526 UPS917525:UPS917526 UZO917525:UZO917526 VJK917525:VJK917526 VTG917525:VTG917526 WDC917525:WDC917526 WMY917525:WMY917526 WWU917525:WWU917526 R983061:R983062 KI983061:KI983062 UE983061:UE983062 AEA983061:AEA983062 ANW983061:ANW983062 AXS983061:AXS983062 BHO983061:BHO983062 BRK983061:BRK983062 CBG983061:CBG983062 CLC983061:CLC983062 CUY983061:CUY983062 DEU983061:DEU983062 DOQ983061:DOQ983062 DYM983061:DYM983062 EII983061:EII983062 ESE983061:ESE983062 FCA983061:FCA983062 FLW983061:FLW983062 FVS983061:FVS983062 GFO983061:GFO983062 GPK983061:GPK983062 GZG983061:GZG983062 HJC983061:HJC983062 HSY983061:HSY983062 ICU983061:ICU983062 IMQ983061:IMQ983062 IWM983061:IWM983062 JGI983061:JGI983062 JQE983061:JQE983062 KAA983061:KAA983062 KJW983061:KJW983062 KTS983061:KTS983062 LDO983061:LDO983062 LNK983061:LNK983062 LXG983061:LXG983062 MHC983061:MHC983062 MQY983061:MQY983062 NAU983061:NAU983062 NKQ983061:NKQ983062 NUM983061:NUM983062 OEI983061:OEI983062 OOE983061:OOE983062 OYA983061:OYA983062 PHW983061:PHW983062 PRS983061:PRS983062 QBO983061:QBO983062 QLK983061:QLK983062 QVG983061:QVG983062 RFC983061:RFC983062 ROY983061:ROY983062 RYU983061:RYU983062 SIQ983061:SIQ983062 SSM983061:SSM983062 TCI983061:TCI983062 TME983061:TME983062 TWA983061:TWA983062 UFW983061:UFW983062 UPS983061:UPS983062 UZO983061:UZO983062 VJK983061:VJK983062 VTG983061:VTG983062 WDC983061:WDC983062 WMY983061:WMY983062 WWU24:WWU26 WMY24:WMY26 WDC24:WDC26 VTG24:VTG26 VJK24:VJK26 UZO24:UZO26 UPS24:UPS26 UFW24:UFW26 TWA24:TWA26 TME24:TME26 TCI24:TCI26 SSM24:SSM26 SIQ24:SIQ26 RYU24:RYU26 ROY24:ROY26 RFC24:RFC26 QVG24:QVG26 QLK24:QLK26 QBO24:QBO26 PRS24:PRS26 PHW24:PHW26 OYA24:OYA26 OOE24:OOE26 OEI24:OEI26 NUM24:NUM26 NKQ24:NKQ26 NAU24:NAU26 MQY24:MQY26 MHC24:MHC26 LXG24:LXG26 LNK24:LNK26 LDO24:LDO26 KTS24:KTS26 KJW24:KJW26 KAA24:KAA26 JQE24:JQE26 JGI24:JGI26 IWM24:IWM26 IMQ24:IMQ26 ICU24:ICU26 HSY24:HSY26 HJC24:HJC26 GZG24:GZG26 GPK24:GPK26 GFO24:GFO26 FVS24:FVS26 FLW24:FLW26 FCA24:FCA26 ESE24:ESE26 EII24:EII26 DYM24:DYM26 DOQ24:DOQ26 DEU24:DEU26 CUY24:CUY26 CLC24:CLC26 CBG24:CBG26 BRK24:BRK26 BHO24:BHO26 AXS24:AXS26 ANW24:ANW26 AEA24:AEA26 UE24:UE26 KI24:KI26 R24:R26 WWW24:WWW26 WNA24:WNA26 WDE24:WDE26 VTI24:VTI26 VJM24:VJM26 UZQ24:UZQ26 UPU24:UPU26 UFY24:UFY26 TWC24:TWC26 TMG24:TMG26 TCK24:TCK26 SSO24:SSO26 SIS24:SIS26 RYW24:RYW26 RPA24:RPA26 RFE24:RFE26 QVI24:QVI26 QLM24:QLM26 QBQ24:QBQ26 PRU24:PRU26 PHY24:PHY26 OYC24:OYC26 OOG24:OOG26 OEK24:OEK26 NUO24:NUO26 NKS24:NKS26 NAW24:NAW26 MRA24:MRA26 MHE24:MHE26 LXI24:LXI26 LNM24:LNM26 LDQ24:LDQ26 KTU24:KTU26 KJY24:KJY26 KAC24:KAC26 JQG24:JQG26 JGK24:JGK26 IWO24:IWO26 IMS24:IMS26 ICW24:ICW26 HTA24:HTA26 HJE24:HJE26 GZI24:GZI26 GPM24:GPM26 GFQ24:GFQ26 FVU24:FVU26 FLY24:FLY26 FCC24:FCC26 ESG24:ESG26 EIK24:EIK26 DYO24:DYO26 DOS24:DOS26 DEW24:DEW26 CVA24:CVA26 CLE24:CLE26 CBI24:CBI26 BRM24:BRM26 BHQ24:BHQ26 AXU24:AXU26 ANY24:ANY26 AEC24:AEC26 UG24:UG26 KK24:KK26 T24:T26 AA65557:AA65558 AA131093:AA131094 AA196629:AA196630 AA262165:AA262166 AA327701:AA327702 AA393237:AA393238 AA458773:AA458774 AA524309:AA524310 AA589845:AA589846 AA655381:AA655382 AA720917:AA720918 AA786453:AA786454 AA851989:AA851990 AA917525:AA917526 AA983061:AA983062 Y65557:Y65558 Y131093:Y131094 Y196629:Y196630 Y262165:Y262166 Y327701:Y327702 Y393237:Y393238 Y458773:Y458774 Y524309:Y524310 Y589845:Y589846 Y655381:Y655382 Y720917:Y720918 Y786453:Y786454 Y851989:Y851990 Y917525:Y917526 Y983061:Y983062 Y24:Y26 AA24:AA26 AH65557:AH65558 AH131093:AH131094 AH196629:AH196630 AH262165:AH262166 AH327701:AH327702 AH393237:AH393238 AH458773:AH458774 AH524309:AH524310 AH589845:AH589846 AH655381:AH655382 AH720917:AH720918 AH786453:AH786454 AH851989:AH851990 AH917525:AH917526 AH983061:AH983062 AF65557:AF65558 AF131093:AF131094 AF196629:AF196630 AF262165:AF262166 AF327701:AF327702 AF393237:AF393238 AF458773:AF458774 AF524309:AF524310 AF589845:AF589846 AF655381:AF655382 AF720917:AF720918 AF786453:AF786454 AF851989:AF851990 AF917525:AF917526 AF983061:AF983062 AF24:AF26 AH24:AH26 AO65557:AO65558 AO131093:AO131094 AO196629:AO196630 AO262165:AO262166 AO327701:AO327702 AO393237:AO393238 AO458773:AO458774 AO524309:AO524310 AO589845:AO589846 AO655381:AO655382 AO720917:AO720918 AO786453:AO786454 AO851989:AO851990 AO917525:AO917526 AO983061:AO983062 AM65557:AM65558 AM131093:AM131094 AM196629:AM196630 AM262165:AM262166 AM327701:AM327702 AM393237:AM393238 AM458773:AM458774 AM524309:AM524310 AM589845:AM589846 AM655381:AM655382 AM720917:AM720918 AM786453:AM786454 AM851989:AM851990 AM917525:AM917526 AM983061:AM983062 AM24:AM26 AO24:AO26"/>
    <dataValidation allowBlank="1" showInputMessage="1" showErrorMessage="1" prompt="Для выбора выполните двойной щелчок левой клавиши мыши по соответствующей ячейке." sqref="S65557:S65558 KJ65557:KJ65558 UF65557:UF65558 AEB65557:AEB65558 ANX65557:ANX65558 AXT65557:AXT65558 BHP65557:BHP65558 BRL65557:BRL65558 CBH65557:CBH65558 CLD65557:CLD65558 CUZ65557:CUZ65558 DEV65557:DEV65558 DOR65557:DOR65558 DYN65557:DYN65558 EIJ65557:EIJ65558 ESF65557:ESF65558 FCB65557:FCB65558 FLX65557:FLX65558 FVT65557:FVT65558 GFP65557:GFP65558 GPL65557:GPL65558 GZH65557:GZH65558 HJD65557:HJD65558 HSZ65557:HSZ65558 ICV65557:ICV65558 IMR65557:IMR65558 IWN65557:IWN65558 JGJ65557:JGJ65558 JQF65557:JQF65558 KAB65557:KAB65558 KJX65557:KJX65558 KTT65557:KTT65558 LDP65557:LDP65558 LNL65557:LNL65558 LXH65557:LXH65558 MHD65557:MHD65558 MQZ65557:MQZ65558 NAV65557:NAV65558 NKR65557:NKR65558 NUN65557:NUN65558 OEJ65557:OEJ65558 OOF65557:OOF65558 OYB65557:OYB65558 PHX65557:PHX65558 PRT65557:PRT65558 QBP65557:QBP65558 QLL65557:QLL65558 QVH65557:QVH65558 RFD65557:RFD65558 ROZ65557:ROZ65558 RYV65557:RYV65558 SIR65557:SIR65558 SSN65557:SSN65558 TCJ65557:TCJ65558 TMF65557:TMF65558 TWB65557:TWB65558 UFX65557:UFX65558 UPT65557:UPT65558 UZP65557:UZP65558 VJL65557:VJL65558 VTH65557:VTH65558 WDD65557:WDD65558 WMZ65557:WMZ65558 WWV65557:WWV65558 S131093:S131094 KJ131093:KJ131094 UF131093:UF131094 AEB131093:AEB131094 ANX131093:ANX131094 AXT131093:AXT131094 BHP131093:BHP131094 BRL131093:BRL131094 CBH131093:CBH131094 CLD131093:CLD131094 CUZ131093:CUZ131094 DEV131093:DEV131094 DOR131093:DOR131094 DYN131093:DYN131094 EIJ131093:EIJ131094 ESF131093:ESF131094 FCB131093:FCB131094 FLX131093:FLX131094 FVT131093:FVT131094 GFP131093:GFP131094 GPL131093:GPL131094 GZH131093:GZH131094 HJD131093:HJD131094 HSZ131093:HSZ131094 ICV131093:ICV131094 IMR131093:IMR131094 IWN131093:IWN131094 JGJ131093:JGJ131094 JQF131093:JQF131094 KAB131093:KAB131094 KJX131093:KJX131094 KTT131093:KTT131094 LDP131093:LDP131094 LNL131093:LNL131094 LXH131093:LXH131094 MHD131093:MHD131094 MQZ131093:MQZ131094 NAV131093:NAV131094 NKR131093:NKR131094 NUN131093:NUN131094 OEJ131093:OEJ131094 OOF131093:OOF131094 OYB131093:OYB131094 PHX131093:PHX131094 PRT131093:PRT131094 QBP131093:QBP131094 QLL131093:QLL131094 QVH131093:QVH131094 RFD131093:RFD131094 ROZ131093:ROZ131094 RYV131093:RYV131094 SIR131093:SIR131094 SSN131093:SSN131094 TCJ131093:TCJ131094 TMF131093:TMF131094 TWB131093:TWB131094 UFX131093:UFX131094 UPT131093:UPT131094 UZP131093:UZP131094 VJL131093:VJL131094 VTH131093:VTH131094 WDD131093:WDD131094 WMZ131093:WMZ131094 WWV131093:WWV131094 S196629:S196630 KJ196629:KJ196630 UF196629:UF196630 AEB196629:AEB196630 ANX196629:ANX196630 AXT196629:AXT196630 BHP196629:BHP196630 BRL196629:BRL196630 CBH196629:CBH196630 CLD196629:CLD196630 CUZ196629:CUZ196630 DEV196629:DEV196630 DOR196629:DOR196630 DYN196629:DYN196630 EIJ196629:EIJ196630 ESF196629:ESF196630 FCB196629:FCB196630 FLX196629:FLX196630 FVT196629:FVT196630 GFP196629:GFP196630 GPL196629:GPL196630 GZH196629:GZH196630 HJD196629:HJD196630 HSZ196629:HSZ196630 ICV196629:ICV196630 IMR196629:IMR196630 IWN196629:IWN196630 JGJ196629:JGJ196630 JQF196629:JQF196630 KAB196629:KAB196630 KJX196629:KJX196630 KTT196629:KTT196630 LDP196629:LDP196630 LNL196629:LNL196630 LXH196629:LXH196630 MHD196629:MHD196630 MQZ196629:MQZ196630 NAV196629:NAV196630 NKR196629:NKR196630 NUN196629:NUN196630 OEJ196629:OEJ196630 OOF196629:OOF196630 OYB196629:OYB196630 PHX196629:PHX196630 PRT196629:PRT196630 QBP196629:QBP196630 QLL196629:QLL196630 QVH196629:QVH196630 RFD196629:RFD196630 ROZ196629:ROZ196630 RYV196629:RYV196630 SIR196629:SIR196630 SSN196629:SSN196630 TCJ196629:TCJ196630 TMF196629:TMF196630 TWB196629:TWB196630 UFX196629:UFX196630 UPT196629:UPT196630 UZP196629:UZP196630 VJL196629:VJL196630 VTH196629:VTH196630 WDD196629:WDD196630 WMZ196629:WMZ196630 WWV196629:WWV196630 S262165:S262166 KJ262165:KJ262166 UF262165:UF262166 AEB262165:AEB262166 ANX262165:ANX262166 AXT262165:AXT262166 BHP262165:BHP262166 BRL262165:BRL262166 CBH262165:CBH262166 CLD262165:CLD262166 CUZ262165:CUZ262166 DEV262165:DEV262166 DOR262165:DOR262166 DYN262165:DYN262166 EIJ262165:EIJ262166 ESF262165:ESF262166 FCB262165:FCB262166 FLX262165:FLX262166 FVT262165:FVT262166 GFP262165:GFP262166 GPL262165:GPL262166 GZH262165:GZH262166 HJD262165:HJD262166 HSZ262165:HSZ262166 ICV262165:ICV262166 IMR262165:IMR262166 IWN262165:IWN262166 JGJ262165:JGJ262166 JQF262165:JQF262166 KAB262165:KAB262166 KJX262165:KJX262166 KTT262165:KTT262166 LDP262165:LDP262166 LNL262165:LNL262166 LXH262165:LXH262166 MHD262165:MHD262166 MQZ262165:MQZ262166 NAV262165:NAV262166 NKR262165:NKR262166 NUN262165:NUN262166 OEJ262165:OEJ262166 OOF262165:OOF262166 OYB262165:OYB262166 PHX262165:PHX262166 PRT262165:PRT262166 QBP262165:QBP262166 QLL262165:QLL262166 QVH262165:QVH262166 RFD262165:RFD262166 ROZ262165:ROZ262166 RYV262165:RYV262166 SIR262165:SIR262166 SSN262165:SSN262166 TCJ262165:TCJ262166 TMF262165:TMF262166 TWB262165:TWB262166 UFX262165:UFX262166 UPT262165:UPT262166 UZP262165:UZP262166 VJL262165:VJL262166 VTH262165:VTH262166 WDD262165:WDD262166 WMZ262165:WMZ262166 WWV262165:WWV262166 S327701:S327702 KJ327701:KJ327702 UF327701:UF327702 AEB327701:AEB327702 ANX327701:ANX327702 AXT327701:AXT327702 BHP327701:BHP327702 BRL327701:BRL327702 CBH327701:CBH327702 CLD327701:CLD327702 CUZ327701:CUZ327702 DEV327701:DEV327702 DOR327701:DOR327702 DYN327701:DYN327702 EIJ327701:EIJ327702 ESF327701:ESF327702 FCB327701:FCB327702 FLX327701:FLX327702 FVT327701:FVT327702 GFP327701:GFP327702 GPL327701:GPL327702 GZH327701:GZH327702 HJD327701:HJD327702 HSZ327701:HSZ327702 ICV327701:ICV327702 IMR327701:IMR327702 IWN327701:IWN327702 JGJ327701:JGJ327702 JQF327701:JQF327702 KAB327701:KAB327702 KJX327701:KJX327702 KTT327701:KTT327702 LDP327701:LDP327702 LNL327701:LNL327702 LXH327701:LXH327702 MHD327701:MHD327702 MQZ327701:MQZ327702 NAV327701:NAV327702 NKR327701:NKR327702 NUN327701:NUN327702 OEJ327701:OEJ327702 OOF327701:OOF327702 OYB327701:OYB327702 PHX327701:PHX327702 PRT327701:PRT327702 QBP327701:QBP327702 QLL327701:QLL327702 QVH327701:QVH327702 RFD327701:RFD327702 ROZ327701:ROZ327702 RYV327701:RYV327702 SIR327701:SIR327702 SSN327701:SSN327702 TCJ327701:TCJ327702 TMF327701:TMF327702 TWB327701:TWB327702 UFX327701:UFX327702 UPT327701:UPT327702 UZP327701:UZP327702 VJL327701:VJL327702 VTH327701:VTH327702 WDD327701:WDD327702 WMZ327701:WMZ327702 WWV327701:WWV327702 S393237:S393238 KJ393237:KJ393238 UF393237:UF393238 AEB393237:AEB393238 ANX393237:ANX393238 AXT393237:AXT393238 BHP393237:BHP393238 BRL393237:BRL393238 CBH393237:CBH393238 CLD393237:CLD393238 CUZ393237:CUZ393238 DEV393237:DEV393238 DOR393237:DOR393238 DYN393237:DYN393238 EIJ393237:EIJ393238 ESF393237:ESF393238 FCB393237:FCB393238 FLX393237:FLX393238 FVT393237:FVT393238 GFP393237:GFP393238 GPL393237:GPL393238 GZH393237:GZH393238 HJD393237:HJD393238 HSZ393237:HSZ393238 ICV393237:ICV393238 IMR393237:IMR393238 IWN393237:IWN393238 JGJ393237:JGJ393238 JQF393237:JQF393238 KAB393237:KAB393238 KJX393237:KJX393238 KTT393237:KTT393238 LDP393237:LDP393238 LNL393237:LNL393238 LXH393237:LXH393238 MHD393237:MHD393238 MQZ393237:MQZ393238 NAV393237:NAV393238 NKR393237:NKR393238 NUN393237:NUN393238 OEJ393237:OEJ393238 OOF393237:OOF393238 OYB393237:OYB393238 PHX393237:PHX393238 PRT393237:PRT393238 QBP393237:QBP393238 QLL393237:QLL393238 QVH393237:QVH393238 RFD393237:RFD393238 ROZ393237:ROZ393238 RYV393237:RYV393238 SIR393237:SIR393238 SSN393237:SSN393238 TCJ393237:TCJ393238 TMF393237:TMF393238 TWB393237:TWB393238 UFX393237:UFX393238 UPT393237:UPT393238 UZP393237:UZP393238 VJL393237:VJL393238 VTH393237:VTH393238 WDD393237:WDD393238 WMZ393237:WMZ393238 WWV393237:WWV393238 S458773:S458774 KJ458773:KJ458774 UF458773:UF458774 AEB458773:AEB458774 ANX458773:ANX458774 AXT458773:AXT458774 BHP458773:BHP458774 BRL458773:BRL458774 CBH458773:CBH458774 CLD458773:CLD458774 CUZ458773:CUZ458774 DEV458773:DEV458774 DOR458773:DOR458774 DYN458773:DYN458774 EIJ458773:EIJ458774 ESF458773:ESF458774 FCB458773:FCB458774 FLX458773:FLX458774 FVT458773:FVT458774 GFP458773:GFP458774 GPL458773:GPL458774 GZH458773:GZH458774 HJD458773:HJD458774 HSZ458773:HSZ458774 ICV458773:ICV458774 IMR458773:IMR458774 IWN458773:IWN458774 JGJ458773:JGJ458774 JQF458773:JQF458774 KAB458773:KAB458774 KJX458773:KJX458774 KTT458773:KTT458774 LDP458773:LDP458774 LNL458773:LNL458774 LXH458773:LXH458774 MHD458773:MHD458774 MQZ458773:MQZ458774 NAV458773:NAV458774 NKR458773:NKR458774 NUN458773:NUN458774 OEJ458773:OEJ458774 OOF458773:OOF458774 OYB458773:OYB458774 PHX458773:PHX458774 PRT458773:PRT458774 QBP458773:QBP458774 QLL458773:QLL458774 QVH458773:QVH458774 RFD458773:RFD458774 ROZ458773:ROZ458774 RYV458773:RYV458774 SIR458773:SIR458774 SSN458773:SSN458774 TCJ458773:TCJ458774 TMF458773:TMF458774 TWB458773:TWB458774 UFX458773:UFX458774 UPT458773:UPT458774 UZP458773:UZP458774 VJL458773:VJL458774 VTH458773:VTH458774 WDD458773:WDD458774 WMZ458773:WMZ458774 WWV458773:WWV458774 S524309:S524310 KJ524309:KJ524310 UF524309:UF524310 AEB524309:AEB524310 ANX524309:ANX524310 AXT524309:AXT524310 BHP524309:BHP524310 BRL524309:BRL524310 CBH524309:CBH524310 CLD524309:CLD524310 CUZ524309:CUZ524310 DEV524309:DEV524310 DOR524309:DOR524310 DYN524309:DYN524310 EIJ524309:EIJ524310 ESF524309:ESF524310 FCB524309:FCB524310 FLX524309:FLX524310 FVT524309:FVT524310 GFP524309:GFP524310 GPL524309:GPL524310 GZH524309:GZH524310 HJD524309:HJD524310 HSZ524309:HSZ524310 ICV524309:ICV524310 IMR524309:IMR524310 IWN524309:IWN524310 JGJ524309:JGJ524310 JQF524309:JQF524310 KAB524309:KAB524310 KJX524309:KJX524310 KTT524309:KTT524310 LDP524309:LDP524310 LNL524309:LNL524310 LXH524309:LXH524310 MHD524309:MHD524310 MQZ524309:MQZ524310 NAV524309:NAV524310 NKR524309:NKR524310 NUN524309:NUN524310 OEJ524309:OEJ524310 OOF524309:OOF524310 OYB524309:OYB524310 PHX524309:PHX524310 PRT524309:PRT524310 QBP524309:QBP524310 QLL524309:QLL524310 QVH524309:QVH524310 RFD524309:RFD524310 ROZ524309:ROZ524310 RYV524309:RYV524310 SIR524309:SIR524310 SSN524309:SSN524310 TCJ524309:TCJ524310 TMF524309:TMF524310 TWB524309:TWB524310 UFX524309:UFX524310 UPT524309:UPT524310 UZP524309:UZP524310 VJL524309:VJL524310 VTH524309:VTH524310 WDD524309:WDD524310 WMZ524309:WMZ524310 WWV524309:WWV524310 S589845:S589846 KJ589845:KJ589846 UF589845:UF589846 AEB589845:AEB589846 ANX589845:ANX589846 AXT589845:AXT589846 BHP589845:BHP589846 BRL589845:BRL589846 CBH589845:CBH589846 CLD589845:CLD589846 CUZ589845:CUZ589846 DEV589845:DEV589846 DOR589845:DOR589846 DYN589845:DYN589846 EIJ589845:EIJ589846 ESF589845:ESF589846 FCB589845:FCB589846 FLX589845:FLX589846 FVT589845:FVT589846 GFP589845:GFP589846 GPL589845:GPL589846 GZH589845:GZH589846 HJD589845:HJD589846 HSZ589845:HSZ589846 ICV589845:ICV589846 IMR589845:IMR589846 IWN589845:IWN589846 JGJ589845:JGJ589846 JQF589845:JQF589846 KAB589845:KAB589846 KJX589845:KJX589846 KTT589845:KTT589846 LDP589845:LDP589846 LNL589845:LNL589846 LXH589845:LXH589846 MHD589845:MHD589846 MQZ589845:MQZ589846 NAV589845:NAV589846 NKR589845:NKR589846 NUN589845:NUN589846 OEJ589845:OEJ589846 OOF589845:OOF589846 OYB589845:OYB589846 PHX589845:PHX589846 PRT589845:PRT589846 QBP589845:QBP589846 QLL589845:QLL589846 QVH589845:QVH589846 RFD589845:RFD589846 ROZ589845:ROZ589846 RYV589845:RYV589846 SIR589845:SIR589846 SSN589845:SSN589846 TCJ589845:TCJ589846 TMF589845:TMF589846 TWB589845:TWB589846 UFX589845:UFX589846 UPT589845:UPT589846 UZP589845:UZP589846 VJL589845:VJL589846 VTH589845:VTH589846 WDD589845:WDD589846 WMZ589845:WMZ589846 WWV589845:WWV589846 S655381:S655382 KJ655381:KJ655382 UF655381:UF655382 AEB655381:AEB655382 ANX655381:ANX655382 AXT655381:AXT655382 BHP655381:BHP655382 BRL655381:BRL655382 CBH655381:CBH655382 CLD655381:CLD655382 CUZ655381:CUZ655382 DEV655381:DEV655382 DOR655381:DOR655382 DYN655381:DYN655382 EIJ655381:EIJ655382 ESF655381:ESF655382 FCB655381:FCB655382 FLX655381:FLX655382 FVT655381:FVT655382 GFP655381:GFP655382 GPL655381:GPL655382 GZH655381:GZH655382 HJD655381:HJD655382 HSZ655381:HSZ655382 ICV655381:ICV655382 IMR655381:IMR655382 IWN655381:IWN655382 JGJ655381:JGJ655382 JQF655381:JQF655382 KAB655381:KAB655382 KJX655381:KJX655382 KTT655381:KTT655382 LDP655381:LDP655382 LNL655381:LNL655382 LXH655381:LXH655382 MHD655381:MHD655382 MQZ655381:MQZ655382 NAV655381:NAV655382 NKR655381:NKR655382 NUN655381:NUN655382 OEJ655381:OEJ655382 OOF655381:OOF655382 OYB655381:OYB655382 PHX655381:PHX655382 PRT655381:PRT655382 QBP655381:QBP655382 QLL655381:QLL655382 QVH655381:QVH655382 RFD655381:RFD655382 ROZ655381:ROZ655382 RYV655381:RYV655382 SIR655381:SIR655382 SSN655381:SSN655382 TCJ655381:TCJ655382 TMF655381:TMF655382 TWB655381:TWB655382 UFX655381:UFX655382 UPT655381:UPT655382 UZP655381:UZP655382 VJL655381:VJL655382 VTH655381:VTH655382 WDD655381:WDD655382 WMZ655381:WMZ655382 WWV655381:WWV655382 S720917:S720918 KJ720917:KJ720918 UF720917:UF720918 AEB720917:AEB720918 ANX720917:ANX720918 AXT720917:AXT720918 BHP720917:BHP720918 BRL720917:BRL720918 CBH720917:CBH720918 CLD720917:CLD720918 CUZ720917:CUZ720918 DEV720917:DEV720918 DOR720917:DOR720918 DYN720917:DYN720918 EIJ720917:EIJ720918 ESF720917:ESF720918 FCB720917:FCB720918 FLX720917:FLX720918 FVT720917:FVT720918 GFP720917:GFP720918 GPL720917:GPL720918 GZH720917:GZH720918 HJD720917:HJD720918 HSZ720917:HSZ720918 ICV720917:ICV720918 IMR720917:IMR720918 IWN720917:IWN720918 JGJ720917:JGJ720918 JQF720917:JQF720918 KAB720917:KAB720918 KJX720917:KJX720918 KTT720917:KTT720918 LDP720917:LDP720918 LNL720917:LNL720918 LXH720917:LXH720918 MHD720917:MHD720918 MQZ720917:MQZ720918 NAV720917:NAV720918 NKR720917:NKR720918 NUN720917:NUN720918 OEJ720917:OEJ720918 OOF720917:OOF720918 OYB720917:OYB720918 PHX720917:PHX720918 PRT720917:PRT720918 QBP720917:QBP720918 QLL720917:QLL720918 QVH720917:QVH720918 RFD720917:RFD720918 ROZ720917:ROZ720918 RYV720917:RYV720918 SIR720917:SIR720918 SSN720917:SSN720918 TCJ720917:TCJ720918 TMF720917:TMF720918 TWB720917:TWB720918 UFX720917:UFX720918 UPT720917:UPT720918 UZP720917:UZP720918 VJL720917:VJL720918 VTH720917:VTH720918 WDD720917:WDD720918 WMZ720917:WMZ720918 WWV720917:WWV720918 S786453:S786454 KJ786453:KJ786454 UF786453:UF786454 AEB786453:AEB786454 ANX786453:ANX786454 AXT786453:AXT786454 BHP786453:BHP786454 BRL786453:BRL786454 CBH786453:CBH786454 CLD786453:CLD786454 CUZ786453:CUZ786454 DEV786453:DEV786454 DOR786453:DOR786454 DYN786453:DYN786454 EIJ786453:EIJ786454 ESF786453:ESF786454 FCB786453:FCB786454 FLX786453:FLX786454 FVT786453:FVT786454 GFP786453:GFP786454 GPL786453:GPL786454 GZH786453:GZH786454 HJD786453:HJD786454 HSZ786453:HSZ786454 ICV786453:ICV786454 IMR786453:IMR786454 IWN786453:IWN786454 JGJ786453:JGJ786454 JQF786453:JQF786454 KAB786453:KAB786454 KJX786453:KJX786454 KTT786453:KTT786454 LDP786453:LDP786454 LNL786453:LNL786454 LXH786453:LXH786454 MHD786453:MHD786454 MQZ786453:MQZ786454 NAV786453:NAV786454 NKR786453:NKR786454 NUN786453:NUN786454 OEJ786453:OEJ786454 OOF786453:OOF786454 OYB786453:OYB786454 PHX786453:PHX786454 PRT786453:PRT786454 QBP786453:QBP786454 QLL786453:QLL786454 QVH786453:QVH786454 RFD786453:RFD786454 ROZ786453:ROZ786454 RYV786453:RYV786454 SIR786453:SIR786454 SSN786453:SSN786454 TCJ786453:TCJ786454 TMF786453:TMF786454 TWB786453:TWB786454 UFX786453:UFX786454 UPT786453:UPT786454 UZP786453:UZP786454 VJL786453:VJL786454 VTH786453:VTH786454 WDD786453:WDD786454 WMZ786453:WMZ786454 WWV786453:WWV786454 S851989:S851990 KJ851989:KJ851990 UF851989:UF851990 AEB851989:AEB851990 ANX851989:ANX851990 AXT851989:AXT851990 BHP851989:BHP851990 BRL851989:BRL851990 CBH851989:CBH851990 CLD851989:CLD851990 CUZ851989:CUZ851990 DEV851989:DEV851990 DOR851989:DOR851990 DYN851989:DYN851990 EIJ851989:EIJ851990 ESF851989:ESF851990 FCB851989:FCB851990 FLX851989:FLX851990 FVT851989:FVT851990 GFP851989:GFP851990 GPL851989:GPL851990 GZH851989:GZH851990 HJD851989:HJD851990 HSZ851989:HSZ851990 ICV851989:ICV851990 IMR851989:IMR851990 IWN851989:IWN851990 JGJ851989:JGJ851990 JQF851989:JQF851990 KAB851989:KAB851990 KJX851989:KJX851990 KTT851989:KTT851990 LDP851989:LDP851990 LNL851989:LNL851990 LXH851989:LXH851990 MHD851989:MHD851990 MQZ851989:MQZ851990 NAV851989:NAV851990 NKR851989:NKR851990 NUN851989:NUN851990 OEJ851989:OEJ851990 OOF851989:OOF851990 OYB851989:OYB851990 PHX851989:PHX851990 PRT851989:PRT851990 QBP851989:QBP851990 QLL851989:QLL851990 QVH851989:QVH851990 RFD851989:RFD851990 ROZ851989:ROZ851990 RYV851989:RYV851990 SIR851989:SIR851990 SSN851989:SSN851990 TCJ851989:TCJ851990 TMF851989:TMF851990 TWB851989:TWB851990 UFX851989:UFX851990 UPT851989:UPT851990 UZP851989:UZP851990 VJL851989:VJL851990 VTH851989:VTH851990 WDD851989:WDD851990 WMZ851989:WMZ851990 WWV851989:WWV851990 S917525:S917526 KJ917525:KJ917526 UF917525:UF917526 AEB917525:AEB917526 ANX917525:ANX917526 AXT917525:AXT917526 BHP917525:BHP917526 BRL917525:BRL917526 CBH917525:CBH917526 CLD917525:CLD917526 CUZ917525:CUZ917526 DEV917525:DEV917526 DOR917525:DOR917526 DYN917525:DYN917526 EIJ917525:EIJ917526 ESF917525:ESF917526 FCB917525:FCB917526 FLX917525:FLX917526 FVT917525:FVT917526 GFP917525:GFP917526 GPL917525:GPL917526 GZH917525:GZH917526 HJD917525:HJD917526 HSZ917525:HSZ917526 ICV917525:ICV917526 IMR917525:IMR917526 IWN917525:IWN917526 JGJ917525:JGJ917526 JQF917525:JQF917526 KAB917525:KAB917526 KJX917525:KJX917526 KTT917525:KTT917526 LDP917525:LDP917526 LNL917525:LNL917526 LXH917525:LXH917526 MHD917525:MHD917526 MQZ917525:MQZ917526 NAV917525:NAV917526 NKR917525:NKR917526 NUN917525:NUN917526 OEJ917525:OEJ917526 OOF917525:OOF917526 OYB917525:OYB917526 PHX917525:PHX917526 PRT917525:PRT917526 QBP917525:QBP917526 QLL917525:QLL917526 QVH917525:QVH917526 RFD917525:RFD917526 ROZ917525:ROZ917526 RYV917525:RYV917526 SIR917525:SIR917526 SSN917525:SSN917526 TCJ917525:TCJ917526 TMF917525:TMF917526 TWB917525:TWB917526 UFX917525:UFX917526 UPT917525:UPT917526 UZP917525:UZP917526 VJL917525:VJL917526 VTH917525:VTH917526 WDD917525:WDD917526 WMZ917525:WMZ917526 WWV917525:WWV917526 S983061:S983062 KJ983061:KJ983062 UF983061:UF983062 AEB983061:AEB983062 ANX983061:ANX983062 AXT983061:AXT983062 BHP983061:BHP983062 BRL983061:BRL983062 CBH983061:CBH983062 CLD983061:CLD983062 CUZ983061:CUZ983062 DEV983061:DEV983062 DOR983061:DOR983062 DYN983061:DYN983062 EIJ983061:EIJ983062 ESF983061:ESF983062 FCB983061:FCB983062 FLX983061:FLX983062 FVT983061:FVT983062 GFP983061:GFP983062 GPL983061:GPL983062 GZH983061:GZH983062 HJD983061:HJD983062 HSZ983061:HSZ983062 ICV983061:ICV983062 IMR983061:IMR983062 IWN983061:IWN983062 JGJ983061:JGJ983062 JQF983061:JQF983062 KAB983061:KAB983062 KJX983061:KJX983062 KTT983061:KTT983062 LDP983061:LDP983062 LNL983061:LNL983062 LXH983061:LXH983062 MHD983061:MHD983062 MQZ983061:MQZ983062 NAV983061:NAV983062 NKR983061:NKR983062 NUN983061:NUN983062 OEJ983061:OEJ983062 OOF983061:OOF983062 OYB983061:OYB983062 PHX983061:PHX983062 PRT983061:PRT983062 QBP983061:QBP983062 QLL983061:QLL983062 QVH983061:QVH983062 RFD983061:RFD983062 ROZ983061:ROZ983062 RYV983061:RYV983062 SIR983061:SIR983062 SSN983061:SSN983062 TCJ983061:TCJ983062 TMF983061:TMF983062 TWB983061:TWB983062 UFX983061:UFX983062 UPT983061:UPT983062 UZP983061:UZP983062 VJL983061:VJL983062 VTH983061:VTH983062 WDD983061:WDD983062 WMZ983061:WMZ983062 WWV983061:WWV983062 U393237:U393238 U458773:U458774 KL65557:KL65558 UH65557:UH65558 AED65557:AED65558 ANZ65557:ANZ65558 AXV65557:AXV65558 BHR65557:BHR65558 BRN65557:BRN65558 CBJ65557:CBJ65558 CLF65557:CLF65558 CVB65557:CVB65558 DEX65557:DEX65558 DOT65557:DOT65558 DYP65557:DYP65558 EIL65557:EIL65558 ESH65557:ESH65558 FCD65557:FCD65558 FLZ65557:FLZ65558 FVV65557:FVV65558 GFR65557:GFR65558 GPN65557:GPN65558 GZJ65557:GZJ65558 HJF65557:HJF65558 HTB65557:HTB65558 ICX65557:ICX65558 IMT65557:IMT65558 IWP65557:IWP65558 JGL65557:JGL65558 JQH65557:JQH65558 KAD65557:KAD65558 KJZ65557:KJZ65558 KTV65557:KTV65558 LDR65557:LDR65558 LNN65557:LNN65558 LXJ65557:LXJ65558 MHF65557:MHF65558 MRB65557:MRB65558 NAX65557:NAX65558 NKT65557:NKT65558 NUP65557:NUP65558 OEL65557:OEL65558 OOH65557:OOH65558 OYD65557:OYD65558 PHZ65557:PHZ65558 PRV65557:PRV65558 QBR65557:QBR65558 QLN65557:QLN65558 QVJ65557:QVJ65558 RFF65557:RFF65558 RPB65557:RPB65558 RYX65557:RYX65558 SIT65557:SIT65558 SSP65557:SSP65558 TCL65557:TCL65558 TMH65557:TMH65558 TWD65557:TWD65558 UFZ65557:UFZ65558 UPV65557:UPV65558 UZR65557:UZR65558 VJN65557:VJN65558 VTJ65557:VTJ65558 WDF65557:WDF65558 WNB65557:WNB65558 WWX65557:WWX65558 U524309:U524310 KL131093:KL131094 UH131093:UH131094 AED131093:AED131094 ANZ131093:ANZ131094 AXV131093:AXV131094 BHR131093:BHR131094 BRN131093:BRN131094 CBJ131093:CBJ131094 CLF131093:CLF131094 CVB131093:CVB131094 DEX131093:DEX131094 DOT131093:DOT131094 DYP131093:DYP131094 EIL131093:EIL131094 ESH131093:ESH131094 FCD131093:FCD131094 FLZ131093:FLZ131094 FVV131093:FVV131094 GFR131093:GFR131094 GPN131093:GPN131094 GZJ131093:GZJ131094 HJF131093:HJF131094 HTB131093:HTB131094 ICX131093:ICX131094 IMT131093:IMT131094 IWP131093:IWP131094 JGL131093:JGL131094 JQH131093:JQH131094 KAD131093:KAD131094 KJZ131093:KJZ131094 KTV131093:KTV131094 LDR131093:LDR131094 LNN131093:LNN131094 LXJ131093:LXJ131094 MHF131093:MHF131094 MRB131093:MRB131094 NAX131093:NAX131094 NKT131093:NKT131094 NUP131093:NUP131094 OEL131093:OEL131094 OOH131093:OOH131094 OYD131093:OYD131094 PHZ131093:PHZ131094 PRV131093:PRV131094 QBR131093:QBR131094 QLN131093:QLN131094 QVJ131093:QVJ131094 RFF131093:RFF131094 RPB131093:RPB131094 RYX131093:RYX131094 SIT131093:SIT131094 SSP131093:SSP131094 TCL131093:TCL131094 TMH131093:TMH131094 TWD131093:TWD131094 UFZ131093:UFZ131094 UPV131093:UPV131094 UZR131093:UZR131094 VJN131093:VJN131094 VTJ131093:VTJ131094 WDF131093:WDF131094 WNB131093:WNB131094 WWX131093:WWX131094 U589845:U589846 KL196629:KL196630 UH196629:UH196630 AED196629:AED196630 ANZ196629:ANZ196630 AXV196629:AXV196630 BHR196629:BHR196630 BRN196629:BRN196630 CBJ196629:CBJ196630 CLF196629:CLF196630 CVB196629:CVB196630 DEX196629:DEX196630 DOT196629:DOT196630 DYP196629:DYP196630 EIL196629:EIL196630 ESH196629:ESH196630 FCD196629:FCD196630 FLZ196629:FLZ196630 FVV196629:FVV196630 GFR196629:GFR196630 GPN196629:GPN196630 GZJ196629:GZJ196630 HJF196629:HJF196630 HTB196629:HTB196630 ICX196629:ICX196630 IMT196629:IMT196630 IWP196629:IWP196630 JGL196629:JGL196630 JQH196629:JQH196630 KAD196629:KAD196630 KJZ196629:KJZ196630 KTV196629:KTV196630 LDR196629:LDR196630 LNN196629:LNN196630 LXJ196629:LXJ196630 MHF196629:MHF196630 MRB196629:MRB196630 NAX196629:NAX196630 NKT196629:NKT196630 NUP196629:NUP196630 OEL196629:OEL196630 OOH196629:OOH196630 OYD196629:OYD196630 PHZ196629:PHZ196630 PRV196629:PRV196630 QBR196629:QBR196630 QLN196629:QLN196630 QVJ196629:QVJ196630 RFF196629:RFF196630 RPB196629:RPB196630 RYX196629:RYX196630 SIT196629:SIT196630 SSP196629:SSP196630 TCL196629:TCL196630 TMH196629:TMH196630 TWD196629:TWD196630 UFZ196629:UFZ196630 UPV196629:UPV196630 UZR196629:UZR196630 VJN196629:VJN196630 VTJ196629:VTJ196630 WDF196629:WDF196630 WNB196629:WNB196630 WWX196629:WWX196630 U655381:U655382 KL262165:KL262166 UH262165:UH262166 AED262165:AED262166 ANZ262165:ANZ262166 AXV262165:AXV262166 BHR262165:BHR262166 BRN262165:BRN262166 CBJ262165:CBJ262166 CLF262165:CLF262166 CVB262165:CVB262166 DEX262165:DEX262166 DOT262165:DOT262166 DYP262165:DYP262166 EIL262165:EIL262166 ESH262165:ESH262166 FCD262165:FCD262166 FLZ262165:FLZ262166 FVV262165:FVV262166 GFR262165:GFR262166 GPN262165:GPN262166 GZJ262165:GZJ262166 HJF262165:HJF262166 HTB262165:HTB262166 ICX262165:ICX262166 IMT262165:IMT262166 IWP262165:IWP262166 JGL262165:JGL262166 JQH262165:JQH262166 KAD262165:KAD262166 KJZ262165:KJZ262166 KTV262165:KTV262166 LDR262165:LDR262166 LNN262165:LNN262166 LXJ262165:LXJ262166 MHF262165:MHF262166 MRB262165:MRB262166 NAX262165:NAX262166 NKT262165:NKT262166 NUP262165:NUP262166 OEL262165:OEL262166 OOH262165:OOH262166 OYD262165:OYD262166 PHZ262165:PHZ262166 PRV262165:PRV262166 QBR262165:QBR262166 QLN262165:QLN262166 QVJ262165:QVJ262166 RFF262165:RFF262166 RPB262165:RPB262166 RYX262165:RYX262166 SIT262165:SIT262166 SSP262165:SSP262166 TCL262165:TCL262166 TMH262165:TMH262166 TWD262165:TWD262166 UFZ262165:UFZ262166 UPV262165:UPV262166 UZR262165:UZR262166 VJN262165:VJN262166 VTJ262165:VTJ262166 WDF262165:WDF262166 WNB262165:WNB262166 WWX262165:WWX262166 U720917:U720918 KL327701:KL327702 UH327701:UH327702 AED327701:AED327702 ANZ327701:ANZ327702 AXV327701:AXV327702 BHR327701:BHR327702 BRN327701:BRN327702 CBJ327701:CBJ327702 CLF327701:CLF327702 CVB327701:CVB327702 DEX327701:DEX327702 DOT327701:DOT327702 DYP327701:DYP327702 EIL327701:EIL327702 ESH327701:ESH327702 FCD327701:FCD327702 FLZ327701:FLZ327702 FVV327701:FVV327702 GFR327701:GFR327702 GPN327701:GPN327702 GZJ327701:GZJ327702 HJF327701:HJF327702 HTB327701:HTB327702 ICX327701:ICX327702 IMT327701:IMT327702 IWP327701:IWP327702 JGL327701:JGL327702 JQH327701:JQH327702 KAD327701:KAD327702 KJZ327701:KJZ327702 KTV327701:KTV327702 LDR327701:LDR327702 LNN327701:LNN327702 LXJ327701:LXJ327702 MHF327701:MHF327702 MRB327701:MRB327702 NAX327701:NAX327702 NKT327701:NKT327702 NUP327701:NUP327702 OEL327701:OEL327702 OOH327701:OOH327702 OYD327701:OYD327702 PHZ327701:PHZ327702 PRV327701:PRV327702 QBR327701:QBR327702 QLN327701:QLN327702 QVJ327701:QVJ327702 RFF327701:RFF327702 RPB327701:RPB327702 RYX327701:RYX327702 SIT327701:SIT327702 SSP327701:SSP327702 TCL327701:TCL327702 TMH327701:TMH327702 TWD327701:TWD327702 UFZ327701:UFZ327702 UPV327701:UPV327702 UZR327701:UZR327702 VJN327701:VJN327702 VTJ327701:VTJ327702 WDF327701:WDF327702 WNB327701:WNB327702 WWX327701:WWX327702 U786453:U786454 KL393237:KL393238 UH393237:UH393238 AED393237:AED393238 ANZ393237:ANZ393238 AXV393237:AXV393238 BHR393237:BHR393238 BRN393237:BRN393238 CBJ393237:CBJ393238 CLF393237:CLF393238 CVB393237:CVB393238 DEX393237:DEX393238 DOT393237:DOT393238 DYP393237:DYP393238 EIL393237:EIL393238 ESH393237:ESH393238 FCD393237:FCD393238 FLZ393237:FLZ393238 FVV393237:FVV393238 GFR393237:GFR393238 GPN393237:GPN393238 GZJ393237:GZJ393238 HJF393237:HJF393238 HTB393237:HTB393238 ICX393237:ICX393238 IMT393237:IMT393238 IWP393237:IWP393238 JGL393237:JGL393238 JQH393237:JQH393238 KAD393237:KAD393238 KJZ393237:KJZ393238 KTV393237:KTV393238 LDR393237:LDR393238 LNN393237:LNN393238 LXJ393237:LXJ393238 MHF393237:MHF393238 MRB393237:MRB393238 NAX393237:NAX393238 NKT393237:NKT393238 NUP393237:NUP393238 OEL393237:OEL393238 OOH393237:OOH393238 OYD393237:OYD393238 PHZ393237:PHZ393238 PRV393237:PRV393238 QBR393237:QBR393238 QLN393237:QLN393238 QVJ393237:QVJ393238 RFF393237:RFF393238 RPB393237:RPB393238 RYX393237:RYX393238 SIT393237:SIT393238 SSP393237:SSP393238 TCL393237:TCL393238 TMH393237:TMH393238 TWD393237:TWD393238 UFZ393237:UFZ393238 UPV393237:UPV393238 UZR393237:UZR393238 VJN393237:VJN393238 VTJ393237:VTJ393238 WDF393237:WDF393238 WNB393237:WNB393238 WWX393237:WWX393238 U851989:U851990 KL458773:KL458774 UH458773:UH458774 AED458773:AED458774 ANZ458773:ANZ458774 AXV458773:AXV458774 BHR458773:BHR458774 BRN458773:BRN458774 CBJ458773:CBJ458774 CLF458773:CLF458774 CVB458773:CVB458774 DEX458773:DEX458774 DOT458773:DOT458774 DYP458773:DYP458774 EIL458773:EIL458774 ESH458773:ESH458774 FCD458773:FCD458774 FLZ458773:FLZ458774 FVV458773:FVV458774 GFR458773:GFR458774 GPN458773:GPN458774 GZJ458773:GZJ458774 HJF458773:HJF458774 HTB458773:HTB458774 ICX458773:ICX458774 IMT458773:IMT458774 IWP458773:IWP458774 JGL458773:JGL458774 JQH458773:JQH458774 KAD458773:KAD458774 KJZ458773:KJZ458774 KTV458773:KTV458774 LDR458773:LDR458774 LNN458773:LNN458774 LXJ458773:LXJ458774 MHF458773:MHF458774 MRB458773:MRB458774 NAX458773:NAX458774 NKT458773:NKT458774 NUP458773:NUP458774 OEL458773:OEL458774 OOH458773:OOH458774 OYD458773:OYD458774 PHZ458773:PHZ458774 PRV458773:PRV458774 QBR458773:QBR458774 QLN458773:QLN458774 QVJ458773:QVJ458774 RFF458773:RFF458774 RPB458773:RPB458774 RYX458773:RYX458774 SIT458773:SIT458774 SSP458773:SSP458774 TCL458773:TCL458774 TMH458773:TMH458774 TWD458773:TWD458774 UFZ458773:UFZ458774 UPV458773:UPV458774 UZR458773:UZR458774 VJN458773:VJN458774 VTJ458773:VTJ458774 WDF458773:WDF458774 WNB458773:WNB458774 WWX458773:WWX458774 U917525:U917526 KL524309:KL524310 UH524309:UH524310 AED524309:AED524310 ANZ524309:ANZ524310 AXV524309:AXV524310 BHR524309:BHR524310 BRN524309:BRN524310 CBJ524309:CBJ524310 CLF524309:CLF524310 CVB524309:CVB524310 DEX524309:DEX524310 DOT524309:DOT524310 DYP524309:DYP524310 EIL524309:EIL524310 ESH524309:ESH524310 FCD524309:FCD524310 FLZ524309:FLZ524310 FVV524309:FVV524310 GFR524309:GFR524310 GPN524309:GPN524310 GZJ524309:GZJ524310 HJF524309:HJF524310 HTB524309:HTB524310 ICX524309:ICX524310 IMT524309:IMT524310 IWP524309:IWP524310 JGL524309:JGL524310 JQH524309:JQH524310 KAD524309:KAD524310 KJZ524309:KJZ524310 KTV524309:KTV524310 LDR524309:LDR524310 LNN524309:LNN524310 LXJ524309:LXJ524310 MHF524309:MHF524310 MRB524309:MRB524310 NAX524309:NAX524310 NKT524309:NKT524310 NUP524309:NUP524310 OEL524309:OEL524310 OOH524309:OOH524310 OYD524309:OYD524310 PHZ524309:PHZ524310 PRV524309:PRV524310 QBR524309:QBR524310 QLN524309:QLN524310 QVJ524309:QVJ524310 RFF524309:RFF524310 RPB524309:RPB524310 RYX524309:RYX524310 SIT524309:SIT524310 SSP524309:SSP524310 TCL524309:TCL524310 TMH524309:TMH524310 TWD524309:TWD524310 UFZ524309:UFZ524310 UPV524309:UPV524310 UZR524309:UZR524310 VJN524309:VJN524310 VTJ524309:VTJ524310 WDF524309:WDF524310 WNB524309:WNB524310 WWX524309:WWX524310 U983061:U983062 KL589845:KL589846 UH589845:UH589846 AED589845:AED589846 ANZ589845:ANZ589846 AXV589845:AXV589846 BHR589845:BHR589846 BRN589845:BRN589846 CBJ589845:CBJ589846 CLF589845:CLF589846 CVB589845:CVB589846 DEX589845:DEX589846 DOT589845:DOT589846 DYP589845:DYP589846 EIL589845:EIL589846 ESH589845:ESH589846 FCD589845:FCD589846 FLZ589845:FLZ589846 FVV589845:FVV589846 GFR589845:GFR589846 GPN589845:GPN589846 GZJ589845:GZJ589846 HJF589845:HJF589846 HTB589845:HTB589846 ICX589845:ICX589846 IMT589845:IMT589846 IWP589845:IWP589846 JGL589845:JGL589846 JQH589845:JQH589846 KAD589845:KAD589846 KJZ589845:KJZ589846 KTV589845:KTV589846 LDR589845:LDR589846 LNN589845:LNN589846 LXJ589845:LXJ589846 MHF589845:MHF589846 MRB589845:MRB589846 NAX589845:NAX589846 NKT589845:NKT589846 NUP589845:NUP589846 OEL589845:OEL589846 OOH589845:OOH589846 OYD589845:OYD589846 PHZ589845:PHZ589846 PRV589845:PRV589846 QBR589845:QBR589846 QLN589845:QLN589846 QVJ589845:QVJ589846 RFF589845:RFF589846 RPB589845:RPB589846 RYX589845:RYX589846 SIT589845:SIT589846 SSP589845:SSP589846 TCL589845:TCL589846 TMH589845:TMH589846 TWD589845:TWD589846 UFZ589845:UFZ589846 UPV589845:UPV589846 UZR589845:UZR589846 VJN589845:VJN589846 VTJ589845:VTJ589846 WDF589845:WDF589846 WNB589845:WNB589846 WWX589845:WWX589846 U65557:U65558 KL655381:KL655382 UH655381:UH655382 AED655381:AED655382 ANZ655381:ANZ655382 AXV655381:AXV655382 BHR655381:BHR655382 BRN655381:BRN655382 CBJ655381:CBJ655382 CLF655381:CLF655382 CVB655381:CVB655382 DEX655381:DEX655382 DOT655381:DOT655382 DYP655381:DYP655382 EIL655381:EIL655382 ESH655381:ESH655382 FCD655381:FCD655382 FLZ655381:FLZ655382 FVV655381:FVV655382 GFR655381:GFR655382 GPN655381:GPN655382 GZJ655381:GZJ655382 HJF655381:HJF655382 HTB655381:HTB655382 ICX655381:ICX655382 IMT655381:IMT655382 IWP655381:IWP655382 JGL655381:JGL655382 JQH655381:JQH655382 KAD655381:KAD655382 KJZ655381:KJZ655382 KTV655381:KTV655382 LDR655381:LDR655382 LNN655381:LNN655382 LXJ655381:LXJ655382 MHF655381:MHF655382 MRB655381:MRB655382 NAX655381:NAX655382 NKT655381:NKT655382 NUP655381:NUP655382 OEL655381:OEL655382 OOH655381:OOH655382 OYD655381:OYD655382 PHZ655381:PHZ655382 PRV655381:PRV655382 QBR655381:QBR655382 QLN655381:QLN655382 QVJ655381:QVJ655382 RFF655381:RFF655382 RPB655381:RPB655382 RYX655381:RYX655382 SIT655381:SIT655382 SSP655381:SSP655382 TCL655381:TCL655382 TMH655381:TMH655382 TWD655381:TWD655382 UFZ655381:UFZ655382 UPV655381:UPV655382 UZR655381:UZR655382 VJN655381:VJN655382 VTJ655381:VTJ655382 WDF655381:WDF655382 WNB655381:WNB655382 WWX655381:WWX655382 U131093:U131094 KL720917:KL720918 UH720917:UH720918 AED720917:AED720918 ANZ720917:ANZ720918 AXV720917:AXV720918 BHR720917:BHR720918 BRN720917:BRN720918 CBJ720917:CBJ720918 CLF720917:CLF720918 CVB720917:CVB720918 DEX720917:DEX720918 DOT720917:DOT720918 DYP720917:DYP720918 EIL720917:EIL720918 ESH720917:ESH720918 FCD720917:FCD720918 FLZ720917:FLZ720918 FVV720917:FVV720918 GFR720917:GFR720918 GPN720917:GPN720918 GZJ720917:GZJ720918 HJF720917:HJF720918 HTB720917:HTB720918 ICX720917:ICX720918 IMT720917:IMT720918 IWP720917:IWP720918 JGL720917:JGL720918 JQH720917:JQH720918 KAD720917:KAD720918 KJZ720917:KJZ720918 KTV720917:KTV720918 LDR720917:LDR720918 LNN720917:LNN720918 LXJ720917:LXJ720918 MHF720917:MHF720918 MRB720917:MRB720918 NAX720917:NAX720918 NKT720917:NKT720918 NUP720917:NUP720918 OEL720917:OEL720918 OOH720917:OOH720918 OYD720917:OYD720918 PHZ720917:PHZ720918 PRV720917:PRV720918 QBR720917:QBR720918 QLN720917:QLN720918 QVJ720917:QVJ720918 RFF720917:RFF720918 RPB720917:RPB720918 RYX720917:RYX720918 SIT720917:SIT720918 SSP720917:SSP720918 TCL720917:TCL720918 TMH720917:TMH720918 TWD720917:TWD720918 UFZ720917:UFZ720918 UPV720917:UPV720918 UZR720917:UZR720918 VJN720917:VJN720918 VTJ720917:VTJ720918 WDF720917:WDF720918 WNB720917:WNB720918 WWX720917:WWX720918 U196629:U196630 KL786453:KL786454 UH786453:UH786454 AED786453:AED786454 ANZ786453:ANZ786454 AXV786453:AXV786454 BHR786453:BHR786454 BRN786453:BRN786454 CBJ786453:CBJ786454 CLF786453:CLF786454 CVB786453:CVB786454 DEX786453:DEX786454 DOT786453:DOT786454 DYP786453:DYP786454 EIL786453:EIL786454 ESH786453:ESH786454 FCD786453:FCD786454 FLZ786453:FLZ786454 FVV786453:FVV786454 GFR786453:GFR786454 GPN786453:GPN786454 GZJ786453:GZJ786454 HJF786453:HJF786454 HTB786453:HTB786454 ICX786453:ICX786454 IMT786453:IMT786454 IWP786453:IWP786454 JGL786453:JGL786454 JQH786453:JQH786454 KAD786453:KAD786454 KJZ786453:KJZ786454 KTV786453:KTV786454 LDR786453:LDR786454 LNN786453:LNN786454 LXJ786453:LXJ786454 MHF786453:MHF786454 MRB786453:MRB786454 NAX786453:NAX786454 NKT786453:NKT786454 NUP786453:NUP786454 OEL786453:OEL786454 OOH786453:OOH786454 OYD786453:OYD786454 PHZ786453:PHZ786454 PRV786453:PRV786454 QBR786453:QBR786454 QLN786453:QLN786454 QVJ786453:QVJ786454 RFF786453:RFF786454 RPB786453:RPB786454 RYX786453:RYX786454 SIT786453:SIT786454 SSP786453:SSP786454 TCL786453:TCL786454 TMH786453:TMH786454 TWD786453:TWD786454 UFZ786453:UFZ786454 UPV786453:UPV786454 UZR786453:UZR786454 VJN786453:VJN786454 VTJ786453:VTJ786454 WDF786453:WDF786454 WNB786453:WNB786454 WWX786453:WWX786454 U262165:U262166 KL851989:KL851990 UH851989:UH851990 AED851989:AED851990 ANZ851989:ANZ851990 AXV851989:AXV851990 BHR851989:BHR851990 BRN851989:BRN851990 CBJ851989:CBJ851990 CLF851989:CLF851990 CVB851989:CVB851990 DEX851989:DEX851990 DOT851989:DOT851990 DYP851989:DYP851990 EIL851989:EIL851990 ESH851989:ESH851990 FCD851989:FCD851990 FLZ851989:FLZ851990 FVV851989:FVV851990 GFR851989:GFR851990 GPN851989:GPN851990 GZJ851989:GZJ851990 HJF851989:HJF851990 HTB851989:HTB851990 ICX851989:ICX851990 IMT851989:IMT851990 IWP851989:IWP851990 JGL851989:JGL851990 JQH851989:JQH851990 KAD851989:KAD851990 KJZ851989:KJZ851990 KTV851989:KTV851990 LDR851989:LDR851990 LNN851989:LNN851990 LXJ851989:LXJ851990 MHF851989:MHF851990 MRB851989:MRB851990 NAX851989:NAX851990 NKT851989:NKT851990 NUP851989:NUP851990 OEL851989:OEL851990 OOH851989:OOH851990 OYD851989:OYD851990 PHZ851989:PHZ851990 PRV851989:PRV851990 QBR851989:QBR851990 QLN851989:QLN851990 QVJ851989:QVJ851990 RFF851989:RFF851990 RPB851989:RPB851990 RYX851989:RYX851990 SIT851989:SIT851990 SSP851989:SSP851990 TCL851989:TCL851990 TMH851989:TMH851990 TWD851989:TWD851990 UFZ851989:UFZ851990 UPV851989:UPV851990 UZR851989:UZR851990 VJN851989:VJN851990 VTJ851989:VTJ851990 WDF851989:WDF851990 WNB851989:WNB851990 WWX851989:WWX851990 KL917525:KL917526 UH917525:UH917526 AED917525:AED917526 ANZ917525:ANZ917526 AXV917525:AXV917526 BHR917525:BHR917526 BRN917525:BRN917526 CBJ917525:CBJ917526 CLF917525:CLF917526 CVB917525:CVB917526 DEX917525:DEX917526 DOT917525:DOT917526 DYP917525:DYP917526 EIL917525:EIL917526 ESH917525:ESH917526 FCD917525:FCD917526 FLZ917525:FLZ917526 FVV917525:FVV917526 GFR917525:GFR917526 GPN917525:GPN917526 GZJ917525:GZJ917526 HJF917525:HJF917526 HTB917525:HTB917526 ICX917525:ICX917526 IMT917525:IMT917526 IWP917525:IWP917526 JGL917525:JGL917526 JQH917525:JQH917526 KAD917525:KAD917526 KJZ917525:KJZ917526 KTV917525:KTV917526 LDR917525:LDR917526 LNN917525:LNN917526 LXJ917525:LXJ917526 MHF917525:MHF917526 MRB917525:MRB917526 NAX917525:NAX917526 NKT917525:NKT917526 NUP917525:NUP917526 OEL917525:OEL917526 OOH917525:OOH917526 OYD917525:OYD917526 PHZ917525:PHZ917526 PRV917525:PRV917526 QBR917525:QBR917526 QLN917525:QLN917526 QVJ917525:QVJ917526 RFF917525:RFF917526 RPB917525:RPB917526 RYX917525:RYX917526 SIT917525:SIT917526 SSP917525:SSP917526 TCL917525:TCL917526 TMH917525:TMH917526 TWD917525:TWD917526 UFZ917525:UFZ917526 UPV917525:UPV917526 UZR917525:UZR917526 VJN917525:VJN917526 VTJ917525:VTJ917526 WDF917525:WDF917526 WNB917525:WNB917526 WWX917525:WWX917526 WWX983061:WWX983062 KL983061:KL983062 UH983061:UH983062 AED983061:AED983062 ANZ983061:ANZ983062 AXV983061:AXV983062 BHR983061:BHR983062 BRN983061:BRN983062 CBJ983061:CBJ983062 CLF983061:CLF983062 CVB983061:CVB983062 DEX983061:DEX983062 DOT983061:DOT983062 DYP983061:DYP983062 EIL983061:EIL983062 ESH983061:ESH983062 FCD983061:FCD983062 FLZ983061:FLZ983062 FVV983061:FVV983062 GFR983061:GFR983062 GPN983061:GPN983062 GZJ983061:GZJ983062 HJF983061:HJF983062 HTB983061:HTB983062 ICX983061:ICX983062 IMT983061:IMT983062 IWP983061:IWP983062 JGL983061:JGL983062 JQH983061:JQH983062 KAD983061:KAD983062 KJZ983061:KJZ983062 KTV983061:KTV983062 LDR983061:LDR983062 LNN983061:LNN983062 LXJ983061:LXJ983062 MHF983061:MHF983062 MRB983061:MRB983062 NAX983061:NAX983062 NKT983061:NKT983062 NUP983061:NUP983062 OEL983061:OEL983062 OOH983061:OOH983062 OYD983061:OYD983062 PHZ983061:PHZ983062 PRV983061:PRV983062 QBR983061:QBR983062 QLN983061:QLN983062 QVJ983061:QVJ983062 RFF983061:RFF983062 RPB983061:RPB983062 RYX983061:RYX983062 SIT983061:SIT983062 SSP983061:SSP983062 TCL983061:TCL983062 TMH983061:TMH983062 TWD983061:TWD983062 UFZ983061:UFZ983062 UPV983061:UPV983062 UZR983061:UZR983062 VJN983061:VJN983062 VTJ983061:VTJ983062 WDF983061:WDF983062 WNB983061:WNB983062 U24:U26 WWX24:WWX26 WNB24:WNB26 WDF24:WDF26 VTJ24:VTJ26 VJN24:VJN26 UZR24:UZR26 UPV24:UPV26 UFZ24:UFZ26 TWD24:TWD26 TMH24:TMH26 TCL24:TCL26 SSP24:SSP26 SIT24:SIT26 RYX24:RYX26 RPB24:RPB26 RFF24:RFF26 QVJ24:QVJ26 QLN24:QLN26 QBR24:QBR26 PRV24:PRV26 PHZ24:PHZ26 OYD24:OYD26 OOH24:OOH26 OEL24:OEL26 NUP24:NUP26 NKT24:NKT26 NAX24:NAX26 MRB24:MRB26 MHF24:MHF26 LXJ24:LXJ26 LNN24:LNN26 LDR24:LDR26 KTV24:KTV26 KJZ24:KJZ26 KAD24:KAD26 JQH24:JQH26 JGL24:JGL26 IWP24:IWP26 IMT24:IMT26 ICX24:ICX26 HTB24:HTB26 HJF24:HJF26 GZJ24:GZJ26 GPN24:GPN26 GFR24:GFR26 FVV24:FVV26 FLZ24:FLZ26 FCD24:FCD26 ESH24:ESH26 EIL24:EIL26 DYP24:DYP26 DOT24:DOT26 DEX24:DEX26 CVB24:CVB26 CLF24:CLF26 CBJ24:CBJ26 BRN24:BRN26 BHR24:BHR26 AXV24:AXV26 ANZ24:ANZ26 AED24:AED26 UH24:UH26 KL24:KL26 WWV24:WWV26 WMZ24:WMZ26 WDD24:WDD26 VTH24:VTH26 VJL24:VJL26 UZP24:UZP26 UPT24:UPT26 UFX24:UFX26 TWB24:TWB26 TMF24:TMF26 TCJ24:TCJ26 SSN24:SSN26 SIR24:SIR26 RYV24:RYV26 ROZ24:ROZ26 RFD24:RFD26 QVH24:QVH26 QLL24:QLL26 QBP24:QBP26 PRT24:PRT26 PHX24:PHX26 OYB24:OYB26 OOF24:OOF26 OEJ24:OEJ26 NUN24:NUN26 NKR24:NKR26 NAV24:NAV26 MQZ24:MQZ26 MHD24:MHD26 LXH24:LXH26 LNL24:LNL26 LDP24:LDP26 KTT24:KTT26 KJX24:KJX26 KAB24:KAB26 JQF24:JQF26 JGJ24:JGJ26 IWN24:IWN26 IMR24:IMR26 ICV24:ICV26 HSZ24:HSZ26 HJD24:HJD26 GZH24:GZH26 GPL24:GPL26 GFP24:GFP26 FVT24:FVT26 FLX24:FLX26 FCB24:FCB26 ESF24:ESF26 EIJ24:EIJ26 DYN24:DYN26 DOR24:DOR26 DEV24:DEV26 CUZ24:CUZ26 CLD24:CLD26 CBH24:CBH26 BRL24:BRL26 BHP24:BHP26 AXT24:AXT26 ANX24:ANX26 AEB24:AEB26 UF24:UF26 KJ24:KJ26 S24:S26 U327701:U327702 Z65557:Z65558 Z131093:Z131094 Z196629:Z196630 Z262165:Z262166 Z327701:Z327702 Z393237:Z393238 Z458773:Z458774 Z524309:Z524310 Z589845:Z589846 Z655381:Z655382 Z720917:Z720918 Z786453:Z786454 Z851989:Z851990 Z917525:Z917526 Z983061:Z983062 AB458773:AB458774 AB524309:AB524310 AB589845:AB589846 AB655381:AB655382 AB720917:AB720918 AB786453:AB786454 AB851989:AB851990 AB917525:AB917526 AB983061:AB983062 AB65557:AB65558 AB131093:AB131094 AB196629:AB196630 AB262165:AB262166 AB327701:AB327702 AB24:AB26 Z24:Z26 AB393237:AB393238 AG65557:AG65558 AG131093:AG131094 AG196629:AG196630 AG262165:AG262166 AG327701:AG327702 AG393237:AG393238 AG458773:AG458774 AG524309:AG524310 AG589845:AG589846 AG655381:AG655382 AG720917:AG720918 AG786453:AG786454 AG851989:AG851990 AG917525:AG917526 AG983061:AG983062 AI458773:AI458774 AI524309:AI524310 AI589845:AI589846 AI655381:AI655382 AI720917:AI720918 AI786453:AI786454 AI851989:AI851990 AI917525:AI917526 AI983061:AI983062 AI65557:AI65558 AI131093:AI131094 AI196629:AI196630 AI262165:AI262166 AI327701:AI327702 AI24:AI26 AG24:AG26 AI393237:AI393238 AN65557:AN65558 AN131093:AN131094 AN196629:AN196630 AN262165:AN262166 AN327701:AN327702 AN393237:AN393238 AN458773:AN458774 AN524309:AN524310 AN589845:AN589846 AN655381:AN655382 AN720917:AN720918 AN786453:AN786454 AN851989:AN851990 AN917525:AN917526 AN983061:AN983062 AP393237:AP393238 AP458773:AP458774 AP524309:AP524310 AP589845:AP589846 AP655381:AP655382 AP720917:AP720918 AP786453:AP786454 AP851989:AP851990 AP917525:AP917526 AP983061:AP983062 AP65557:AP65558 AP131093:AP131094 AP196629:AP196630 AP262165:AP262166 AP327701:AP327702 AP24:AP26 AN24:AN26"/>
    <dataValidation allowBlank="1" promptTitle="checkPeriodRange" sqref="Q26 KH26 UD26 ADZ26 ANV26 AXR26 BHN26 BRJ26 CBF26 CLB26 CUX26 DET26 DOP26 DYL26 EIH26 ESD26 FBZ26 FLV26 FVR26 GFN26 GPJ26 GZF26 HJB26 HSX26 ICT26 IMP26 IWL26 JGH26 JQD26 JZZ26 KJV26 KTR26 LDN26 LNJ26 LXF26 MHB26 MQX26 NAT26 NKP26 NUL26 OEH26 OOD26 OXZ26 PHV26 PRR26 QBN26 QLJ26 QVF26 RFB26 ROX26 RYT26 SIP26 SSL26 TCH26 TMD26 TVZ26 UFV26 UPR26 UZN26 VJJ26 VTF26 WDB26 WMX26 WWT26 Q65558 KH65558 UD65558 ADZ65558 ANV65558 AXR65558 BHN65558 BRJ65558 CBF65558 CLB65558 CUX65558 DET65558 DOP65558 DYL65558 EIH65558 ESD65558 FBZ65558 FLV65558 FVR65558 GFN65558 GPJ65558 GZF65558 HJB65558 HSX65558 ICT65558 IMP65558 IWL65558 JGH65558 JQD65558 JZZ65558 KJV65558 KTR65558 LDN65558 LNJ65558 LXF65558 MHB65558 MQX65558 NAT65558 NKP65558 NUL65558 OEH65558 OOD65558 OXZ65558 PHV65558 PRR65558 QBN65558 QLJ65558 QVF65558 RFB65558 ROX65558 RYT65558 SIP65558 SSL65558 TCH65558 TMD65558 TVZ65558 UFV65558 UPR65558 UZN65558 VJJ65558 VTF65558 WDB65558 WMX65558 WWT65558 Q131094 KH131094 UD131094 ADZ131094 ANV131094 AXR131094 BHN131094 BRJ131094 CBF131094 CLB131094 CUX131094 DET131094 DOP131094 DYL131094 EIH131094 ESD131094 FBZ131094 FLV131094 FVR131094 GFN131094 GPJ131094 GZF131094 HJB131094 HSX131094 ICT131094 IMP131094 IWL131094 JGH131094 JQD131094 JZZ131094 KJV131094 KTR131094 LDN131094 LNJ131094 LXF131094 MHB131094 MQX131094 NAT131094 NKP131094 NUL131094 OEH131094 OOD131094 OXZ131094 PHV131094 PRR131094 QBN131094 QLJ131094 QVF131094 RFB131094 ROX131094 RYT131094 SIP131094 SSL131094 TCH131094 TMD131094 TVZ131094 UFV131094 UPR131094 UZN131094 VJJ131094 VTF131094 WDB131094 WMX131094 WWT131094 Q196630 KH196630 UD196630 ADZ196630 ANV196630 AXR196630 BHN196630 BRJ196630 CBF196630 CLB196630 CUX196630 DET196630 DOP196630 DYL196630 EIH196630 ESD196630 FBZ196630 FLV196630 FVR196630 GFN196630 GPJ196630 GZF196630 HJB196630 HSX196630 ICT196630 IMP196630 IWL196630 JGH196630 JQD196630 JZZ196630 KJV196630 KTR196630 LDN196630 LNJ196630 LXF196630 MHB196630 MQX196630 NAT196630 NKP196630 NUL196630 OEH196630 OOD196630 OXZ196630 PHV196630 PRR196630 QBN196630 QLJ196630 QVF196630 RFB196630 ROX196630 RYT196630 SIP196630 SSL196630 TCH196630 TMD196630 TVZ196630 UFV196630 UPR196630 UZN196630 VJJ196630 VTF196630 WDB196630 WMX196630 WWT196630 Q262166 KH262166 UD262166 ADZ262166 ANV262166 AXR262166 BHN262166 BRJ262166 CBF262166 CLB262166 CUX262166 DET262166 DOP262166 DYL262166 EIH262166 ESD262166 FBZ262166 FLV262166 FVR262166 GFN262166 GPJ262166 GZF262166 HJB262166 HSX262166 ICT262166 IMP262166 IWL262166 JGH262166 JQD262166 JZZ262166 KJV262166 KTR262166 LDN262166 LNJ262166 LXF262166 MHB262166 MQX262166 NAT262166 NKP262166 NUL262166 OEH262166 OOD262166 OXZ262166 PHV262166 PRR262166 QBN262166 QLJ262166 QVF262166 RFB262166 ROX262166 RYT262166 SIP262166 SSL262166 TCH262166 TMD262166 TVZ262166 UFV262166 UPR262166 UZN262166 VJJ262166 VTF262166 WDB262166 WMX262166 WWT262166 Q327702 KH327702 UD327702 ADZ327702 ANV327702 AXR327702 BHN327702 BRJ327702 CBF327702 CLB327702 CUX327702 DET327702 DOP327702 DYL327702 EIH327702 ESD327702 FBZ327702 FLV327702 FVR327702 GFN327702 GPJ327702 GZF327702 HJB327702 HSX327702 ICT327702 IMP327702 IWL327702 JGH327702 JQD327702 JZZ327702 KJV327702 KTR327702 LDN327702 LNJ327702 LXF327702 MHB327702 MQX327702 NAT327702 NKP327702 NUL327702 OEH327702 OOD327702 OXZ327702 PHV327702 PRR327702 QBN327702 QLJ327702 QVF327702 RFB327702 ROX327702 RYT327702 SIP327702 SSL327702 TCH327702 TMD327702 TVZ327702 UFV327702 UPR327702 UZN327702 VJJ327702 VTF327702 WDB327702 WMX327702 WWT327702 Q393238 KH393238 UD393238 ADZ393238 ANV393238 AXR393238 BHN393238 BRJ393238 CBF393238 CLB393238 CUX393238 DET393238 DOP393238 DYL393238 EIH393238 ESD393238 FBZ393238 FLV393238 FVR393238 GFN393238 GPJ393238 GZF393238 HJB393238 HSX393238 ICT393238 IMP393238 IWL393238 JGH393238 JQD393238 JZZ393238 KJV393238 KTR393238 LDN393238 LNJ393238 LXF393238 MHB393238 MQX393238 NAT393238 NKP393238 NUL393238 OEH393238 OOD393238 OXZ393238 PHV393238 PRR393238 QBN393238 QLJ393238 QVF393238 RFB393238 ROX393238 RYT393238 SIP393238 SSL393238 TCH393238 TMD393238 TVZ393238 UFV393238 UPR393238 UZN393238 VJJ393238 VTF393238 WDB393238 WMX393238 WWT393238 Q458774 KH458774 UD458774 ADZ458774 ANV458774 AXR458774 BHN458774 BRJ458774 CBF458774 CLB458774 CUX458774 DET458774 DOP458774 DYL458774 EIH458774 ESD458774 FBZ458774 FLV458774 FVR458774 GFN458774 GPJ458774 GZF458774 HJB458774 HSX458774 ICT458774 IMP458774 IWL458774 JGH458774 JQD458774 JZZ458774 KJV458774 KTR458774 LDN458774 LNJ458774 LXF458774 MHB458774 MQX458774 NAT458774 NKP458774 NUL458774 OEH458774 OOD458774 OXZ458774 PHV458774 PRR458774 QBN458774 QLJ458774 QVF458774 RFB458774 ROX458774 RYT458774 SIP458774 SSL458774 TCH458774 TMD458774 TVZ458774 UFV458774 UPR458774 UZN458774 VJJ458774 VTF458774 WDB458774 WMX458774 WWT458774 Q524310 KH524310 UD524310 ADZ524310 ANV524310 AXR524310 BHN524310 BRJ524310 CBF524310 CLB524310 CUX524310 DET524310 DOP524310 DYL524310 EIH524310 ESD524310 FBZ524310 FLV524310 FVR524310 GFN524310 GPJ524310 GZF524310 HJB524310 HSX524310 ICT524310 IMP524310 IWL524310 JGH524310 JQD524310 JZZ524310 KJV524310 KTR524310 LDN524310 LNJ524310 LXF524310 MHB524310 MQX524310 NAT524310 NKP524310 NUL524310 OEH524310 OOD524310 OXZ524310 PHV524310 PRR524310 QBN524310 QLJ524310 QVF524310 RFB524310 ROX524310 RYT524310 SIP524310 SSL524310 TCH524310 TMD524310 TVZ524310 UFV524310 UPR524310 UZN524310 VJJ524310 VTF524310 WDB524310 WMX524310 WWT524310 Q589846 KH589846 UD589846 ADZ589846 ANV589846 AXR589846 BHN589846 BRJ589846 CBF589846 CLB589846 CUX589846 DET589846 DOP589846 DYL589846 EIH589846 ESD589846 FBZ589846 FLV589846 FVR589846 GFN589846 GPJ589846 GZF589846 HJB589846 HSX589846 ICT589846 IMP589846 IWL589846 JGH589846 JQD589846 JZZ589846 KJV589846 KTR589846 LDN589846 LNJ589846 LXF589846 MHB589846 MQX589846 NAT589846 NKP589846 NUL589846 OEH589846 OOD589846 OXZ589846 PHV589846 PRR589846 QBN589846 QLJ589846 QVF589846 RFB589846 ROX589846 RYT589846 SIP589846 SSL589846 TCH589846 TMD589846 TVZ589846 UFV589846 UPR589846 UZN589846 VJJ589846 VTF589846 WDB589846 WMX589846 WWT589846 Q655382 KH655382 UD655382 ADZ655382 ANV655382 AXR655382 BHN655382 BRJ655382 CBF655382 CLB655382 CUX655382 DET655382 DOP655382 DYL655382 EIH655382 ESD655382 FBZ655382 FLV655382 FVR655382 GFN655382 GPJ655382 GZF655382 HJB655382 HSX655382 ICT655382 IMP655382 IWL655382 JGH655382 JQD655382 JZZ655382 KJV655382 KTR655382 LDN655382 LNJ655382 LXF655382 MHB655382 MQX655382 NAT655382 NKP655382 NUL655382 OEH655382 OOD655382 OXZ655382 PHV655382 PRR655382 QBN655382 QLJ655382 QVF655382 RFB655382 ROX655382 RYT655382 SIP655382 SSL655382 TCH655382 TMD655382 TVZ655382 UFV655382 UPR655382 UZN655382 VJJ655382 VTF655382 WDB655382 WMX655382 WWT655382 Q720918 KH720918 UD720918 ADZ720918 ANV720918 AXR720918 BHN720918 BRJ720918 CBF720918 CLB720918 CUX720918 DET720918 DOP720918 DYL720918 EIH720918 ESD720918 FBZ720918 FLV720918 FVR720918 GFN720918 GPJ720918 GZF720918 HJB720918 HSX720918 ICT720918 IMP720918 IWL720918 JGH720918 JQD720918 JZZ720918 KJV720918 KTR720918 LDN720918 LNJ720918 LXF720918 MHB720918 MQX720918 NAT720918 NKP720918 NUL720918 OEH720918 OOD720918 OXZ720918 PHV720918 PRR720918 QBN720918 QLJ720918 QVF720918 RFB720918 ROX720918 RYT720918 SIP720918 SSL720918 TCH720918 TMD720918 TVZ720918 UFV720918 UPR720918 UZN720918 VJJ720918 VTF720918 WDB720918 WMX720918 WWT720918 Q786454 KH786454 UD786454 ADZ786454 ANV786454 AXR786454 BHN786454 BRJ786454 CBF786454 CLB786454 CUX786454 DET786454 DOP786454 DYL786454 EIH786454 ESD786454 FBZ786454 FLV786454 FVR786454 GFN786454 GPJ786454 GZF786454 HJB786454 HSX786454 ICT786454 IMP786454 IWL786454 JGH786454 JQD786454 JZZ786454 KJV786454 KTR786454 LDN786454 LNJ786454 LXF786454 MHB786454 MQX786454 NAT786454 NKP786454 NUL786454 OEH786454 OOD786454 OXZ786454 PHV786454 PRR786454 QBN786454 QLJ786454 QVF786454 RFB786454 ROX786454 RYT786454 SIP786454 SSL786454 TCH786454 TMD786454 TVZ786454 UFV786454 UPR786454 UZN786454 VJJ786454 VTF786454 WDB786454 WMX786454 WWT786454 Q851990 KH851990 UD851990 ADZ851990 ANV851990 AXR851990 BHN851990 BRJ851990 CBF851990 CLB851990 CUX851990 DET851990 DOP851990 DYL851990 EIH851990 ESD851990 FBZ851990 FLV851990 FVR851990 GFN851990 GPJ851990 GZF851990 HJB851990 HSX851990 ICT851990 IMP851990 IWL851990 JGH851990 JQD851990 JZZ851990 KJV851990 KTR851990 LDN851990 LNJ851990 LXF851990 MHB851990 MQX851990 NAT851990 NKP851990 NUL851990 OEH851990 OOD851990 OXZ851990 PHV851990 PRR851990 QBN851990 QLJ851990 QVF851990 RFB851990 ROX851990 RYT851990 SIP851990 SSL851990 TCH851990 TMD851990 TVZ851990 UFV851990 UPR851990 UZN851990 VJJ851990 VTF851990 WDB851990 WMX851990 WWT851990 Q917526 KH917526 UD917526 ADZ917526 ANV917526 AXR917526 BHN917526 BRJ917526 CBF917526 CLB917526 CUX917526 DET917526 DOP917526 DYL917526 EIH917526 ESD917526 FBZ917526 FLV917526 FVR917526 GFN917526 GPJ917526 GZF917526 HJB917526 HSX917526 ICT917526 IMP917526 IWL917526 JGH917526 JQD917526 JZZ917526 KJV917526 KTR917526 LDN917526 LNJ917526 LXF917526 MHB917526 MQX917526 NAT917526 NKP917526 NUL917526 OEH917526 OOD917526 OXZ917526 PHV917526 PRR917526 QBN917526 QLJ917526 QVF917526 RFB917526 ROX917526 RYT917526 SIP917526 SSL917526 TCH917526 TMD917526 TVZ917526 UFV917526 UPR917526 UZN917526 VJJ917526 VTF917526 WDB917526 WMX917526 WWT917526 Q983062 KH983062 UD983062 ADZ983062 ANV983062 AXR983062 BHN983062 BRJ983062 CBF983062 CLB983062 CUX983062 DET983062 DOP983062 DYL983062 EIH983062 ESD983062 FBZ983062 FLV983062 FVR983062 GFN983062 GPJ983062 GZF983062 HJB983062 HSX983062 ICT983062 IMP983062 IWL983062 JGH983062 JQD983062 JZZ983062 KJV983062 KTR983062 LDN983062 LNJ983062 LXF983062 MHB983062 MQX983062 NAT983062 NKP983062 NUL983062 OEH983062 OOD983062 OXZ983062 PHV983062 PRR983062 QBN983062 QLJ983062 QVF983062 RFB983062 ROX983062 RYT983062 SIP983062 SSL983062 TCH983062 TMD983062 TVZ983062 UFV983062 UPR983062 UZN983062 VJJ983062 VTF983062 WDB983062 WMX983062 WWT983062 X983062 X65558 X131094 X196630 X262166 X327702 X393238 X458774 X524310 X589846 X655382 X720918 X786454 X851990 X917526 X26 AE983062 AE65558 AE131094 AE196630 AE262166 AE327702 AE393238 AE458774 AE524310 AE589846 AE655382 AE720918 AE786454 AE851990 AE917526 AE26 AL983062 AL65558 AL131094 AL196630 AL262166 AL327702 AL393238 AL458774 AL524310 AL589846 AL655382 AL720918 AL786454 AL851990 AL917526 AL26"/>
    <dataValidation type="list" allowBlank="1" showInputMessage="1" showErrorMessage="1" errorTitle="Ошибка" error="Выберите значение из списка" prompt="Выберите значение из списка" sqref="O23:AQ23">
      <formula1>kind_of_cons</formula1>
    </dataValidation>
    <dataValidation type="decimal" allowBlank="1" showErrorMessage="1" errorTitle="Ошибка" error="Допускается ввод только действительных чисел!" sqref="O24:O25 V24:V25 AC24:AC25 AJ24:AJ25">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5"/>
  <sheetViews>
    <sheetView showGridLines="0" topLeftCell="E1" zoomScaleNormal="100" workbookViewId="0">
      <selection activeCell="H38" sqref="H38"/>
    </sheetView>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67</v>
      </c>
    </row>
    <row r="2" spans="1:20" ht="22.5">
      <c r="F2" s="1279" t="s">
        <v>470</v>
      </c>
      <c r="G2" s="1280"/>
      <c r="H2" s="1281"/>
      <c r="I2" s="608"/>
    </row>
    <row r="3" spans="1:20" ht="3" customHeight="1"/>
    <row r="4" spans="1:20" s="538" customFormat="1" ht="11.25">
      <c r="A4" s="558"/>
      <c r="B4" s="558"/>
      <c r="C4" s="558"/>
      <c r="D4" s="558"/>
      <c r="F4" s="1231" t="s">
        <v>444</v>
      </c>
      <c r="G4" s="1231"/>
      <c r="H4" s="1231"/>
      <c r="I4" s="1282"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82"/>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06.05.2019</v>
      </c>
      <c r="I7" s="549" t="s">
        <v>472</v>
      </c>
      <c r="J7" s="583"/>
      <c r="K7" s="558"/>
      <c r="L7" s="558"/>
      <c r="M7" s="558"/>
      <c r="N7" s="558"/>
      <c r="O7" s="558"/>
      <c r="P7" s="558"/>
      <c r="Q7" s="558"/>
      <c r="R7" s="558"/>
      <c r="S7" s="558"/>
      <c r="T7" s="558"/>
    </row>
    <row r="8" spans="1:20" s="538" customFormat="1" ht="45">
      <c r="A8" s="1283">
        <v>1</v>
      </c>
      <c r="B8" s="558"/>
      <c r="C8" s="558"/>
      <c r="D8" s="558"/>
      <c r="F8" s="584" t="str">
        <f>"2." &amp;mergeValue(A8)</f>
        <v>2.1</v>
      </c>
      <c r="G8" s="600" t="s">
        <v>473</v>
      </c>
      <c r="H8" s="572" t="str">
        <f>IF('Перечень тарифов'!R36="","наименование отсутствует","" &amp; 'Перечень тарифов'!R36 &amp; "")</f>
        <v>наименование отсутствует</v>
      </c>
      <c r="I8" s="549" t="s">
        <v>568</v>
      </c>
      <c r="J8" s="583"/>
      <c r="K8" s="558"/>
      <c r="L8" s="558"/>
      <c r="M8" s="558"/>
      <c r="N8" s="558"/>
      <c r="O8" s="558"/>
      <c r="P8" s="558"/>
      <c r="Q8" s="558"/>
      <c r="R8" s="558"/>
      <c r="S8" s="558"/>
      <c r="T8" s="558"/>
    </row>
    <row r="9" spans="1:20" s="538" customFormat="1" ht="33.75">
      <c r="A9" s="1283"/>
      <c r="B9" s="558"/>
      <c r="C9" s="558"/>
      <c r="D9" s="558"/>
      <c r="F9" s="584" t="str">
        <f>"3." &amp;mergeValue(A9)</f>
        <v>3.1</v>
      </c>
      <c r="G9" s="600" t="s">
        <v>474</v>
      </c>
      <c r="H9" s="572" t="str">
        <f>IF('Перечень тарифов'!F36="","наименование отсутствует","" &amp; 'Перечень тарифов'!F36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549" t="s">
        <v>566</v>
      </c>
      <c r="J9" s="583"/>
      <c r="K9" s="558"/>
      <c r="L9" s="558"/>
      <c r="M9" s="558"/>
      <c r="N9" s="558"/>
      <c r="O9" s="558"/>
      <c r="P9" s="558"/>
      <c r="Q9" s="558"/>
      <c r="R9" s="558"/>
      <c r="S9" s="558"/>
      <c r="T9" s="558"/>
    </row>
    <row r="10" spans="1:20" s="538" customFormat="1" ht="22.5">
      <c r="A10" s="1283"/>
      <c r="B10" s="558"/>
      <c r="C10" s="558"/>
      <c r="D10" s="558"/>
      <c r="F10" s="584" t="str">
        <f>"4."&amp;mergeValue(A10)</f>
        <v>4.1</v>
      </c>
      <c r="G10" s="600" t="s">
        <v>475</v>
      </c>
      <c r="H10" s="573" t="s">
        <v>448</v>
      </c>
      <c r="I10" s="549"/>
      <c r="J10" s="583"/>
      <c r="K10" s="558"/>
      <c r="L10" s="558"/>
      <c r="M10" s="558"/>
      <c r="N10" s="558"/>
      <c r="O10" s="558"/>
      <c r="P10" s="558"/>
      <c r="Q10" s="558"/>
      <c r="R10" s="558"/>
      <c r="S10" s="558"/>
      <c r="T10" s="558"/>
    </row>
    <row r="11" spans="1:20" s="538" customFormat="1" ht="18.75">
      <c r="A11" s="1283"/>
      <c r="B11" s="1283">
        <v>1</v>
      </c>
      <c r="C11" s="591"/>
      <c r="D11" s="591"/>
      <c r="F11" s="584" t="str">
        <f>"4."&amp;mergeValue(A11) &amp;"."&amp;mergeValue(B11)</f>
        <v>4.1.1</v>
      </c>
      <c r="G11" s="579" t="s">
        <v>570</v>
      </c>
      <c r="H11" s="572" t="str">
        <f>IF(region_name="","",region_name)</f>
        <v>г.Санкт-Петербург</v>
      </c>
      <c r="I11" s="549" t="s">
        <v>478</v>
      </c>
      <c r="J11" s="583"/>
      <c r="K11" s="558"/>
      <c r="L11" s="558"/>
      <c r="M11" s="558"/>
      <c r="N11" s="558"/>
      <c r="O11" s="558"/>
      <c r="P11" s="558"/>
      <c r="Q11" s="558"/>
      <c r="R11" s="558"/>
      <c r="S11" s="558"/>
      <c r="T11" s="558"/>
    </row>
    <row r="12" spans="1:20" s="538" customFormat="1" ht="22.5">
      <c r="A12" s="1283"/>
      <c r="B12" s="1283"/>
      <c r="C12" s="1283">
        <v>1</v>
      </c>
      <c r="D12" s="591"/>
      <c r="F12" s="584" t="str">
        <f>"4."&amp;mergeValue(A12) &amp;"."&amp;mergeValue(B12)&amp;"."&amp;mergeValue(C12)</f>
        <v>4.1.1.1</v>
      </c>
      <c r="G12" s="590" t="s">
        <v>476</v>
      </c>
      <c r="H12" s="572" t="str">
        <f>IF(Территории!H13="","","" &amp; Территории!H13 &amp; "")</f>
        <v>город Санкт-Петербург</v>
      </c>
      <c r="I12" s="549" t="s">
        <v>479</v>
      </c>
      <c r="J12" s="583"/>
      <c r="K12" s="558"/>
      <c r="L12" s="558"/>
      <c r="M12" s="558"/>
      <c r="N12" s="558"/>
      <c r="O12" s="558"/>
      <c r="P12" s="558"/>
      <c r="Q12" s="558"/>
      <c r="R12" s="558"/>
      <c r="S12" s="558"/>
      <c r="T12" s="558"/>
    </row>
    <row r="13" spans="1:20" s="538" customFormat="1" ht="56.25">
      <c r="A13" s="1283"/>
      <c r="B13" s="1283"/>
      <c r="C13" s="1283"/>
      <c r="D13" s="591">
        <v>1</v>
      </c>
      <c r="F13" s="584" t="str">
        <f>"4."&amp;mergeValue(A13) &amp;"."&amp;mergeValue(B13)&amp;"."&amp;mergeValue(C13)&amp;"."&amp;mergeValue(D13)</f>
        <v>4.1.1.1.1</v>
      </c>
      <c r="G13" s="601" t="s">
        <v>477</v>
      </c>
      <c r="H13" s="572" t="str">
        <f>IF(Территории!R14="","","" &amp; Территории!R14 &amp; "")</f>
        <v>город Санкт-Петербург (40000000)</v>
      </c>
      <c r="I13" s="1179" t="s">
        <v>569</v>
      </c>
      <c r="J13" s="583"/>
      <c r="K13" s="558"/>
      <c r="L13" s="558"/>
      <c r="M13" s="558"/>
      <c r="N13" s="558"/>
      <c r="O13" s="558"/>
      <c r="P13" s="558"/>
      <c r="Q13" s="558"/>
      <c r="R13" s="558"/>
      <c r="S13" s="558"/>
      <c r="T13" s="558"/>
    </row>
    <row r="14" spans="1:20" s="581" customFormat="1" ht="3" customHeight="1">
      <c r="A14" s="582"/>
      <c r="B14" s="582"/>
      <c r="C14" s="582"/>
      <c r="D14" s="582"/>
      <c r="F14" s="593"/>
      <c r="G14" s="594"/>
      <c r="H14" s="595"/>
      <c r="I14" s="596"/>
      <c r="J14" s="582"/>
      <c r="K14" s="582"/>
      <c r="L14" s="582"/>
      <c r="M14" s="582"/>
      <c r="N14" s="582"/>
      <c r="O14" s="582"/>
      <c r="P14" s="582"/>
      <c r="Q14" s="582"/>
      <c r="R14" s="582"/>
      <c r="S14" s="582"/>
      <c r="T14" s="582"/>
    </row>
    <row r="15" spans="1:20" s="581" customFormat="1" ht="15" customHeight="1">
      <c r="A15" s="582"/>
      <c r="B15" s="582"/>
      <c r="C15" s="582"/>
      <c r="D15" s="582"/>
      <c r="F15" s="580"/>
      <c r="G15" s="1278" t="s">
        <v>571</v>
      </c>
      <c r="H15" s="1278"/>
      <c r="I15" s="562"/>
      <c r="J15" s="582"/>
      <c r="K15" s="582"/>
      <c r="L15" s="582"/>
      <c r="M15" s="582"/>
      <c r="N15" s="582"/>
      <c r="O15" s="582"/>
      <c r="P15" s="582"/>
      <c r="Q15" s="582"/>
      <c r="R15" s="582"/>
      <c r="S15" s="582"/>
      <c r="T15" s="582"/>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0"/>
  <sheetViews>
    <sheetView showGridLines="0" topLeftCell="I4" zoomScaleNormal="100" workbookViewId="0">
      <selection activeCell="O23" sqref="O23:V23"/>
    </sheetView>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5" width="23.7109375" style="446" customWidth="1"/>
    <col min="16"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69"/>
    <col min="27" max="27" width="10.140625" style="469" customWidth="1"/>
    <col min="28" max="34" width="10.5703125" style="469"/>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0" t="s">
        <v>616</v>
      </c>
      <c r="M5" s="1300"/>
      <c r="N5" s="1300"/>
      <c r="O5" s="1300"/>
      <c r="P5" s="1300"/>
      <c r="Q5" s="1300"/>
      <c r="R5" s="1300"/>
      <c r="S5" s="1300"/>
      <c r="T5" s="1300"/>
      <c r="U5" s="466"/>
    </row>
    <row r="6" spans="1:34" ht="3" customHeight="1">
      <c r="J6" s="451"/>
      <c r="K6" s="451"/>
      <c r="L6" s="447"/>
      <c r="M6" s="447"/>
      <c r="N6" s="447"/>
      <c r="O6" s="450"/>
      <c r="P6" s="450"/>
      <c r="Q6" s="450"/>
      <c r="R6" s="450"/>
      <c r="S6" s="450"/>
      <c r="T6" s="450"/>
      <c r="U6" s="447"/>
    </row>
    <row r="7" spans="1:34" s="745" customFormat="1" ht="5.25" hidden="1">
      <c r="A7" s="1117"/>
      <c r="B7" s="1117"/>
      <c r="C7" s="1117"/>
      <c r="D7" s="1117"/>
      <c r="E7" s="1117"/>
      <c r="F7" s="1117"/>
      <c r="G7" s="1117"/>
      <c r="H7" s="1117"/>
      <c r="L7" s="1167"/>
      <c r="M7" s="1040"/>
      <c r="O7" s="1306"/>
      <c r="P7" s="1306"/>
      <c r="Q7" s="1306"/>
      <c r="R7" s="1306"/>
      <c r="S7" s="1306"/>
      <c r="T7" s="1306"/>
      <c r="U7" s="779"/>
      <c r="V7" s="779"/>
      <c r="X7" s="1117"/>
      <c r="Y7" s="1117"/>
      <c r="Z7" s="1117"/>
      <c r="AA7" s="1117"/>
      <c r="AB7" s="1117"/>
    </row>
    <row r="8" spans="1:34" s="461" customFormat="1" ht="18.75">
      <c r="G8" s="460"/>
      <c r="H8" s="460"/>
      <c r="L8" s="468"/>
      <c r="M8" s="585" t="str">
        <f>"Дата подачи заявления об "&amp;IF(datePr_ch="","утверждении","изменении") &amp; " тарифов"</f>
        <v>Дата подачи заявления об утверждении тарифов</v>
      </c>
      <c r="N8" s="1121"/>
      <c r="O8" s="1307" t="str">
        <f>IF(datePr_ch="",IF(datePr="","",datePr),datePr_ch)</f>
        <v>30.04.2019</v>
      </c>
      <c r="P8" s="1307"/>
      <c r="Q8" s="1307"/>
      <c r="R8" s="1307"/>
      <c r="S8" s="1307"/>
      <c r="T8" s="1307"/>
      <c r="U8" s="634"/>
      <c r="X8" s="474"/>
      <c r="Y8" s="474"/>
      <c r="Z8" s="474"/>
      <c r="AA8" s="474"/>
      <c r="AB8" s="474"/>
      <c r="AC8" s="474"/>
      <c r="AD8" s="474"/>
      <c r="AE8" s="474"/>
      <c r="AF8" s="474"/>
      <c r="AG8" s="474"/>
      <c r="AH8" s="474"/>
    </row>
    <row r="9" spans="1:34" s="461" customFormat="1" ht="22.5">
      <c r="G9" s="460"/>
      <c r="H9" s="460"/>
      <c r="L9" s="521"/>
      <c r="M9" s="585" t="str">
        <f>"Номер подачи заявления об "&amp;IF(numberPr_ch="","утверждении","изменении") &amp; " тарифов"</f>
        <v>Номер подачи заявления об утверждении тарифов</v>
      </c>
      <c r="N9" s="1121"/>
      <c r="O9" s="1307" t="str">
        <f>IF(numberPr_ch="",IF(numberPr="","",numberPr),numberPr_ch)</f>
        <v>01-13/16844</v>
      </c>
      <c r="P9" s="1307"/>
      <c r="Q9" s="1307"/>
      <c r="R9" s="1307"/>
      <c r="S9" s="1307"/>
      <c r="T9" s="1307"/>
      <c r="U9" s="634"/>
      <c r="X9" s="474"/>
      <c r="Y9" s="474"/>
      <c r="Z9" s="474"/>
      <c r="AA9" s="474"/>
      <c r="AB9" s="474"/>
      <c r="AC9" s="474"/>
      <c r="AD9" s="474"/>
      <c r="AE9" s="474"/>
      <c r="AF9" s="474"/>
      <c r="AG9" s="474"/>
      <c r="AH9" s="474"/>
    </row>
    <row r="10" spans="1:34" s="745" customFormat="1" ht="5.25" hidden="1">
      <c r="A10" s="1117"/>
      <c r="B10" s="1117"/>
      <c r="C10" s="1117"/>
      <c r="D10" s="1117"/>
      <c r="E10" s="1117"/>
      <c r="F10" s="1117"/>
      <c r="G10" s="1117"/>
      <c r="H10" s="1117"/>
      <c r="L10" s="1167"/>
      <c r="M10" s="1040"/>
      <c r="O10" s="1306"/>
      <c r="P10" s="1306"/>
      <c r="Q10" s="1306"/>
      <c r="R10" s="1306"/>
      <c r="S10" s="1306"/>
      <c r="T10" s="1306"/>
      <c r="U10" s="779"/>
      <c r="V10" s="779"/>
      <c r="X10" s="1117"/>
      <c r="Y10" s="1117"/>
      <c r="Z10" s="1117"/>
      <c r="AA10" s="1117"/>
      <c r="AB10" s="1117"/>
    </row>
    <row r="11" spans="1:34" s="461" customFormat="1" ht="11.25" hidden="1">
      <c r="G11" s="460"/>
      <c r="H11" s="460"/>
      <c r="L11" s="1301"/>
      <c r="M11" s="1301"/>
      <c r="N11" s="458"/>
      <c r="O11" s="1333"/>
      <c r="P11" s="1333"/>
      <c r="Q11" s="1333"/>
      <c r="R11" s="1333"/>
      <c r="S11" s="1333"/>
      <c r="T11" s="1333"/>
      <c r="U11" s="472" t="s">
        <v>370</v>
      </c>
      <c r="X11" s="474"/>
      <c r="Y11" s="474"/>
      <c r="Z11" s="474"/>
      <c r="AA11" s="474"/>
      <c r="AB11" s="474"/>
      <c r="AC11" s="474"/>
      <c r="AD11" s="474"/>
      <c r="AE11" s="474"/>
      <c r="AF11" s="474"/>
      <c r="AG11" s="474"/>
      <c r="AH11" s="474"/>
    </row>
    <row r="12" spans="1:34">
      <c r="J12" s="451"/>
      <c r="K12" s="451"/>
      <c r="L12" s="447"/>
      <c r="M12" s="447"/>
      <c r="N12" s="447"/>
      <c r="O12" s="1332"/>
      <c r="P12" s="1332"/>
      <c r="Q12" s="1332"/>
      <c r="R12" s="1332"/>
      <c r="S12" s="1332"/>
      <c r="T12" s="1332"/>
      <c r="U12" s="1332"/>
    </row>
    <row r="13" spans="1:34">
      <c r="J13" s="451"/>
      <c r="K13" s="451"/>
      <c r="L13" s="1231" t="s">
        <v>444</v>
      </c>
      <c r="M13" s="1231"/>
      <c r="N13" s="1231"/>
      <c r="O13" s="1231"/>
      <c r="P13" s="1231"/>
      <c r="Q13" s="1231"/>
      <c r="R13" s="1231"/>
      <c r="S13" s="1231"/>
      <c r="T13" s="1231"/>
      <c r="U13" s="1231"/>
      <c r="V13" s="1231"/>
      <c r="W13" s="1231" t="s">
        <v>445</v>
      </c>
    </row>
    <row r="14" spans="1:34" ht="14.25" customHeight="1">
      <c r="J14" s="451"/>
      <c r="K14" s="451"/>
      <c r="L14" s="1314" t="s">
        <v>90</v>
      </c>
      <c r="M14" s="1314" t="s">
        <v>602</v>
      </c>
      <c r="N14" s="490"/>
      <c r="O14" s="1315" t="s">
        <v>604</v>
      </c>
      <c r="P14" s="1316"/>
      <c r="Q14" s="1316"/>
      <c r="R14" s="1316"/>
      <c r="S14" s="1316"/>
      <c r="T14" s="1317"/>
      <c r="U14" s="1297" t="s">
        <v>338</v>
      </c>
      <c r="V14" s="1311" t="s">
        <v>273</v>
      </c>
      <c r="W14" s="1231"/>
    </row>
    <row r="15" spans="1:34" s="492" customFormat="1" ht="14.25" customHeight="1">
      <c r="G15" s="500"/>
      <c r="H15" s="500"/>
      <c r="I15" s="500"/>
      <c r="J15" s="498"/>
      <c r="K15" s="498"/>
      <c r="L15" s="1314"/>
      <c r="M15" s="1314"/>
      <c r="N15" s="490"/>
      <c r="O15" s="1320" t="s">
        <v>578</v>
      </c>
      <c r="P15" s="1318" t="s">
        <v>269</v>
      </c>
      <c r="Q15" s="1319"/>
      <c r="R15" s="1295" t="s">
        <v>615</v>
      </c>
      <c r="S15" s="1295"/>
      <c r="T15" s="1296"/>
      <c r="U15" s="1298"/>
      <c r="V15" s="1312"/>
      <c r="W15" s="1231"/>
      <c r="X15" s="553"/>
      <c r="Y15" s="553"/>
      <c r="Z15" s="553"/>
      <c r="AA15" s="553"/>
      <c r="AB15" s="553"/>
      <c r="AC15" s="553"/>
      <c r="AD15" s="553"/>
      <c r="AE15" s="553"/>
      <c r="AF15" s="553"/>
      <c r="AG15" s="553"/>
      <c r="AH15" s="553"/>
    </row>
    <row r="16" spans="1:34" ht="33.75">
      <c r="J16" s="451"/>
      <c r="K16" s="451"/>
      <c r="L16" s="1314"/>
      <c r="M16" s="1314"/>
      <c r="N16" s="489"/>
      <c r="O16" s="1321"/>
      <c r="P16" s="504" t="s">
        <v>670</v>
      </c>
      <c r="Q16" s="504" t="s">
        <v>671</v>
      </c>
      <c r="R16" s="505" t="s">
        <v>272</v>
      </c>
      <c r="S16" s="1309" t="s">
        <v>271</v>
      </c>
      <c r="T16" s="1310"/>
      <c r="U16" s="1299"/>
      <c r="V16" s="1313"/>
      <c r="W16" s="1231"/>
    </row>
    <row r="17" spans="1:34">
      <c r="J17" s="451"/>
      <c r="K17" s="459">
        <v>1</v>
      </c>
      <c r="L17" s="448" t="s">
        <v>91</v>
      </c>
      <c r="M17" s="448" t="s">
        <v>47</v>
      </c>
      <c r="N17" s="465" t="s">
        <v>47</v>
      </c>
      <c r="O17" s="457">
        <f ca="1">OFFSET(O17,0,-1)+1</f>
        <v>3</v>
      </c>
      <c r="P17" s="457">
        <f ca="1">OFFSET(P17,0,-1)+1</f>
        <v>4</v>
      </c>
      <c r="Q17" s="457">
        <f ca="1">OFFSET(Q17,0,-1)+1</f>
        <v>5</v>
      </c>
      <c r="R17" s="457">
        <f ca="1">OFFSET(R17,0,-1)+1</f>
        <v>6</v>
      </c>
      <c r="S17" s="1302">
        <f ca="1">OFFSET(S17,0,-1)+1</f>
        <v>7</v>
      </c>
      <c r="T17" s="1302"/>
      <c r="U17" s="457">
        <f ca="1">OFFSET(U17,0,-2)+1</f>
        <v>8</v>
      </c>
      <c r="V17" s="464">
        <f ca="1">OFFSET(V17,0,-1)</f>
        <v>8</v>
      </c>
      <c r="W17" s="457">
        <f ca="1">OFFSET(W17,0,-1)+1</f>
        <v>9</v>
      </c>
    </row>
    <row r="18" spans="1:34" ht="22.5">
      <c r="A18" s="1285">
        <v>1</v>
      </c>
      <c r="B18" s="887"/>
      <c r="C18" s="887"/>
      <c r="D18" s="887"/>
      <c r="E18" s="888"/>
      <c r="F18" s="889"/>
      <c r="G18" s="889"/>
      <c r="H18" s="889"/>
      <c r="I18" s="890"/>
      <c r="J18" s="885"/>
      <c r="K18" s="892"/>
      <c r="L18" s="561">
        <f>mergeValue(A18)</f>
        <v>1</v>
      </c>
      <c r="M18" s="609" t="s">
        <v>19</v>
      </c>
      <c r="N18" s="548"/>
      <c r="O18" s="1329" t="str">
        <f>IF('Перечень тарифов'!J36="","","" &amp; 'Перечень тарифов'!J36 &amp; "")</f>
        <v>Тариф на передачу тепловой энергии других ЭСО</v>
      </c>
      <c r="P18" s="1329"/>
      <c r="Q18" s="1329"/>
      <c r="R18" s="1329"/>
      <c r="S18" s="1329"/>
      <c r="T18" s="1329"/>
      <c r="U18" s="1329"/>
      <c r="V18" s="1329"/>
      <c r="W18" s="1125" t="s">
        <v>718</v>
      </c>
    </row>
    <row r="19" spans="1:34" hidden="1">
      <c r="A19" s="1285"/>
      <c r="B19" s="1285">
        <v>1</v>
      </c>
      <c r="C19" s="887"/>
      <c r="D19" s="887"/>
      <c r="E19" s="889"/>
      <c r="F19" s="889"/>
      <c r="G19" s="889"/>
      <c r="H19" s="889"/>
      <c r="I19" s="884"/>
      <c r="J19" s="883"/>
      <c r="K19" s="886"/>
      <c r="L19" s="561" t="str">
        <f>mergeValue(A19) &amp;"."&amp; mergeValue(B19)</f>
        <v>1.1</v>
      </c>
      <c r="M19" s="515"/>
      <c r="N19" s="548"/>
      <c r="O19" s="1329"/>
      <c r="P19" s="1329"/>
      <c r="Q19" s="1329"/>
      <c r="R19" s="1329"/>
      <c r="S19" s="1329"/>
      <c r="T19" s="1329"/>
      <c r="U19" s="1329"/>
      <c r="V19" s="1329"/>
      <c r="W19" s="1125"/>
    </row>
    <row r="20" spans="1:34" hidden="1">
      <c r="A20" s="1285"/>
      <c r="B20" s="1285"/>
      <c r="C20" s="1285">
        <v>1</v>
      </c>
      <c r="D20" s="887"/>
      <c r="E20" s="889"/>
      <c r="F20" s="889"/>
      <c r="G20" s="889"/>
      <c r="H20" s="889"/>
      <c r="I20" s="891"/>
      <c r="J20" s="883"/>
      <c r="K20" s="886"/>
      <c r="L20" s="561" t="str">
        <f>mergeValue(A20) &amp;"."&amp; mergeValue(B20)&amp;"."&amp; mergeValue(C20)</f>
        <v>1.1.1</v>
      </c>
      <c r="M20" s="516"/>
      <c r="N20" s="548"/>
      <c r="O20" s="1329"/>
      <c r="P20" s="1329"/>
      <c r="Q20" s="1329"/>
      <c r="R20" s="1329"/>
      <c r="S20" s="1329"/>
      <c r="T20" s="1329"/>
      <c r="U20" s="1329"/>
      <c r="V20" s="1329"/>
      <c r="W20" s="1125"/>
    </row>
    <row r="21" spans="1:34" hidden="1">
      <c r="A21" s="1285"/>
      <c r="B21" s="1285"/>
      <c r="C21" s="1285"/>
      <c r="D21" s="1285">
        <v>1</v>
      </c>
      <c r="E21" s="889"/>
      <c r="F21" s="889"/>
      <c r="G21" s="889"/>
      <c r="H21" s="889"/>
      <c r="I21" s="891"/>
      <c r="J21" s="883"/>
      <c r="K21" s="886"/>
      <c r="L21" s="561" t="str">
        <f>mergeValue(A21) &amp;"."&amp; mergeValue(B21)&amp;"."&amp; mergeValue(C21)&amp;"."&amp; mergeValue(D21)</f>
        <v>1.1.1.1</v>
      </c>
      <c r="M21" s="517"/>
      <c r="N21" s="548"/>
      <c r="O21" s="1329"/>
      <c r="P21" s="1329"/>
      <c r="Q21" s="1329"/>
      <c r="R21" s="1329"/>
      <c r="S21" s="1329"/>
      <c r="T21" s="1329"/>
      <c r="U21" s="1329"/>
      <c r="V21" s="1329"/>
      <c r="W21" s="1125"/>
    </row>
    <row r="22" spans="1:34" ht="11.25" hidden="1" customHeight="1">
      <c r="A22" s="1285"/>
      <c r="B22" s="1285"/>
      <c r="C22" s="1285"/>
      <c r="D22" s="1285"/>
      <c r="E22" s="1285">
        <v>1</v>
      </c>
      <c r="F22" s="889"/>
      <c r="G22" s="889"/>
      <c r="H22" s="887">
        <v>1</v>
      </c>
      <c r="I22" s="1285">
        <v>1</v>
      </c>
      <c r="J22" s="889"/>
      <c r="K22" s="894"/>
      <c r="L22" s="561"/>
      <c r="M22" s="523"/>
      <c r="N22" s="549"/>
      <c r="O22" s="599"/>
      <c r="P22" s="599"/>
      <c r="Q22" s="599"/>
      <c r="R22" s="599"/>
      <c r="S22" s="599"/>
      <c r="T22" s="599"/>
      <c r="U22" s="599"/>
      <c r="V22" s="477"/>
      <c r="W22" s="1086"/>
    </row>
    <row r="23" spans="1:34" ht="33.75">
      <c r="A23" s="1285"/>
      <c r="B23" s="1285"/>
      <c r="C23" s="1285"/>
      <c r="D23" s="1285"/>
      <c r="E23" s="1285"/>
      <c r="F23" s="1285">
        <v>1</v>
      </c>
      <c r="G23" s="887"/>
      <c r="H23" s="887"/>
      <c r="I23" s="1285"/>
      <c r="J23" s="1285">
        <v>1</v>
      </c>
      <c r="K23" s="895"/>
      <c r="L23" s="561" t="str">
        <f>mergeValue(A23) &amp;"."&amp; mergeValue(B23)&amp;"."&amp; mergeValue(C23)&amp;"."&amp; mergeValue(D23)&amp;"."&amp;  mergeValue(F23)</f>
        <v>1.1.1.1.1</v>
      </c>
      <c r="M23" s="524" t="s">
        <v>9</v>
      </c>
      <c r="N23" s="549"/>
      <c r="O23" s="1287" t="s">
        <v>3</v>
      </c>
      <c r="P23" s="1287"/>
      <c r="Q23" s="1287"/>
      <c r="R23" s="1287"/>
      <c r="S23" s="1287"/>
      <c r="T23" s="1287"/>
      <c r="U23" s="1287"/>
      <c r="V23" s="1287"/>
      <c r="W23" s="1125" t="s">
        <v>720</v>
      </c>
      <c r="Y23" s="473" t="str">
        <f>strCheckUnique(Z23:Z26)</f>
        <v/>
      </c>
      <c r="AA23" s="473"/>
    </row>
    <row r="24" spans="1:34" ht="21" customHeight="1">
      <c r="A24" s="1285"/>
      <c r="B24" s="1285"/>
      <c r="C24" s="1285"/>
      <c r="D24" s="1285"/>
      <c r="E24" s="1285"/>
      <c r="F24" s="1285"/>
      <c r="G24" s="887">
        <v>1</v>
      </c>
      <c r="H24" s="887"/>
      <c r="I24" s="1285"/>
      <c r="J24" s="1285"/>
      <c r="K24" s="895">
        <v>1</v>
      </c>
      <c r="L24" s="561" t="str">
        <f>mergeValue(A24) &amp;"."&amp; mergeValue(B24)&amp;"."&amp; mergeValue(C24)&amp;"."&amp; mergeValue(D24)&amp;"."&amp; mergeValue(F24)&amp;"."&amp; mergeValue(G24)</f>
        <v>1.1.1.1.1.1</v>
      </c>
      <c r="M24" s="1084" t="s">
        <v>605</v>
      </c>
      <c r="N24" s="554"/>
      <c r="O24" s="648">
        <v>145.72191835481999</v>
      </c>
      <c r="P24" s="531"/>
      <c r="Q24" s="1034"/>
      <c r="R24" s="1291" t="s">
        <v>1009</v>
      </c>
      <c r="S24" s="1293" t="s">
        <v>82</v>
      </c>
      <c r="T24" s="1291" t="s">
        <v>1676</v>
      </c>
      <c r="U24" s="1293" t="s">
        <v>83</v>
      </c>
      <c r="V24" s="546"/>
      <c r="W24" s="1303" t="s">
        <v>733</v>
      </c>
      <c r="X24" s="469" t="str">
        <f>strCheckDate(O25:V25)</f>
        <v/>
      </c>
      <c r="Y24" s="473"/>
      <c r="Z24" s="473" t="str">
        <f>IF(M24="","",M24 )</f>
        <v>вода</v>
      </c>
      <c r="AA24" s="473"/>
      <c r="AB24" s="473"/>
      <c r="AC24" s="473"/>
    </row>
    <row r="25" spans="1:34" ht="11.25" hidden="1">
      <c r="A25" s="1285"/>
      <c r="B25" s="1285"/>
      <c r="C25" s="1285"/>
      <c r="D25" s="1285"/>
      <c r="E25" s="1285"/>
      <c r="F25" s="1285"/>
      <c r="G25" s="887"/>
      <c r="H25" s="887"/>
      <c r="I25" s="1285"/>
      <c r="J25" s="1285"/>
      <c r="K25" s="895"/>
      <c r="L25" s="568"/>
      <c r="M25" s="614"/>
      <c r="N25" s="554"/>
      <c r="O25" s="531"/>
      <c r="P25" s="531"/>
      <c r="Q25" s="552" t="str">
        <f>R24 &amp; "-" &amp; T24</f>
        <v>01.01.2020-31.12.2020</v>
      </c>
      <c r="R25" s="1292"/>
      <c r="S25" s="1293"/>
      <c r="T25" s="1292"/>
      <c r="U25" s="1293"/>
      <c r="V25" s="546"/>
      <c r="W25" s="1304"/>
    </row>
    <row r="26" spans="1:34" s="445" customFormat="1" ht="15" customHeight="1">
      <c r="A26" s="1285"/>
      <c r="B26" s="1285"/>
      <c r="C26" s="1285"/>
      <c r="D26" s="1285"/>
      <c r="E26" s="1285"/>
      <c r="F26" s="1285"/>
      <c r="G26" s="889"/>
      <c r="H26" s="887"/>
      <c r="I26" s="1285"/>
      <c r="J26" s="1285"/>
      <c r="K26" s="894"/>
      <c r="L26" s="507"/>
      <c r="M26" s="525" t="s">
        <v>24</v>
      </c>
      <c r="N26" s="520"/>
      <c r="O26" s="514"/>
      <c r="P26" s="514"/>
      <c r="Q26" s="514"/>
      <c r="R26" s="541"/>
      <c r="S26" s="533"/>
      <c r="T26" s="532"/>
      <c r="U26" s="520"/>
      <c r="V26" s="529"/>
      <c r="W26" s="1305"/>
      <c r="X26" s="470"/>
      <c r="Y26" s="470"/>
      <c r="Z26" s="470"/>
      <c r="AA26" s="470"/>
      <c r="AB26" s="470"/>
      <c r="AC26" s="470"/>
      <c r="AD26" s="470"/>
      <c r="AE26" s="470"/>
      <c r="AF26" s="470"/>
      <c r="AG26" s="470"/>
      <c r="AH26" s="470"/>
    </row>
    <row r="27" spans="1:34" s="445" customFormat="1" ht="15" customHeight="1">
      <c r="A27" s="1285"/>
      <c r="B27" s="1285"/>
      <c r="C27" s="1285"/>
      <c r="D27" s="1285"/>
      <c r="E27" s="1285"/>
      <c r="F27" s="889"/>
      <c r="G27" s="889"/>
      <c r="H27" s="887"/>
      <c r="I27" s="1285"/>
      <c r="J27" s="889"/>
      <c r="K27" s="894"/>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4" s="445" customFormat="1" ht="0.2" customHeight="1">
      <c r="A28" s="1285"/>
      <c r="B28" s="1285"/>
      <c r="C28" s="1285"/>
      <c r="D28" s="1285"/>
      <c r="E28" s="893"/>
      <c r="F28" s="889"/>
      <c r="G28" s="889"/>
      <c r="H28" s="889"/>
      <c r="I28" s="885"/>
      <c r="J28" s="882"/>
      <c r="K28" s="892"/>
      <c r="L28" s="507"/>
      <c r="M28" s="520"/>
      <c r="N28" s="518"/>
      <c r="O28" s="514"/>
      <c r="P28" s="514"/>
      <c r="Q28" s="514"/>
      <c r="R28" s="541"/>
      <c r="S28" s="533"/>
      <c r="T28" s="532"/>
      <c r="U28" s="518"/>
      <c r="V28" s="533"/>
      <c r="W28" s="529"/>
      <c r="X28" s="470"/>
      <c r="Y28" s="470"/>
      <c r="Z28" s="470"/>
      <c r="AA28" s="470"/>
      <c r="AB28" s="470"/>
      <c r="AC28" s="470"/>
      <c r="AD28" s="470"/>
      <c r="AE28" s="470"/>
      <c r="AF28" s="470"/>
      <c r="AG28" s="470"/>
      <c r="AH28" s="470"/>
    </row>
    <row r="29" spans="1:34" ht="3" customHeight="1">
      <c r="L29" s="455"/>
      <c r="M29" s="455"/>
      <c r="N29" s="455"/>
      <c r="O29" s="455"/>
      <c r="P29" s="455"/>
      <c r="Q29" s="455"/>
      <c r="R29" s="455"/>
      <c r="S29" s="455"/>
      <c r="T29" s="455"/>
      <c r="U29" s="455"/>
    </row>
    <row r="30" spans="1:34" ht="123.75" customHeight="1">
      <c r="L30" s="1">
        <v>1</v>
      </c>
      <c r="M30" s="1278" t="s">
        <v>734</v>
      </c>
      <c r="N30" s="1278"/>
      <c r="O30" s="1278"/>
      <c r="P30" s="1278"/>
      <c r="Q30" s="1278"/>
      <c r="R30" s="1278"/>
      <c r="S30" s="1278"/>
      <c r="T30" s="1278"/>
      <c r="U30" s="1278"/>
      <c r="V30" s="1278"/>
      <c r="W30" s="1278"/>
    </row>
  </sheetData>
  <sheetProtection password="FA9C" sheet="1" objects="1" scenarios="1" formatColumns="0" formatRows="0"/>
  <dataConsolidate/>
  <mergeCells count="39">
    <mergeCell ref="M30:W30"/>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28"/>
    <mergeCell ref="O18:V18"/>
    <mergeCell ref="B19:B28"/>
    <mergeCell ref="O19:V19"/>
    <mergeCell ref="C20:C28"/>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9">
    <dataValidation allowBlank="1" prompt="Для выбора выполните двойной щелчок левой клавиши мыши по соответствующей ячейке." sqref="WVT983062:WWE983068 JH26:JS28 TD26:TO28 ACZ26:ADK28 AMV26:ANG28 AWR26:AXC28 BGN26:BGY28 BQJ26:BQU28 CAF26:CAQ28 CKB26:CKM28 CTX26:CUI28 DDT26:DEE28 DNP26:DOA28 DXL26:DXW28 EHH26:EHS28 ERD26:ERO28 FAZ26:FBK28 FKV26:FLG28 FUR26:FVC28 GEN26:GEY28 GOJ26:GOU28 GYF26:GYQ28 HIB26:HIM28 HRX26:HSI28 IBT26:ICE28 ILP26:IMA28 IVL26:IVW28 JFH26:JFS28 JPD26:JPO28 JYZ26:JZK28 KIV26:KJG28 KSR26:KTC28 LCN26:LCY28 LMJ26:LMU28 LWF26:LWQ28 MGB26:MGM28 MPX26:MQI28 MZT26:NAE28 NJP26:NKA28 NTL26:NTW28 ODH26:ODS28 OND26:ONO28 OWZ26:OXK28 PGV26:PHG28 PQR26:PRC28 QAN26:QAY28 QKJ26:QKU28 QUF26:QUQ28 REB26:REM28 RNX26:ROI28 RXT26:RYE28 SHP26:SIA28 SRL26:SRW28 TBH26:TBS28 TLD26:TLO28 TUZ26:TVK28 UEV26:UFG28 UOR26:UPC28 UYN26:UYY28 VIJ26:VIU28 VSF26:VSQ28 WCB26:WCM28 WLX26:WMI28 WVT26:WWE28 L65558:W65564 JH65558:JS65564 TD65558:TO65564 ACZ65558:ADK65564 AMV65558:ANG65564 AWR65558:AXC65564 BGN65558:BGY65564 BQJ65558:BQU65564 CAF65558:CAQ65564 CKB65558:CKM65564 CTX65558:CUI65564 DDT65558:DEE65564 DNP65558:DOA65564 DXL65558:DXW65564 EHH65558:EHS65564 ERD65558:ERO65564 FAZ65558:FBK65564 FKV65558:FLG65564 FUR65558:FVC65564 GEN65558:GEY65564 GOJ65558:GOU65564 GYF65558:GYQ65564 HIB65558:HIM65564 HRX65558:HSI65564 IBT65558:ICE65564 ILP65558:IMA65564 IVL65558:IVW65564 JFH65558:JFS65564 JPD65558:JPO65564 JYZ65558:JZK65564 KIV65558:KJG65564 KSR65558:KTC65564 LCN65558:LCY65564 LMJ65558:LMU65564 LWF65558:LWQ65564 MGB65558:MGM65564 MPX65558:MQI65564 MZT65558:NAE65564 NJP65558:NKA65564 NTL65558:NTW65564 ODH65558:ODS65564 OND65558:ONO65564 OWZ65558:OXK65564 PGV65558:PHG65564 PQR65558:PRC65564 QAN65558:QAY65564 QKJ65558:QKU65564 QUF65558:QUQ65564 REB65558:REM65564 RNX65558:ROI65564 RXT65558:RYE65564 SHP65558:SIA65564 SRL65558:SRW65564 TBH65558:TBS65564 TLD65558:TLO65564 TUZ65558:TVK65564 UEV65558:UFG65564 UOR65558:UPC65564 UYN65558:UYY65564 VIJ65558:VIU65564 VSF65558:VSQ65564 WCB65558:WCM65564 WLX65558:WMI65564 WVT65558:WWE65564 L131094:W131100 JH131094:JS131100 TD131094:TO131100 ACZ131094:ADK131100 AMV131094:ANG131100 AWR131094:AXC131100 BGN131094:BGY131100 BQJ131094:BQU131100 CAF131094:CAQ131100 CKB131094:CKM131100 CTX131094:CUI131100 DDT131094:DEE131100 DNP131094:DOA131100 DXL131094:DXW131100 EHH131094:EHS131100 ERD131094:ERO131100 FAZ131094:FBK131100 FKV131094:FLG131100 FUR131094:FVC131100 GEN131094:GEY131100 GOJ131094:GOU131100 GYF131094:GYQ131100 HIB131094:HIM131100 HRX131094:HSI131100 IBT131094:ICE131100 ILP131094:IMA131100 IVL131094:IVW131100 JFH131094:JFS131100 JPD131094:JPO131100 JYZ131094:JZK131100 KIV131094:KJG131100 KSR131094:KTC131100 LCN131094:LCY131100 LMJ131094:LMU131100 LWF131094:LWQ131100 MGB131094:MGM131100 MPX131094:MQI131100 MZT131094:NAE131100 NJP131094:NKA131100 NTL131094:NTW131100 ODH131094:ODS131100 OND131094:ONO131100 OWZ131094:OXK131100 PGV131094:PHG131100 PQR131094:PRC131100 QAN131094:QAY131100 QKJ131094:QKU131100 QUF131094:QUQ131100 REB131094:REM131100 RNX131094:ROI131100 RXT131094:RYE131100 SHP131094:SIA131100 SRL131094:SRW131100 TBH131094:TBS131100 TLD131094:TLO131100 TUZ131094:TVK131100 UEV131094:UFG131100 UOR131094:UPC131100 UYN131094:UYY131100 VIJ131094:VIU131100 VSF131094:VSQ131100 WCB131094:WCM131100 WLX131094:WMI131100 WVT131094:WWE131100 L196630:W196636 JH196630:JS196636 TD196630:TO196636 ACZ196630:ADK196636 AMV196630:ANG196636 AWR196630:AXC196636 BGN196630:BGY196636 BQJ196630:BQU196636 CAF196630:CAQ196636 CKB196630:CKM196636 CTX196630:CUI196636 DDT196630:DEE196636 DNP196630:DOA196636 DXL196630:DXW196636 EHH196630:EHS196636 ERD196630:ERO196636 FAZ196630:FBK196636 FKV196630:FLG196636 FUR196630:FVC196636 GEN196630:GEY196636 GOJ196630:GOU196636 GYF196630:GYQ196636 HIB196630:HIM196636 HRX196630:HSI196636 IBT196630:ICE196636 ILP196630:IMA196636 IVL196630:IVW196636 JFH196630:JFS196636 JPD196630:JPO196636 JYZ196630:JZK196636 KIV196630:KJG196636 KSR196630:KTC196636 LCN196630:LCY196636 LMJ196630:LMU196636 LWF196630:LWQ196636 MGB196630:MGM196636 MPX196630:MQI196636 MZT196630:NAE196636 NJP196630:NKA196636 NTL196630:NTW196636 ODH196630:ODS196636 OND196630:ONO196636 OWZ196630:OXK196636 PGV196630:PHG196636 PQR196630:PRC196636 QAN196630:QAY196636 QKJ196630:QKU196636 QUF196630:QUQ196636 REB196630:REM196636 RNX196630:ROI196636 RXT196630:RYE196636 SHP196630:SIA196636 SRL196630:SRW196636 TBH196630:TBS196636 TLD196630:TLO196636 TUZ196630:TVK196636 UEV196630:UFG196636 UOR196630:UPC196636 UYN196630:UYY196636 VIJ196630:VIU196636 VSF196630:VSQ196636 WCB196630:WCM196636 WLX196630:WMI196636 WVT196630:WWE196636 L262166:W262172 JH262166:JS262172 TD262166:TO262172 ACZ262166:ADK262172 AMV262166:ANG262172 AWR262166:AXC262172 BGN262166:BGY262172 BQJ262166:BQU262172 CAF262166:CAQ262172 CKB262166:CKM262172 CTX262166:CUI262172 DDT262166:DEE262172 DNP262166:DOA262172 DXL262166:DXW262172 EHH262166:EHS262172 ERD262166:ERO262172 FAZ262166:FBK262172 FKV262166:FLG262172 FUR262166:FVC262172 GEN262166:GEY262172 GOJ262166:GOU262172 GYF262166:GYQ262172 HIB262166:HIM262172 HRX262166:HSI262172 IBT262166:ICE262172 ILP262166:IMA262172 IVL262166:IVW262172 JFH262166:JFS262172 JPD262166:JPO262172 JYZ262166:JZK262172 KIV262166:KJG262172 KSR262166:KTC262172 LCN262166:LCY262172 LMJ262166:LMU262172 LWF262166:LWQ262172 MGB262166:MGM262172 MPX262166:MQI262172 MZT262166:NAE262172 NJP262166:NKA262172 NTL262166:NTW262172 ODH262166:ODS262172 OND262166:ONO262172 OWZ262166:OXK262172 PGV262166:PHG262172 PQR262166:PRC262172 QAN262166:QAY262172 QKJ262166:QKU262172 QUF262166:QUQ262172 REB262166:REM262172 RNX262166:ROI262172 RXT262166:RYE262172 SHP262166:SIA262172 SRL262166:SRW262172 TBH262166:TBS262172 TLD262166:TLO262172 TUZ262166:TVK262172 UEV262166:UFG262172 UOR262166:UPC262172 UYN262166:UYY262172 VIJ262166:VIU262172 VSF262166:VSQ262172 WCB262166:WCM262172 WLX262166:WMI262172 WVT262166:WWE262172 L327702:W327708 JH327702:JS327708 TD327702:TO327708 ACZ327702:ADK327708 AMV327702:ANG327708 AWR327702:AXC327708 BGN327702:BGY327708 BQJ327702:BQU327708 CAF327702:CAQ327708 CKB327702:CKM327708 CTX327702:CUI327708 DDT327702:DEE327708 DNP327702:DOA327708 DXL327702:DXW327708 EHH327702:EHS327708 ERD327702:ERO327708 FAZ327702:FBK327708 FKV327702:FLG327708 FUR327702:FVC327708 GEN327702:GEY327708 GOJ327702:GOU327708 GYF327702:GYQ327708 HIB327702:HIM327708 HRX327702:HSI327708 IBT327702:ICE327708 ILP327702:IMA327708 IVL327702:IVW327708 JFH327702:JFS327708 JPD327702:JPO327708 JYZ327702:JZK327708 KIV327702:KJG327708 KSR327702:KTC327708 LCN327702:LCY327708 LMJ327702:LMU327708 LWF327702:LWQ327708 MGB327702:MGM327708 MPX327702:MQI327708 MZT327702:NAE327708 NJP327702:NKA327708 NTL327702:NTW327708 ODH327702:ODS327708 OND327702:ONO327708 OWZ327702:OXK327708 PGV327702:PHG327708 PQR327702:PRC327708 QAN327702:QAY327708 QKJ327702:QKU327708 QUF327702:QUQ327708 REB327702:REM327708 RNX327702:ROI327708 RXT327702:RYE327708 SHP327702:SIA327708 SRL327702:SRW327708 TBH327702:TBS327708 TLD327702:TLO327708 TUZ327702:TVK327708 UEV327702:UFG327708 UOR327702:UPC327708 UYN327702:UYY327708 VIJ327702:VIU327708 VSF327702:VSQ327708 WCB327702:WCM327708 WLX327702:WMI327708 WVT327702:WWE327708 L393238:W393244 JH393238:JS393244 TD393238:TO393244 ACZ393238:ADK393244 AMV393238:ANG393244 AWR393238:AXC393244 BGN393238:BGY393244 BQJ393238:BQU393244 CAF393238:CAQ393244 CKB393238:CKM393244 CTX393238:CUI393244 DDT393238:DEE393244 DNP393238:DOA393244 DXL393238:DXW393244 EHH393238:EHS393244 ERD393238:ERO393244 FAZ393238:FBK393244 FKV393238:FLG393244 FUR393238:FVC393244 GEN393238:GEY393244 GOJ393238:GOU393244 GYF393238:GYQ393244 HIB393238:HIM393244 HRX393238:HSI393244 IBT393238:ICE393244 ILP393238:IMA393244 IVL393238:IVW393244 JFH393238:JFS393244 JPD393238:JPO393244 JYZ393238:JZK393244 KIV393238:KJG393244 KSR393238:KTC393244 LCN393238:LCY393244 LMJ393238:LMU393244 LWF393238:LWQ393244 MGB393238:MGM393244 MPX393238:MQI393244 MZT393238:NAE393244 NJP393238:NKA393244 NTL393238:NTW393244 ODH393238:ODS393244 OND393238:ONO393244 OWZ393238:OXK393244 PGV393238:PHG393244 PQR393238:PRC393244 QAN393238:QAY393244 QKJ393238:QKU393244 QUF393238:QUQ393244 REB393238:REM393244 RNX393238:ROI393244 RXT393238:RYE393244 SHP393238:SIA393244 SRL393238:SRW393244 TBH393238:TBS393244 TLD393238:TLO393244 TUZ393238:TVK393244 UEV393238:UFG393244 UOR393238:UPC393244 UYN393238:UYY393244 VIJ393238:VIU393244 VSF393238:VSQ393244 WCB393238:WCM393244 WLX393238:WMI393244 WVT393238:WWE393244 L458774:W458780 JH458774:JS458780 TD458774:TO458780 ACZ458774:ADK458780 AMV458774:ANG458780 AWR458774:AXC458780 BGN458774:BGY458780 BQJ458774:BQU458780 CAF458774:CAQ458780 CKB458774:CKM458780 CTX458774:CUI458780 DDT458774:DEE458780 DNP458774:DOA458780 DXL458774:DXW458780 EHH458774:EHS458780 ERD458774:ERO458780 FAZ458774:FBK458780 FKV458774:FLG458780 FUR458774:FVC458780 GEN458774:GEY458780 GOJ458774:GOU458780 GYF458774:GYQ458780 HIB458774:HIM458780 HRX458774:HSI458780 IBT458774:ICE458780 ILP458774:IMA458780 IVL458774:IVW458780 JFH458774:JFS458780 JPD458774:JPO458780 JYZ458774:JZK458780 KIV458774:KJG458780 KSR458774:KTC458780 LCN458774:LCY458780 LMJ458774:LMU458780 LWF458774:LWQ458780 MGB458774:MGM458780 MPX458774:MQI458780 MZT458774:NAE458780 NJP458774:NKA458780 NTL458774:NTW458780 ODH458774:ODS458780 OND458774:ONO458780 OWZ458774:OXK458780 PGV458774:PHG458780 PQR458774:PRC458780 QAN458774:QAY458780 QKJ458774:QKU458780 QUF458774:QUQ458780 REB458774:REM458780 RNX458774:ROI458780 RXT458774:RYE458780 SHP458774:SIA458780 SRL458774:SRW458780 TBH458774:TBS458780 TLD458774:TLO458780 TUZ458774:TVK458780 UEV458774:UFG458780 UOR458774:UPC458780 UYN458774:UYY458780 VIJ458774:VIU458780 VSF458774:VSQ458780 WCB458774:WCM458780 WLX458774:WMI458780 WVT458774:WWE458780 L524310:W524316 JH524310:JS524316 TD524310:TO524316 ACZ524310:ADK524316 AMV524310:ANG524316 AWR524310:AXC524316 BGN524310:BGY524316 BQJ524310:BQU524316 CAF524310:CAQ524316 CKB524310:CKM524316 CTX524310:CUI524316 DDT524310:DEE524316 DNP524310:DOA524316 DXL524310:DXW524316 EHH524310:EHS524316 ERD524310:ERO524316 FAZ524310:FBK524316 FKV524310:FLG524316 FUR524310:FVC524316 GEN524310:GEY524316 GOJ524310:GOU524316 GYF524310:GYQ524316 HIB524310:HIM524316 HRX524310:HSI524316 IBT524310:ICE524316 ILP524310:IMA524316 IVL524310:IVW524316 JFH524310:JFS524316 JPD524310:JPO524316 JYZ524310:JZK524316 KIV524310:KJG524316 KSR524310:KTC524316 LCN524310:LCY524316 LMJ524310:LMU524316 LWF524310:LWQ524316 MGB524310:MGM524316 MPX524310:MQI524316 MZT524310:NAE524316 NJP524310:NKA524316 NTL524310:NTW524316 ODH524310:ODS524316 OND524310:ONO524316 OWZ524310:OXK524316 PGV524310:PHG524316 PQR524310:PRC524316 QAN524310:QAY524316 QKJ524310:QKU524316 QUF524310:QUQ524316 REB524310:REM524316 RNX524310:ROI524316 RXT524310:RYE524316 SHP524310:SIA524316 SRL524310:SRW524316 TBH524310:TBS524316 TLD524310:TLO524316 TUZ524310:TVK524316 UEV524310:UFG524316 UOR524310:UPC524316 UYN524310:UYY524316 VIJ524310:VIU524316 VSF524310:VSQ524316 WCB524310:WCM524316 WLX524310:WMI524316 WVT524310:WWE524316 L589846:W589852 JH589846:JS589852 TD589846:TO589852 ACZ589846:ADK589852 AMV589846:ANG589852 AWR589846:AXC589852 BGN589846:BGY589852 BQJ589846:BQU589852 CAF589846:CAQ589852 CKB589846:CKM589852 CTX589846:CUI589852 DDT589846:DEE589852 DNP589846:DOA589852 DXL589846:DXW589852 EHH589846:EHS589852 ERD589846:ERO589852 FAZ589846:FBK589852 FKV589846:FLG589852 FUR589846:FVC589852 GEN589846:GEY589852 GOJ589846:GOU589852 GYF589846:GYQ589852 HIB589846:HIM589852 HRX589846:HSI589852 IBT589846:ICE589852 ILP589846:IMA589852 IVL589846:IVW589852 JFH589846:JFS589852 JPD589846:JPO589852 JYZ589846:JZK589852 KIV589846:KJG589852 KSR589846:KTC589852 LCN589846:LCY589852 LMJ589846:LMU589852 LWF589846:LWQ589852 MGB589846:MGM589852 MPX589846:MQI589852 MZT589846:NAE589852 NJP589846:NKA589852 NTL589846:NTW589852 ODH589846:ODS589852 OND589846:ONO589852 OWZ589846:OXK589852 PGV589846:PHG589852 PQR589846:PRC589852 QAN589846:QAY589852 QKJ589846:QKU589852 QUF589846:QUQ589852 REB589846:REM589852 RNX589846:ROI589852 RXT589846:RYE589852 SHP589846:SIA589852 SRL589846:SRW589852 TBH589846:TBS589852 TLD589846:TLO589852 TUZ589846:TVK589852 UEV589846:UFG589852 UOR589846:UPC589852 UYN589846:UYY589852 VIJ589846:VIU589852 VSF589846:VSQ589852 WCB589846:WCM589852 WLX589846:WMI589852 WVT589846:WWE589852 L655382:W655388 JH655382:JS655388 TD655382:TO655388 ACZ655382:ADK655388 AMV655382:ANG655388 AWR655382:AXC655388 BGN655382:BGY655388 BQJ655382:BQU655388 CAF655382:CAQ655388 CKB655382:CKM655388 CTX655382:CUI655388 DDT655382:DEE655388 DNP655382:DOA655388 DXL655382:DXW655388 EHH655382:EHS655388 ERD655382:ERO655388 FAZ655382:FBK655388 FKV655382:FLG655388 FUR655382:FVC655388 GEN655382:GEY655388 GOJ655382:GOU655388 GYF655382:GYQ655388 HIB655382:HIM655388 HRX655382:HSI655388 IBT655382:ICE655388 ILP655382:IMA655388 IVL655382:IVW655388 JFH655382:JFS655388 JPD655382:JPO655388 JYZ655382:JZK655388 KIV655382:KJG655388 KSR655382:KTC655388 LCN655382:LCY655388 LMJ655382:LMU655388 LWF655382:LWQ655388 MGB655382:MGM655388 MPX655382:MQI655388 MZT655382:NAE655388 NJP655382:NKA655388 NTL655382:NTW655388 ODH655382:ODS655388 OND655382:ONO655388 OWZ655382:OXK655388 PGV655382:PHG655388 PQR655382:PRC655388 QAN655382:QAY655388 QKJ655382:QKU655388 QUF655382:QUQ655388 REB655382:REM655388 RNX655382:ROI655388 RXT655382:RYE655388 SHP655382:SIA655388 SRL655382:SRW655388 TBH655382:TBS655388 TLD655382:TLO655388 TUZ655382:TVK655388 UEV655382:UFG655388 UOR655382:UPC655388 UYN655382:UYY655388 VIJ655382:VIU655388 VSF655382:VSQ655388 WCB655382:WCM655388 WLX655382:WMI655388 WVT655382:WWE655388 L720918:W720924 JH720918:JS720924 TD720918:TO720924 ACZ720918:ADK720924 AMV720918:ANG720924 AWR720918:AXC720924 BGN720918:BGY720924 BQJ720918:BQU720924 CAF720918:CAQ720924 CKB720918:CKM720924 CTX720918:CUI720924 DDT720918:DEE720924 DNP720918:DOA720924 DXL720918:DXW720924 EHH720918:EHS720924 ERD720918:ERO720924 FAZ720918:FBK720924 FKV720918:FLG720924 FUR720918:FVC720924 GEN720918:GEY720924 GOJ720918:GOU720924 GYF720918:GYQ720924 HIB720918:HIM720924 HRX720918:HSI720924 IBT720918:ICE720924 ILP720918:IMA720924 IVL720918:IVW720924 JFH720918:JFS720924 JPD720918:JPO720924 JYZ720918:JZK720924 KIV720918:KJG720924 KSR720918:KTC720924 LCN720918:LCY720924 LMJ720918:LMU720924 LWF720918:LWQ720924 MGB720918:MGM720924 MPX720918:MQI720924 MZT720918:NAE720924 NJP720918:NKA720924 NTL720918:NTW720924 ODH720918:ODS720924 OND720918:ONO720924 OWZ720918:OXK720924 PGV720918:PHG720924 PQR720918:PRC720924 QAN720918:QAY720924 QKJ720918:QKU720924 QUF720918:QUQ720924 REB720918:REM720924 RNX720918:ROI720924 RXT720918:RYE720924 SHP720918:SIA720924 SRL720918:SRW720924 TBH720918:TBS720924 TLD720918:TLO720924 TUZ720918:TVK720924 UEV720918:UFG720924 UOR720918:UPC720924 UYN720918:UYY720924 VIJ720918:VIU720924 VSF720918:VSQ720924 WCB720918:WCM720924 WLX720918:WMI720924 WVT720918:WWE720924 L786454:W786460 JH786454:JS786460 TD786454:TO786460 ACZ786454:ADK786460 AMV786454:ANG786460 AWR786454:AXC786460 BGN786454:BGY786460 BQJ786454:BQU786460 CAF786454:CAQ786460 CKB786454:CKM786460 CTX786454:CUI786460 DDT786454:DEE786460 DNP786454:DOA786460 DXL786454:DXW786460 EHH786454:EHS786460 ERD786454:ERO786460 FAZ786454:FBK786460 FKV786454:FLG786460 FUR786454:FVC786460 GEN786454:GEY786460 GOJ786454:GOU786460 GYF786454:GYQ786460 HIB786454:HIM786460 HRX786454:HSI786460 IBT786454:ICE786460 ILP786454:IMA786460 IVL786454:IVW786460 JFH786454:JFS786460 JPD786454:JPO786460 JYZ786454:JZK786460 KIV786454:KJG786460 KSR786454:KTC786460 LCN786454:LCY786460 LMJ786454:LMU786460 LWF786454:LWQ786460 MGB786454:MGM786460 MPX786454:MQI786460 MZT786454:NAE786460 NJP786454:NKA786460 NTL786454:NTW786460 ODH786454:ODS786460 OND786454:ONO786460 OWZ786454:OXK786460 PGV786454:PHG786460 PQR786454:PRC786460 QAN786454:QAY786460 QKJ786454:QKU786460 QUF786454:QUQ786460 REB786454:REM786460 RNX786454:ROI786460 RXT786454:RYE786460 SHP786454:SIA786460 SRL786454:SRW786460 TBH786454:TBS786460 TLD786454:TLO786460 TUZ786454:TVK786460 UEV786454:UFG786460 UOR786454:UPC786460 UYN786454:UYY786460 VIJ786454:VIU786460 VSF786454:VSQ786460 WCB786454:WCM786460 WLX786454:WMI786460 WVT786454:WWE786460 L851990:W851996 JH851990:JS851996 TD851990:TO851996 ACZ851990:ADK851996 AMV851990:ANG851996 AWR851990:AXC851996 BGN851990:BGY851996 BQJ851990:BQU851996 CAF851990:CAQ851996 CKB851990:CKM851996 CTX851990:CUI851996 DDT851990:DEE851996 DNP851990:DOA851996 DXL851990:DXW851996 EHH851990:EHS851996 ERD851990:ERO851996 FAZ851990:FBK851996 FKV851990:FLG851996 FUR851990:FVC851996 GEN851990:GEY851996 GOJ851990:GOU851996 GYF851990:GYQ851996 HIB851990:HIM851996 HRX851990:HSI851996 IBT851990:ICE851996 ILP851990:IMA851996 IVL851990:IVW851996 JFH851990:JFS851996 JPD851990:JPO851996 JYZ851990:JZK851996 KIV851990:KJG851996 KSR851990:KTC851996 LCN851990:LCY851996 LMJ851990:LMU851996 LWF851990:LWQ851996 MGB851990:MGM851996 MPX851990:MQI851996 MZT851990:NAE851996 NJP851990:NKA851996 NTL851990:NTW851996 ODH851990:ODS851996 OND851990:ONO851996 OWZ851990:OXK851996 PGV851990:PHG851996 PQR851990:PRC851996 QAN851990:QAY851996 QKJ851990:QKU851996 QUF851990:QUQ851996 REB851990:REM851996 RNX851990:ROI851996 RXT851990:RYE851996 SHP851990:SIA851996 SRL851990:SRW851996 TBH851990:TBS851996 TLD851990:TLO851996 TUZ851990:TVK851996 UEV851990:UFG851996 UOR851990:UPC851996 UYN851990:UYY851996 VIJ851990:VIU851996 VSF851990:VSQ851996 WCB851990:WCM851996 WLX851990:WMI851996 WVT851990:WWE851996 L917526:W917532 JH917526:JS917532 TD917526:TO917532 ACZ917526:ADK917532 AMV917526:ANG917532 AWR917526:AXC917532 BGN917526:BGY917532 BQJ917526:BQU917532 CAF917526:CAQ917532 CKB917526:CKM917532 CTX917526:CUI917532 DDT917526:DEE917532 DNP917526:DOA917532 DXL917526:DXW917532 EHH917526:EHS917532 ERD917526:ERO917532 FAZ917526:FBK917532 FKV917526:FLG917532 FUR917526:FVC917532 GEN917526:GEY917532 GOJ917526:GOU917532 GYF917526:GYQ917532 HIB917526:HIM917532 HRX917526:HSI917532 IBT917526:ICE917532 ILP917526:IMA917532 IVL917526:IVW917532 JFH917526:JFS917532 JPD917526:JPO917532 JYZ917526:JZK917532 KIV917526:KJG917532 KSR917526:KTC917532 LCN917526:LCY917532 LMJ917526:LMU917532 LWF917526:LWQ917532 MGB917526:MGM917532 MPX917526:MQI917532 MZT917526:NAE917532 NJP917526:NKA917532 NTL917526:NTW917532 ODH917526:ODS917532 OND917526:ONO917532 OWZ917526:OXK917532 PGV917526:PHG917532 PQR917526:PRC917532 QAN917526:QAY917532 QKJ917526:QKU917532 QUF917526:QUQ917532 REB917526:REM917532 RNX917526:ROI917532 RXT917526:RYE917532 SHP917526:SIA917532 SRL917526:SRW917532 TBH917526:TBS917532 TLD917526:TLO917532 TUZ917526:TVK917532 UEV917526:UFG917532 UOR917526:UPC917532 UYN917526:UYY917532 VIJ917526:VIU917532 VSF917526:VSQ917532 WCB917526:WCM917532 WLX917526:WMI917532 WVT917526:WWE917532 L983062:W983068 JH983062:JS983068 TD983062:TO983068 ACZ983062:ADK983068 AMV983062:ANG983068 AWR983062:AXC983068 BGN983062:BGY983068 BQJ983062:BQU983068 CAF983062:CAQ983068 CKB983062:CKM983068 CTX983062:CUI983068 DDT983062:DEE983068 DNP983062:DOA983068 DXL983062:DXW983068 EHH983062:EHS983068 ERD983062:ERO983068 FAZ983062:FBK983068 FKV983062:FLG983068 FUR983062:FVC983068 GEN983062:GEY983068 GOJ983062:GOU983068 GYF983062:GYQ983068 HIB983062:HIM983068 HRX983062:HSI983068 IBT983062:ICE983068 ILP983062:IMA983068 IVL983062:IVW983068 JFH983062:JFS983068 JPD983062:JPO983068 JYZ983062:JZK983068 KIV983062:KJG983068 KSR983062:KTC983068 LCN983062:LCY983068 LMJ983062:LMU983068 LWF983062:LWQ983068 MGB983062:MGM983068 MPX983062:MQI983068 MZT983062:NAE983068 NJP983062:NKA983068 NTL983062:NTW983068 ODH983062:ODS983068 OND983062:ONO983068 OWZ983062:OXK983068 PGV983062:PHG983068 PQR983062:PRC983068 QAN983062:QAY983068 QKJ983062:QKU983068 QUF983062:QUQ983068 REB983062:REM983068 RNX983062:ROI983068 RXT983062:RYE983068 SHP983062:SIA983068 SRL983062:SRW983068 TBH983062:TBS983068 TLD983062:TLO983068 TUZ983062:TVK983068 UEV983062:UFG983068 UOR983062:UPC983068 UYN983062:UYY983068 VIJ983062:VIU983068 VSF983062:VSQ983068 WCB983062:WCM983068 WLX983062:WMI983068 L26:V28 W27:W28"/>
    <dataValidation type="list" allowBlank="1" showInputMessage="1" errorTitle="Ошибка" error="Выберите значение из списка" prompt="Выберите значение из списка" sqref="WVW983059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formula1>kind_of_cons</formula1>
    </dataValidation>
    <dataValidation type="textLength" operator="lessThanOrEqual" allowBlank="1" showInputMessage="1" showErrorMessage="1" errorTitle="Ошибка" error="Допускается ввод не более 900 символов!" sqref="WWE983054:WWE983060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4:WMI983060 W65550:W65556 JS65550:JS65556 TO65550:TO65556 ADK65550:ADK65556 ANG65550:ANG65556 AXC65550:AXC65556 BGY65550:BGY65556 BQU65550:BQU65556 CAQ65550:CAQ65556 CKM65550:CKM65556 CUI65550:CUI65556 DEE65550:DEE65556 DOA65550:DOA65556 DXW65550:DXW65556 EHS65550:EHS65556 ERO65550:ERO65556 FBK65550:FBK65556 FLG65550:FLG65556 FVC65550:FVC65556 GEY65550:GEY65556 GOU65550:GOU65556 GYQ65550:GYQ65556 HIM65550:HIM65556 HSI65550:HSI65556 ICE65550:ICE65556 IMA65550:IMA65556 IVW65550:IVW65556 JFS65550:JFS65556 JPO65550:JPO65556 JZK65550:JZK65556 KJG65550:KJG65556 KTC65550:KTC65556 LCY65550:LCY65556 LMU65550:LMU65556 LWQ65550:LWQ65556 MGM65550:MGM65556 MQI65550:MQI65556 NAE65550:NAE65556 NKA65550:NKA65556 NTW65550:NTW65556 ODS65550:ODS65556 ONO65550:ONO65556 OXK65550:OXK65556 PHG65550:PHG65556 PRC65550:PRC65556 QAY65550:QAY65556 QKU65550:QKU65556 QUQ65550:QUQ65556 REM65550:REM65556 ROI65550:ROI65556 RYE65550:RYE65556 SIA65550:SIA65556 SRW65550:SRW65556 TBS65550:TBS65556 TLO65550:TLO65556 TVK65550:TVK65556 UFG65550:UFG65556 UPC65550:UPC65556 UYY65550:UYY65556 VIU65550:VIU65556 VSQ65550:VSQ65556 WCM65550:WCM65556 WMI65550:WMI65556 WWE65550:WWE65556 W131086:W131092 JS131086:JS131092 TO131086:TO131092 ADK131086:ADK131092 ANG131086:ANG131092 AXC131086:AXC131092 BGY131086:BGY131092 BQU131086:BQU131092 CAQ131086:CAQ131092 CKM131086:CKM131092 CUI131086:CUI131092 DEE131086:DEE131092 DOA131086:DOA131092 DXW131086:DXW131092 EHS131086:EHS131092 ERO131086:ERO131092 FBK131086:FBK131092 FLG131086:FLG131092 FVC131086:FVC131092 GEY131086:GEY131092 GOU131086:GOU131092 GYQ131086:GYQ131092 HIM131086:HIM131092 HSI131086:HSI131092 ICE131086:ICE131092 IMA131086:IMA131092 IVW131086:IVW131092 JFS131086:JFS131092 JPO131086:JPO131092 JZK131086:JZK131092 KJG131086:KJG131092 KTC131086:KTC131092 LCY131086:LCY131092 LMU131086:LMU131092 LWQ131086:LWQ131092 MGM131086:MGM131092 MQI131086:MQI131092 NAE131086:NAE131092 NKA131086:NKA131092 NTW131086:NTW131092 ODS131086:ODS131092 ONO131086:ONO131092 OXK131086:OXK131092 PHG131086:PHG131092 PRC131086:PRC131092 QAY131086:QAY131092 QKU131086:QKU131092 QUQ131086:QUQ131092 REM131086:REM131092 ROI131086:ROI131092 RYE131086:RYE131092 SIA131086:SIA131092 SRW131086:SRW131092 TBS131086:TBS131092 TLO131086:TLO131092 TVK131086:TVK131092 UFG131086:UFG131092 UPC131086:UPC131092 UYY131086:UYY131092 VIU131086:VIU131092 VSQ131086:VSQ131092 WCM131086:WCM131092 WMI131086:WMI131092 WWE131086:WWE131092 W196622:W196628 JS196622:JS196628 TO196622:TO196628 ADK196622:ADK196628 ANG196622:ANG196628 AXC196622:AXC196628 BGY196622:BGY196628 BQU196622:BQU196628 CAQ196622:CAQ196628 CKM196622:CKM196628 CUI196622:CUI196628 DEE196622:DEE196628 DOA196622:DOA196628 DXW196622:DXW196628 EHS196622:EHS196628 ERO196622:ERO196628 FBK196622:FBK196628 FLG196622:FLG196628 FVC196622:FVC196628 GEY196622:GEY196628 GOU196622:GOU196628 GYQ196622:GYQ196628 HIM196622:HIM196628 HSI196622:HSI196628 ICE196622:ICE196628 IMA196622:IMA196628 IVW196622:IVW196628 JFS196622:JFS196628 JPO196622:JPO196628 JZK196622:JZK196628 KJG196622:KJG196628 KTC196622:KTC196628 LCY196622:LCY196628 LMU196622:LMU196628 LWQ196622:LWQ196628 MGM196622:MGM196628 MQI196622:MQI196628 NAE196622:NAE196628 NKA196622:NKA196628 NTW196622:NTW196628 ODS196622:ODS196628 ONO196622:ONO196628 OXK196622:OXK196628 PHG196622:PHG196628 PRC196622:PRC196628 QAY196622:QAY196628 QKU196622:QKU196628 QUQ196622:QUQ196628 REM196622:REM196628 ROI196622:ROI196628 RYE196622:RYE196628 SIA196622:SIA196628 SRW196622:SRW196628 TBS196622:TBS196628 TLO196622:TLO196628 TVK196622:TVK196628 UFG196622:UFG196628 UPC196622:UPC196628 UYY196622:UYY196628 VIU196622:VIU196628 VSQ196622:VSQ196628 WCM196622:WCM196628 WMI196622:WMI196628 WWE196622:WWE196628 W262158:W262164 JS262158:JS262164 TO262158:TO262164 ADK262158:ADK262164 ANG262158:ANG262164 AXC262158:AXC262164 BGY262158:BGY262164 BQU262158:BQU262164 CAQ262158:CAQ262164 CKM262158:CKM262164 CUI262158:CUI262164 DEE262158:DEE262164 DOA262158:DOA262164 DXW262158:DXW262164 EHS262158:EHS262164 ERO262158:ERO262164 FBK262158:FBK262164 FLG262158:FLG262164 FVC262158:FVC262164 GEY262158:GEY262164 GOU262158:GOU262164 GYQ262158:GYQ262164 HIM262158:HIM262164 HSI262158:HSI262164 ICE262158:ICE262164 IMA262158:IMA262164 IVW262158:IVW262164 JFS262158:JFS262164 JPO262158:JPO262164 JZK262158:JZK262164 KJG262158:KJG262164 KTC262158:KTC262164 LCY262158:LCY262164 LMU262158:LMU262164 LWQ262158:LWQ262164 MGM262158:MGM262164 MQI262158:MQI262164 NAE262158:NAE262164 NKA262158:NKA262164 NTW262158:NTW262164 ODS262158:ODS262164 ONO262158:ONO262164 OXK262158:OXK262164 PHG262158:PHG262164 PRC262158:PRC262164 QAY262158:QAY262164 QKU262158:QKU262164 QUQ262158:QUQ262164 REM262158:REM262164 ROI262158:ROI262164 RYE262158:RYE262164 SIA262158:SIA262164 SRW262158:SRW262164 TBS262158:TBS262164 TLO262158:TLO262164 TVK262158:TVK262164 UFG262158:UFG262164 UPC262158:UPC262164 UYY262158:UYY262164 VIU262158:VIU262164 VSQ262158:VSQ262164 WCM262158:WCM262164 WMI262158:WMI262164 WWE262158:WWE262164 W327694:W327700 JS327694:JS327700 TO327694:TO327700 ADK327694:ADK327700 ANG327694:ANG327700 AXC327694:AXC327700 BGY327694:BGY327700 BQU327694:BQU327700 CAQ327694:CAQ327700 CKM327694:CKM327700 CUI327694:CUI327700 DEE327694:DEE327700 DOA327694:DOA327700 DXW327694:DXW327700 EHS327694:EHS327700 ERO327694:ERO327700 FBK327694:FBK327700 FLG327694:FLG327700 FVC327694:FVC327700 GEY327694:GEY327700 GOU327694:GOU327700 GYQ327694:GYQ327700 HIM327694:HIM327700 HSI327694:HSI327700 ICE327694:ICE327700 IMA327694:IMA327700 IVW327694:IVW327700 JFS327694:JFS327700 JPO327694:JPO327700 JZK327694:JZK327700 KJG327694:KJG327700 KTC327694:KTC327700 LCY327694:LCY327700 LMU327694:LMU327700 LWQ327694:LWQ327700 MGM327694:MGM327700 MQI327694:MQI327700 NAE327694:NAE327700 NKA327694:NKA327700 NTW327694:NTW327700 ODS327694:ODS327700 ONO327694:ONO327700 OXK327694:OXK327700 PHG327694:PHG327700 PRC327694:PRC327700 QAY327694:QAY327700 QKU327694:QKU327700 QUQ327694:QUQ327700 REM327694:REM327700 ROI327694:ROI327700 RYE327694:RYE327700 SIA327694:SIA327700 SRW327694:SRW327700 TBS327694:TBS327700 TLO327694:TLO327700 TVK327694:TVK327700 UFG327694:UFG327700 UPC327694:UPC327700 UYY327694:UYY327700 VIU327694:VIU327700 VSQ327694:VSQ327700 WCM327694:WCM327700 WMI327694:WMI327700 WWE327694:WWE327700 W393230:W393236 JS393230:JS393236 TO393230:TO393236 ADK393230:ADK393236 ANG393230:ANG393236 AXC393230:AXC393236 BGY393230:BGY393236 BQU393230:BQU393236 CAQ393230:CAQ393236 CKM393230:CKM393236 CUI393230:CUI393236 DEE393230:DEE393236 DOA393230:DOA393236 DXW393230:DXW393236 EHS393230:EHS393236 ERO393230:ERO393236 FBK393230:FBK393236 FLG393230:FLG393236 FVC393230:FVC393236 GEY393230:GEY393236 GOU393230:GOU393236 GYQ393230:GYQ393236 HIM393230:HIM393236 HSI393230:HSI393236 ICE393230:ICE393236 IMA393230:IMA393236 IVW393230:IVW393236 JFS393230:JFS393236 JPO393230:JPO393236 JZK393230:JZK393236 KJG393230:KJG393236 KTC393230:KTC393236 LCY393230:LCY393236 LMU393230:LMU393236 LWQ393230:LWQ393236 MGM393230:MGM393236 MQI393230:MQI393236 NAE393230:NAE393236 NKA393230:NKA393236 NTW393230:NTW393236 ODS393230:ODS393236 ONO393230:ONO393236 OXK393230:OXK393236 PHG393230:PHG393236 PRC393230:PRC393236 QAY393230:QAY393236 QKU393230:QKU393236 QUQ393230:QUQ393236 REM393230:REM393236 ROI393230:ROI393236 RYE393230:RYE393236 SIA393230:SIA393236 SRW393230:SRW393236 TBS393230:TBS393236 TLO393230:TLO393236 TVK393230:TVK393236 UFG393230:UFG393236 UPC393230:UPC393236 UYY393230:UYY393236 VIU393230:VIU393236 VSQ393230:VSQ393236 WCM393230:WCM393236 WMI393230:WMI393236 WWE393230:WWE393236 W458766:W458772 JS458766:JS458772 TO458766:TO458772 ADK458766:ADK458772 ANG458766:ANG458772 AXC458766:AXC458772 BGY458766:BGY458772 BQU458766:BQU458772 CAQ458766:CAQ458772 CKM458766:CKM458772 CUI458766:CUI458772 DEE458766:DEE458772 DOA458766:DOA458772 DXW458766:DXW458772 EHS458766:EHS458772 ERO458766:ERO458772 FBK458766:FBK458772 FLG458766:FLG458772 FVC458766:FVC458772 GEY458766:GEY458772 GOU458766:GOU458772 GYQ458766:GYQ458772 HIM458766:HIM458772 HSI458766:HSI458772 ICE458766:ICE458772 IMA458766:IMA458772 IVW458766:IVW458772 JFS458766:JFS458772 JPO458766:JPO458772 JZK458766:JZK458772 KJG458766:KJG458772 KTC458766:KTC458772 LCY458766:LCY458772 LMU458766:LMU458772 LWQ458766:LWQ458772 MGM458766:MGM458772 MQI458766:MQI458772 NAE458766:NAE458772 NKA458766:NKA458772 NTW458766:NTW458772 ODS458766:ODS458772 ONO458766:ONO458772 OXK458766:OXK458772 PHG458766:PHG458772 PRC458766:PRC458772 QAY458766:QAY458772 QKU458766:QKU458772 QUQ458766:QUQ458772 REM458766:REM458772 ROI458766:ROI458772 RYE458766:RYE458772 SIA458766:SIA458772 SRW458766:SRW458772 TBS458766:TBS458772 TLO458766:TLO458772 TVK458766:TVK458772 UFG458766:UFG458772 UPC458766:UPC458772 UYY458766:UYY458772 VIU458766:VIU458772 VSQ458766:VSQ458772 WCM458766:WCM458772 WMI458766:WMI458772 WWE458766:WWE458772 W524302:W524308 JS524302:JS524308 TO524302:TO524308 ADK524302:ADK524308 ANG524302:ANG524308 AXC524302:AXC524308 BGY524302:BGY524308 BQU524302:BQU524308 CAQ524302:CAQ524308 CKM524302:CKM524308 CUI524302:CUI524308 DEE524302:DEE524308 DOA524302:DOA524308 DXW524302:DXW524308 EHS524302:EHS524308 ERO524302:ERO524308 FBK524302:FBK524308 FLG524302:FLG524308 FVC524302:FVC524308 GEY524302:GEY524308 GOU524302:GOU524308 GYQ524302:GYQ524308 HIM524302:HIM524308 HSI524302:HSI524308 ICE524302:ICE524308 IMA524302:IMA524308 IVW524302:IVW524308 JFS524302:JFS524308 JPO524302:JPO524308 JZK524302:JZK524308 KJG524302:KJG524308 KTC524302:KTC524308 LCY524302:LCY524308 LMU524302:LMU524308 LWQ524302:LWQ524308 MGM524302:MGM524308 MQI524302:MQI524308 NAE524302:NAE524308 NKA524302:NKA524308 NTW524302:NTW524308 ODS524302:ODS524308 ONO524302:ONO524308 OXK524302:OXK524308 PHG524302:PHG524308 PRC524302:PRC524308 QAY524302:QAY524308 QKU524302:QKU524308 QUQ524302:QUQ524308 REM524302:REM524308 ROI524302:ROI524308 RYE524302:RYE524308 SIA524302:SIA524308 SRW524302:SRW524308 TBS524302:TBS524308 TLO524302:TLO524308 TVK524302:TVK524308 UFG524302:UFG524308 UPC524302:UPC524308 UYY524302:UYY524308 VIU524302:VIU524308 VSQ524302:VSQ524308 WCM524302:WCM524308 WMI524302:WMI524308 WWE524302:WWE524308 W589838:W589844 JS589838:JS589844 TO589838:TO589844 ADK589838:ADK589844 ANG589838:ANG589844 AXC589838:AXC589844 BGY589838:BGY589844 BQU589838:BQU589844 CAQ589838:CAQ589844 CKM589838:CKM589844 CUI589838:CUI589844 DEE589838:DEE589844 DOA589838:DOA589844 DXW589838:DXW589844 EHS589838:EHS589844 ERO589838:ERO589844 FBK589838:FBK589844 FLG589838:FLG589844 FVC589838:FVC589844 GEY589838:GEY589844 GOU589838:GOU589844 GYQ589838:GYQ589844 HIM589838:HIM589844 HSI589838:HSI589844 ICE589838:ICE589844 IMA589838:IMA589844 IVW589838:IVW589844 JFS589838:JFS589844 JPO589838:JPO589844 JZK589838:JZK589844 KJG589838:KJG589844 KTC589838:KTC589844 LCY589838:LCY589844 LMU589838:LMU589844 LWQ589838:LWQ589844 MGM589838:MGM589844 MQI589838:MQI589844 NAE589838:NAE589844 NKA589838:NKA589844 NTW589838:NTW589844 ODS589838:ODS589844 ONO589838:ONO589844 OXK589838:OXK589844 PHG589838:PHG589844 PRC589838:PRC589844 QAY589838:QAY589844 QKU589838:QKU589844 QUQ589838:QUQ589844 REM589838:REM589844 ROI589838:ROI589844 RYE589838:RYE589844 SIA589838:SIA589844 SRW589838:SRW589844 TBS589838:TBS589844 TLO589838:TLO589844 TVK589838:TVK589844 UFG589838:UFG589844 UPC589838:UPC589844 UYY589838:UYY589844 VIU589838:VIU589844 VSQ589838:VSQ589844 WCM589838:WCM589844 WMI589838:WMI589844 WWE589838:WWE589844 W655374:W655380 JS655374:JS655380 TO655374:TO655380 ADK655374:ADK655380 ANG655374:ANG655380 AXC655374:AXC655380 BGY655374:BGY655380 BQU655374:BQU655380 CAQ655374:CAQ655380 CKM655374:CKM655380 CUI655374:CUI655380 DEE655374:DEE655380 DOA655374:DOA655380 DXW655374:DXW655380 EHS655374:EHS655380 ERO655374:ERO655380 FBK655374:FBK655380 FLG655374:FLG655380 FVC655374:FVC655380 GEY655374:GEY655380 GOU655374:GOU655380 GYQ655374:GYQ655380 HIM655374:HIM655380 HSI655374:HSI655380 ICE655374:ICE655380 IMA655374:IMA655380 IVW655374:IVW655380 JFS655374:JFS655380 JPO655374:JPO655380 JZK655374:JZK655380 KJG655374:KJG655380 KTC655374:KTC655380 LCY655374:LCY655380 LMU655374:LMU655380 LWQ655374:LWQ655380 MGM655374:MGM655380 MQI655374:MQI655380 NAE655374:NAE655380 NKA655374:NKA655380 NTW655374:NTW655380 ODS655374:ODS655380 ONO655374:ONO655380 OXK655374:OXK655380 PHG655374:PHG655380 PRC655374:PRC655380 QAY655374:QAY655380 QKU655374:QKU655380 QUQ655374:QUQ655380 REM655374:REM655380 ROI655374:ROI655380 RYE655374:RYE655380 SIA655374:SIA655380 SRW655374:SRW655380 TBS655374:TBS655380 TLO655374:TLO655380 TVK655374:TVK655380 UFG655374:UFG655380 UPC655374:UPC655380 UYY655374:UYY655380 VIU655374:VIU655380 VSQ655374:VSQ655380 WCM655374:WCM655380 WMI655374:WMI655380 WWE655374:WWE655380 W720910:W720916 JS720910:JS720916 TO720910:TO720916 ADK720910:ADK720916 ANG720910:ANG720916 AXC720910:AXC720916 BGY720910:BGY720916 BQU720910:BQU720916 CAQ720910:CAQ720916 CKM720910:CKM720916 CUI720910:CUI720916 DEE720910:DEE720916 DOA720910:DOA720916 DXW720910:DXW720916 EHS720910:EHS720916 ERO720910:ERO720916 FBK720910:FBK720916 FLG720910:FLG720916 FVC720910:FVC720916 GEY720910:GEY720916 GOU720910:GOU720916 GYQ720910:GYQ720916 HIM720910:HIM720916 HSI720910:HSI720916 ICE720910:ICE720916 IMA720910:IMA720916 IVW720910:IVW720916 JFS720910:JFS720916 JPO720910:JPO720916 JZK720910:JZK720916 KJG720910:KJG720916 KTC720910:KTC720916 LCY720910:LCY720916 LMU720910:LMU720916 LWQ720910:LWQ720916 MGM720910:MGM720916 MQI720910:MQI720916 NAE720910:NAE720916 NKA720910:NKA720916 NTW720910:NTW720916 ODS720910:ODS720916 ONO720910:ONO720916 OXK720910:OXK720916 PHG720910:PHG720916 PRC720910:PRC720916 QAY720910:QAY720916 QKU720910:QKU720916 QUQ720910:QUQ720916 REM720910:REM720916 ROI720910:ROI720916 RYE720910:RYE720916 SIA720910:SIA720916 SRW720910:SRW720916 TBS720910:TBS720916 TLO720910:TLO720916 TVK720910:TVK720916 UFG720910:UFG720916 UPC720910:UPC720916 UYY720910:UYY720916 VIU720910:VIU720916 VSQ720910:VSQ720916 WCM720910:WCM720916 WMI720910:WMI720916 WWE720910:WWE720916 W786446:W786452 JS786446:JS786452 TO786446:TO786452 ADK786446:ADK786452 ANG786446:ANG786452 AXC786446:AXC786452 BGY786446:BGY786452 BQU786446:BQU786452 CAQ786446:CAQ786452 CKM786446:CKM786452 CUI786446:CUI786452 DEE786446:DEE786452 DOA786446:DOA786452 DXW786446:DXW786452 EHS786446:EHS786452 ERO786446:ERO786452 FBK786446:FBK786452 FLG786446:FLG786452 FVC786446:FVC786452 GEY786446:GEY786452 GOU786446:GOU786452 GYQ786446:GYQ786452 HIM786446:HIM786452 HSI786446:HSI786452 ICE786446:ICE786452 IMA786446:IMA786452 IVW786446:IVW786452 JFS786446:JFS786452 JPO786446:JPO786452 JZK786446:JZK786452 KJG786446:KJG786452 KTC786446:KTC786452 LCY786446:LCY786452 LMU786446:LMU786452 LWQ786446:LWQ786452 MGM786446:MGM786452 MQI786446:MQI786452 NAE786446:NAE786452 NKA786446:NKA786452 NTW786446:NTW786452 ODS786446:ODS786452 ONO786446:ONO786452 OXK786446:OXK786452 PHG786446:PHG786452 PRC786446:PRC786452 QAY786446:QAY786452 QKU786446:QKU786452 QUQ786446:QUQ786452 REM786446:REM786452 ROI786446:ROI786452 RYE786446:RYE786452 SIA786446:SIA786452 SRW786446:SRW786452 TBS786446:TBS786452 TLO786446:TLO786452 TVK786446:TVK786452 UFG786446:UFG786452 UPC786446:UPC786452 UYY786446:UYY786452 VIU786446:VIU786452 VSQ786446:VSQ786452 WCM786446:WCM786452 WMI786446:WMI786452 WWE786446:WWE786452 W851982:W851988 JS851982:JS851988 TO851982:TO851988 ADK851982:ADK851988 ANG851982:ANG851988 AXC851982:AXC851988 BGY851982:BGY851988 BQU851982:BQU851988 CAQ851982:CAQ851988 CKM851982:CKM851988 CUI851982:CUI851988 DEE851982:DEE851988 DOA851982:DOA851988 DXW851982:DXW851988 EHS851982:EHS851988 ERO851982:ERO851988 FBK851982:FBK851988 FLG851982:FLG851988 FVC851982:FVC851988 GEY851982:GEY851988 GOU851982:GOU851988 GYQ851982:GYQ851988 HIM851982:HIM851988 HSI851982:HSI851988 ICE851982:ICE851988 IMA851982:IMA851988 IVW851982:IVW851988 JFS851982:JFS851988 JPO851982:JPO851988 JZK851982:JZK851988 KJG851982:KJG851988 KTC851982:KTC851988 LCY851982:LCY851988 LMU851982:LMU851988 LWQ851982:LWQ851988 MGM851982:MGM851988 MQI851982:MQI851988 NAE851982:NAE851988 NKA851982:NKA851988 NTW851982:NTW851988 ODS851982:ODS851988 ONO851982:ONO851988 OXK851982:OXK851988 PHG851982:PHG851988 PRC851982:PRC851988 QAY851982:QAY851988 QKU851982:QKU851988 QUQ851982:QUQ851988 REM851982:REM851988 ROI851982:ROI851988 RYE851982:RYE851988 SIA851982:SIA851988 SRW851982:SRW851988 TBS851982:TBS851988 TLO851982:TLO851988 TVK851982:TVK851988 UFG851982:UFG851988 UPC851982:UPC851988 UYY851982:UYY851988 VIU851982:VIU851988 VSQ851982:VSQ851988 WCM851982:WCM851988 WMI851982:WMI851988 WWE851982:WWE851988 W917518:W917524 JS917518:JS917524 TO917518:TO917524 ADK917518:ADK917524 ANG917518:ANG917524 AXC917518:AXC917524 BGY917518:BGY917524 BQU917518:BQU917524 CAQ917518:CAQ917524 CKM917518:CKM917524 CUI917518:CUI917524 DEE917518:DEE917524 DOA917518:DOA917524 DXW917518:DXW917524 EHS917518:EHS917524 ERO917518:ERO917524 FBK917518:FBK917524 FLG917518:FLG917524 FVC917518:FVC917524 GEY917518:GEY917524 GOU917518:GOU917524 GYQ917518:GYQ917524 HIM917518:HIM917524 HSI917518:HSI917524 ICE917518:ICE917524 IMA917518:IMA917524 IVW917518:IVW917524 JFS917518:JFS917524 JPO917518:JPO917524 JZK917518:JZK917524 KJG917518:KJG917524 KTC917518:KTC917524 LCY917518:LCY917524 LMU917518:LMU917524 LWQ917518:LWQ917524 MGM917518:MGM917524 MQI917518:MQI917524 NAE917518:NAE917524 NKA917518:NKA917524 NTW917518:NTW917524 ODS917518:ODS917524 ONO917518:ONO917524 OXK917518:OXK917524 PHG917518:PHG917524 PRC917518:PRC917524 QAY917518:QAY917524 QKU917518:QKU917524 QUQ917518:QUQ917524 REM917518:REM917524 ROI917518:ROI917524 RYE917518:RYE917524 SIA917518:SIA917524 SRW917518:SRW917524 TBS917518:TBS917524 TLO917518:TLO917524 TVK917518:TVK917524 UFG917518:UFG917524 UPC917518:UPC917524 UYY917518:UYY917524 VIU917518:VIU917524 VSQ917518:VSQ917524 WCM917518:WCM917524 WMI917518:WMI917524 WWE917518:WWE917524 W983054:W983060 JS983054:JS983060 TO983054:TO983060 ADK983054:ADK983060 ANG983054:ANG983060 AXC983054:AXC983060 BGY983054:BGY983060 BQU983054:BQU983060 CAQ983054:CAQ983060 CKM983054:CKM983060 CUI983054:CUI983060 DEE983054:DEE983060 DOA983054:DOA983060 DXW983054:DXW983060 EHS983054:EHS983060 ERO983054:ERO983060 FBK983054:FBK983060 FLG983054:FLG983060 FVC983054:FVC983060 GEY983054:GEY983060 GOU983054:GOU983060 GYQ983054:GYQ983060 HIM983054:HIM983060 HSI983054:HSI983060 ICE983054:ICE983060 IMA983054:IMA983060 IVW983054:IVW983060 JFS983054:JFS983060 JPO983054:JPO983060 JZK983054:JZK983060 KJG983054:KJG983060 KTC983054:KTC983060 LCY983054:LCY983060 LMU983054:LMU983060 LWQ983054:LWQ983060 MGM983054:MGM983060 MQI983054:MQI983060 NAE983054:NAE983060 NKA983054:NKA983060 NTW983054:NTW983060 ODS983054:ODS983060 ONO983054:ONO983060 OXK983054:OXK983060 PHG983054:PHG983060 PRC983054:PRC983060 QAY983054:QAY983060 QKU983054:QKU983060 QUQ983054:QUQ983060 REM983054:REM983060 ROI983054:ROI983060 RYE983054:RYE983060 SIA983054:SIA983060 SRW983054:SRW983060 TBS983054:TBS983060 TLO983054:TLO983060 TVK983054:TVK983060 UFG983054:UFG983060 UPC983054:UPC983060 UYY983054:UYY983060 VIU983054:VIU983060 VSQ983054:VSQ983060 WCM983054:WCM983060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R65557 JN65556:JN65557 TJ65556:TJ65557 ADF65556:ADF65557 ANB65556:ANB65557 AWX65556:AWX65557 BGT65556:BGT65557 BQP65556:BQP65557 CAL65556:CAL65557 CKH65556:CKH65557 CUD65556:CUD65557 DDZ65556:DDZ65557 DNV65556:DNV65557 DXR65556:DXR65557 EHN65556:EHN65557 ERJ65556:ERJ65557 FBF65556:FBF65557 FLB65556:FLB65557 FUX65556:FUX65557 GET65556:GET65557 GOP65556:GOP65557 GYL65556:GYL65557 HIH65556:HIH65557 HSD65556:HSD65557 IBZ65556:IBZ65557 ILV65556:ILV65557 IVR65556:IVR65557 JFN65556:JFN65557 JPJ65556:JPJ65557 JZF65556:JZF65557 KJB65556:KJB65557 KSX65556:KSX65557 LCT65556:LCT65557 LMP65556:LMP65557 LWL65556:LWL65557 MGH65556:MGH65557 MQD65556:MQD65557 MZZ65556:MZZ65557 NJV65556:NJV65557 NTR65556:NTR65557 ODN65556:ODN65557 ONJ65556:ONJ65557 OXF65556:OXF65557 PHB65556:PHB65557 PQX65556:PQX65557 QAT65556:QAT65557 QKP65556:QKP65557 QUL65556:QUL65557 REH65556:REH65557 ROD65556:ROD65557 RXZ65556:RXZ65557 SHV65556:SHV65557 SRR65556:SRR65557 TBN65556:TBN65557 TLJ65556:TLJ65557 TVF65556:TVF65557 UFB65556:UFB65557 UOX65556:UOX65557 UYT65556:UYT65557 VIP65556:VIP65557 VSL65556:VSL65557 WCH65556:WCH65557 WMD65556:WMD65557 WVZ65556:WVZ65557 R131092:R131093 JN131092:JN131093 TJ131092:TJ131093 ADF131092:ADF131093 ANB131092:ANB131093 AWX131092:AWX131093 BGT131092:BGT131093 BQP131092:BQP131093 CAL131092:CAL131093 CKH131092:CKH131093 CUD131092:CUD131093 DDZ131092:DDZ131093 DNV131092:DNV131093 DXR131092:DXR131093 EHN131092:EHN131093 ERJ131092:ERJ131093 FBF131092:FBF131093 FLB131092:FLB131093 FUX131092:FUX131093 GET131092:GET131093 GOP131092:GOP131093 GYL131092:GYL131093 HIH131092:HIH131093 HSD131092:HSD131093 IBZ131092:IBZ131093 ILV131092:ILV131093 IVR131092:IVR131093 JFN131092:JFN131093 JPJ131092:JPJ131093 JZF131092:JZF131093 KJB131092:KJB131093 KSX131092:KSX131093 LCT131092:LCT131093 LMP131092:LMP131093 LWL131092:LWL131093 MGH131092:MGH131093 MQD131092:MQD131093 MZZ131092:MZZ131093 NJV131092:NJV131093 NTR131092:NTR131093 ODN131092:ODN131093 ONJ131092:ONJ131093 OXF131092:OXF131093 PHB131092:PHB131093 PQX131092:PQX131093 QAT131092:QAT131093 QKP131092:QKP131093 QUL131092:QUL131093 REH131092:REH131093 ROD131092:ROD131093 RXZ131092:RXZ131093 SHV131092:SHV131093 SRR131092:SRR131093 TBN131092:TBN131093 TLJ131092:TLJ131093 TVF131092:TVF131093 UFB131092:UFB131093 UOX131092:UOX131093 UYT131092:UYT131093 VIP131092:VIP131093 VSL131092:VSL131093 WCH131092:WCH131093 WMD131092:WMD131093 WVZ131092:WVZ131093 R196628:R196629 JN196628:JN196629 TJ196628:TJ196629 ADF196628:ADF196629 ANB196628:ANB196629 AWX196628:AWX196629 BGT196628:BGT196629 BQP196628:BQP196629 CAL196628:CAL196629 CKH196628:CKH196629 CUD196628:CUD196629 DDZ196628:DDZ196629 DNV196628:DNV196629 DXR196628:DXR196629 EHN196628:EHN196629 ERJ196628:ERJ196629 FBF196628:FBF196629 FLB196628:FLB196629 FUX196628:FUX196629 GET196628:GET196629 GOP196628:GOP196629 GYL196628:GYL196629 HIH196628:HIH196629 HSD196628:HSD196629 IBZ196628:IBZ196629 ILV196628:ILV196629 IVR196628:IVR196629 JFN196628:JFN196629 JPJ196628:JPJ196629 JZF196628:JZF196629 KJB196628:KJB196629 KSX196628:KSX196629 LCT196628:LCT196629 LMP196628:LMP196629 LWL196628:LWL196629 MGH196628:MGH196629 MQD196628:MQD196629 MZZ196628:MZZ196629 NJV196628:NJV196629 NTR196628:NTR196629 ODN196628:ODN196629 ONJ196628:ONJ196629 OXF196628:OXF196629 PHB196628:PHB196629 PQX196628:PQX196629 QAT196628:QAT196629 QKP196628:QKP196629 QUL196628:QUL196629 REH196628:REH196629 ROD196628:ROD196629 RXZ196628:RXZ196629 SHV196628:SHV196629 SRR196628:SRR196629 TBN196628:TBN196629 TLJ196628:TLJ196629 TVF196628:TVF196629 UFB196628:UFB196629 UOX196628:UOX196629 UYT196628:UYT196629 VIP196628:VIP196629 VSL196628:VSL196629 WCH196628:WCH196629 WMD196628:WMD196629 WVZ196628:WVZ196629 R262164:R262165 JN262164:JN262165 TJ262164:TJ262165 ADF262164:ADF262165 ANB262164:ANB262165 AWX262164:AWX262165 BGT262164:BGT262165 BQP262164:BQP262165 CAL262164:CAL262165 CKH262164:CKH262165 CUD262164:CUD262165 DDZ262164:DDZ262165 DNV262164:DNV262165 DXR262164:DXR262165 EHN262164:EHN262165 ERJ262164:ERJ262165 FBF262164:FBF262165 FLB262164:FLB262165 FUX262164:FUX262165 GET262164:GET262165 GOP262164:GOP262165 GYL262164:GYL262165 HIH262164:HIH262165 HSD262164:HSD262165 IBZ262164:IBZ262165 ILV262164:ILV262165 IVR262164:IVR262165 JFN262164:JFN262165 JPJ262164:JPJ262165 JZF262164:JZF262165 KJB262164:KJB262165 KSX262164:KSX262165 LCT262164:LCT262165 LMP262164:LMP262165 LWL262164:LWL262165 MGH262164:MGH262165 MQD262164:MQD262165 MZZ262164:MZZ262165 NJV262164:NJV262165 NTR262164:NTR262165 ODN262164:ODN262165 ONJ262164:ONJ262165 OXF262164:OXF262165 PHB262164:PHB262165 PQX262164:PQX262165 QAT262164:QAT262165 QKP262164:QKP262165 QUL262164:QUL262165 REH262164:REH262165 ROD262164:ROD262165 RXZ262164:RXZ262165 SHV262164:SHV262165 SRR262164:SRR262165 TBN262164:TBN262165 TLJ262164:TLJ262165 TVF262164:TVF262165 UFB262164:UFB262165 UOX262164:UOX262165 UYT262164:UYT262165 VIP262164:VIP262165 VSL262164:VSL262165 WCH262164:WCH262165 WMD262164:WMD262165 WVZ262164:WVZ262165 R327700:R327701 JN327700:JN327701 TJ327700:TJ327701 ADF327700:ADF327701 ANB327700:ANB327701 AWX327700:AWX327701 BGT327700:BGT327701 BQP327700:BQP327701 CAL327700:CAL327701 CKH327700:CKH327701 CUD327700:CUD327701 DDZ327700:DDZ327701 DNV327700:DNV327701 DXR327700:DXR327701 EHN327700:EHN327701 ERJ327700:ERJ327701 FBF327700:FBF327701 FLB327700:FLB327701 FUX327700:FUX327701 GET327700:GET327701 GOP327700:GOP327701 GYL327700:GYL327701 HIH327700:HIH327701 HSD327700:HSD327701 IBZ327700:IBZ327701 ILV327700:ILV327701 IVR327700:IVR327701 JFN327700:JFN327701 JPJ327700:JPJ327701 JZF327700:JZF327701 KJB327700:KJB327701 KSX327700:KSX327701 LCT327700:LCT327701 LMP327700:LMP327701 LWL327700:LWL327701 MGH327700:MGH327701 MQD327700:MQD327701 MZZ327700:MZZ327701 NJV327700:NJV327701 NTR327700:NTR327701 ODN327700:ODN327701 ONJ327700:ONJ327701 OXF327700:OXF327701 PHB327700:PHB327701 PQX327700:PQX327701 QAT327700:QAT327701 QKP327700:QKP327701 QUL327700:QUL327701 REH327700:REH327701 ROD327700:ROD327701 RXZ327700:RXZ327701 SHV327700:SHV327701 SRR327700:SRR327701 TBN327700:TBN327701 TLJ327700:TLJ327701 TVF327700:TVF327701 UFB327700:UFB327701 UOX327700:UOX327701 UYT327700:UYT327701 VIP327700:VIP327701 VSL327700:VSL327701 WCH327700:WCH327701 WMD327700:WMD327701 WVZ327700:WVZ327701 R393236:R393237 JN393236:JN393237 TJ393236:TJ393237 ADF393236:ADF393237 ANB393236:ANB393237 AWX393236:AWX393237 BGT393236:BGT393237 BQP393236:BQP393237 CAL393236:CAL393237 CKH393236:CKH393237 CUD393236:CUD393237 DDZ393236:DDZ393237 DNV393236:DNV393237 DXR393236:DXR393237 EHN393236:EHN393237 ERJ393236:ERJ393237 FBF393236:FBF393237 FLB393236:FLB393237 FUX393236:FUX393237 GET393236:GET393237 GOP393236:GOP393237 GYL393236:GYL393237 HIH393236:HIH393237 HSD393236:HSD393237 IBZ393236:IBZ393237 ILV393236:ILV393237 IVR393236:IVR393237 JFN393236:JFN393237 JPJ393236:JPJ393237 JZF393236:JZF393237 KJB393236:KJB393237 KSX393236:KSX393237 LCT393236:LCT393237 LMP393236:LMP393237 LWL393236:LWL393237 MGH393236:MGH393237 MQD393236:MQD393237 MZZ393236:MZZ393237 NJV393236:NJV393237 NTR393236:NTR393237 ODN393236:ODN393237 ONJ393236:ONJ393237 OXF393236:OXF393237 PHB393236:PHB393237 PQX393236:PQX393237 QAT393236:QAT393237 QKP393236:QKP393237 QUL393236:QUL393237 REH393236:REH393237 ROD393236:ROD393237 RXZ393236:RXZ393237 SHV393236:SHV393237 SRR393236:SRR393237 TBN393236:TBN393237 TLJ393236:TLJ393237 TVF393236:TVF393237 UFB393236:UFB393237 UOX393236:UOX393237 UYT393236:UYT393237 VIP393236:VIP393237 VSL393236:VSL393237 WCH393236:WCH393237 WMD393236:WMD393237 WVZ393236:WVZ393237 R458772:R458773 JN458772:JN458773 TJ458772:TJ458773 ADF458772:ADF458773 ANB458772:ANB458773 AWX458772:AWX458773 BGT458772:BGT458773 BQP458772:BQP458773 CAL458772:CAL458773 CKH458772:CKH458773 CUD458772:CUD458773 DDZ458772:DDZ458773 DNV458772:DNV458773 DXR458772:DXR458773 EHN458772:EHN458773 ERJ458772:ERJ458773 FBF458772:FBF458773 FLB458772:FLB458773 FUX458772:FUX458773 GET458772:GET458773 GOP458772:GOP458773 GYL458772:GYL458773 HIH458772:HIH458773 HSD458772:HSD458773 IBZ458772:IBZ458773 ILV458772:ILV458773 IVR458772:IVR458773 JFN458772:JFN458773 JPJ458772:JPJ458773 JZF458772:JZF458773 KJB458772:KJB458773 KSX458772:KSX458773 LCT458772:LCT458773 LMP458772:LMP458773 LWL458772:LWL458773 MGH458772:MGH458773 MQD458772:MQD458773 MZZ458772:MZZ458773 NJV458772:NJV458773 NTR458772:NTR458773 ODN458772:ODN458773 ONJ458772:ONJ458773 OXF458772:OXF458773 PHB458772:PHB458773 PQX458772:PQX458773 QAT458772:QAT458773 QKP458772:QKP458773 QUL458772:QUL458773 REH458772:REH458773 ROD458772:ROD458773 RXZ458772:RXZ458773 SHV458772:SHV458773 SRR458772:SRR458773 TBN458772:TBN458773 TLJ458772:TLJ458773 TVF458772:TVF458773 UFB458772:UFB458773 UOX458772:UOX458773 UYT458772:UYT458773 VIP458772:VIP458773 VSL458772:VSL458773 WCH458772:WCH458773 WMD458772:WMD458773 WVZ458772:WVZ458773 R524308:R524309 JN524308:JN524309 TJ524308:TJ524309 ADF524308:ADF524309 ANB524308:ANB524309 AWX524308:AWX524309 BGT524308:BGT524309 BQP524308:BQP524309 CAL524308:CAL524309 CKH524308:CKH524309 CUD524308:CUD524309 DDZ524308:DDZ524309 DNV524308:DNV524309 DXR524308:DXR524309 EHN524308:EHN524309 ERJ524308:ERJ524309 FBF524308:FBF524309 FLB524308:FLB524309 FUX524308:FUX524309 GET524308:GET524309 GOP524308:GOP524309 GYL524308:GYL524309 HIH524308:HIH524309 HSD524308:HSD524309 IBZ524308:IBZ524309 ILV524308:ILV524309 IVR524308:IVR524309 JFN524308:JFN524309 JPJ524308:JPJ524309 JZF524308:JZF524309 KJB524308:KJB524309 KSX524308:KSX524309 LCT524308:LCT524309 LMP524308:LMP524309 LWL524308:LWL524309 MGH524308:MGH524309 MQD524308:MQD524309 MZZ524308:MZZ524309 NJV524308:NJV524309 NTR524308:NTR524309 ODN524308:ODN524309 ONJ524308:ONJ524309 OXF524308:OXF524309 PHB524308:PHB524309 PQX524308:PQX524309 QAT524308:QAT524309 QKP524308:QKP524309 QUL524308:QUL524309 REH524308:REH524309 ROD524308:ROD524309 RXZ524308:RXZ524309 SHV524308:SHV524309 SRR524308:SRR524309 TBN524308:TBN524309 TLJ524308:TLJ524309 TVF524308:TVF524309 UFB524308:UFB524309 UOX524308:UOX524309 UYT524308:UYT524309 VIP524308:VIP524309 VSL524308:VSL524309 WCH524308:WCH524309 WMD524308:WMD524309 WVZ524308:WVZ524309 R589844:R589845 JN589844:JN589845 TJ589844:TJ589845 ADF589844:ADF589845 ANB589844:ANB589845 AWX589844:AWX589845 BGT589844:BGT589845 BQP589844:BQP589845 CAL589844:CAL589845 CKH589844:CKH589845 CUD589844:CUD589845 DDZ589844:DDZ589845 DNV589844:DNV589845 DXR589844:DXR589845 EHN589844:EHN589845 ERJ589844:ERJ589845 FBF589844:FBF589845 FLB589844:FLB589845 FUX589844:FUX589845 GET589844:GET589845 GOP589844:GOP589845 GYL589844:GYL589845 HIH589844:HIH589845 HSD589844:HSD589845 IBZ589844:IBZ589845 ILV589844:ILV589845 IVR589844:IVR589845 JFN589844:JFN589845 JPJ589844:JPJ589845 JZF589844:JZF589845 KJB589844:KJB589845 KSX589844:KSX589845 LCT589844:LCT589845 LMP589844:LMP589845 LWL589844:LWL589845 MGH589844:MGH589845 MQD589844:MQD589845 MZZ589844:MZZ589845 NJV589844:NJV589845 NTR589844:NTR589845 ODN589844:ODN589845 ONJ589844:ONJ589845 OXF589844:OXF589845 PHB589844:PHB589845 PQX589844:PQX589845 QAT589844:QAT589845 QKP589844:QKP589845 QUL589844:QUL589845 REH589844:REH589845 ROD589844:ROD589845 RXZ589844:RXZ589845 SHV589844:SHV589845 SRR589844:SRR589845 TBN589844:TBN589845 TLJ589844:TLJ589845 TVF589844:TVF589845 UFB589844:UFB589845 UOX589844:UOX589845 UYT589844:UYT589845 VIP589844:VIP589845 VSL589844:VSL589845 WCH589844:WCH589845 WMD589844:WMD589845 WVZ589844:WVZ589845 R655380:R655381 JN655380:JN655381 TJ655380:TJ655381 ADF655380:ADF655381 ANB655380:ANB655381 AWX655380:AWX655381 BGT655380:BGT655381 BQP655380:BQP655381 CAL655380:CAL655381 CKH655380:CKH655381 CUD655380:CUD655381 DDZ655380:DDZ655381 DNV655380:DNV655381 DXR655380:DXR655381 EHN655380:EHN655381 ERJ655380:ERJ655381 FBF655380:FBF655381 FLB655380:FLB655381 FUX655380:FUX655381 GET655380:GET655381 GOP655380:GOP655381 GYL655380:GYL655381 HIH655380:HIH655381 HSD655380:HSD655381 IBZ655380:IBZ655381 ILV655380:ILV655381 IVR655380:IVR655381 JFN655380:JFN655381 JPJ655380:JPJ655381 JZF655380:JZF655381 KJB655380:KJB655381 KSX655380:KSX655381 LCT655380:LCT655381 LMP655380:LMP655381 LWL655380:LWL655381 MGH655380:MGH655381 MQD655380:MQD655381 MZZ655380:MZZ655381 NJV655380:NJV655381 NTR655380:NTR655381 ODN655380:ODN655381 ONJ655380:ONJ655381 OXF655380:OXF655381 PHB655380:PHB655381 PQX655380:PQX655381 QAT655380:QAT655381 QKP655380:QKP655381 QUL655380:QUL655381 REH655380:REH655381 ROD655380:ROD655381 RXZ655380:RXZ655381 SHV655380:SHV655381 SRR655380:SRR655381 TBN655380:TBN655381 TLJ655380:TLJ655381 TVF655380:TVF655381 UFB655380:UFB655381 UOX655380:UOX655381 UYT655380:UYT655381 VIP655380:VIP655381 VSL655380:VSL655381 WCH655380:WCH655381 WMD655380:WMD655381 WVZ655380:WVZ655381 R720916:R720917 JN720916:JN720917 TJ720916:TJ720917 ADF720916:ADF720917 ANB720916:ANB720917 AWX720916:AWX720917 BGT720916:BGT720917 BQP720916:BQP720917 CAL720916:CAL720917 CKH720916:CKH720917 CUD720916:CUD720917 DDZ720916:DDZ720917 DNV720916:DNV720917 DXR720916:DXR720917 EHN720916:EHN720917 ERJ720916:ERJ720917 FBF720916:FBF720917 FLB720916:FLB720917 FUX720916:FUX720917 GET720916:GET720917 GOP720916:GOP720917 GYL720916:GYL720917 HIH720916:HIH720917 HSD720916:HSD720917 IBZ720916:IBZ720917 ILV720916:ILV720917 IVR720916:IVR720917 JFN720916:JFN720917 JPJ720916:JPJ720917 JZF720916:JZF720917 KJB720916:KJB720917 KSX720916:KSX720917 LCT720916:LCT720917 LMP720916:LMP720917 LWL720916:LWL720917 MGH720916:MGH720917 MQD720916:MQD720917 MZZ720916:MZZ720917 NJV720916:NJV720917 NTR720916:NTR720917 ODN720916:ODN720917 ONJ720916:ONJ720917 OXF720916:OXF720917 PHB720916:PHB720917 PQX720916:PQX720917 QAT720916:QAT720917 QKP720916:QKP720917 QUL720916:QUL720917 REH720916:REH720917 ROD720916:ROD720917 RXZ720916:RXZ720917 SHV720916:SHV720917 SRR720916:SRR720917 TBN720916:TBN720917 TLJ720916:TLJ720917 TVF720916:TVF720917 UFB720916:UFB720917 UOX720916:UOX720917 UYT720916:UYT720917 VIP720916:VIP720917 VSL720916:VSL720917 WCH720916:WCH720917 WMD720916:WMD720917 WVZ720916:WVZ720917 R786452:R786453 JN786452:JN786453 TJ786452:TJ786453 ADF786452:ADF786453 ANB786452:ANB786453 AWX786452:AWX786453 BGT786452:BGT786453 BQP786452:BQP786453 CAL786452:CAL786453 CKH786452:CKH786453 CUD786452:CUD786453 DDZ786452:DDZ786453 DNV786452:DNV786453 DXR786452:DXR786453 EHN786452:EHN786453 ERJ786452:ERJ786453 FBF786452:FBF786453 FLB786452:FLB786453 FUX786452:FUX786453 GET786452:GET786453 GOP786452:GOP786453 GYL786452:GYL786453 HIH786452:HIH786453 HSD786452:HSD786453 IBZ786452:IBZ786453 ILV786452:ILV786453 IVR786452:IVR786453 JFN786452:JFN786453 JPJ786452:JPJ786453 JZF786452:JZF786453 KJB786452:KJB786453 KSX786452:KSX786453 LCT786452:LCT786453 LMP786452:LMP786453 LWL786452:LWL786453 MGH786452:MGH786453 MQD786452:MQD786453 MZZ786452:MZZ786453 NJV786452:NJV786453 NTR786452:NTR786453 ODN786452:ODN786453 ONJ786452:ONJ786453 OXF786452:OXF786453 PHB786452:PHB786453 PQX786452:PQX786453 QAT786452:QAT786453 QKP786452:QKP786453 QUL786452:QUL786453 REH786452:REH786453 ROD786452:ROD786453 RXZ786452:RXZ786453 SHV786452:SHV786453 SRR786452:SRR786453 TBN786452:TBN786453 TLJ786452:TLJ786453 TVF786452:TVF786453 UFB786452:UFB786453 UOX786452:UOX786453 UYT786452:UYT786453 VIP786452:VIP786453 VSL786452:VSL786453 WCH786452:WCH786453 WMD786452:WMD786453 WVZ786452:WVZ786453 R851988:R851989 JN851988:JN851989 TJ851988:TJ851989 ADF851988:ADF851989 ANB851988:ANB851989 AWX851988:AWX851989 BGT851988:BGT851989 BQP851988:BQP851989 CAL851988:CAL851989 CKH851988:CKH851989 CUD851988:CUD851989 DDZ851988:DDZ851989 DNV851988:DNV851989 DXR851988:DXR851989 EHN851988:EHN851989 ERJ851988:ERJ851989 FBF851988:FBF851989 FLB851988:FLB851989 FUX851988:FUX851989 GET851988:GET851989 GOP851988:GOP851989 GYL851988:GYL851989 HIH851988:HIH851989 HSD851988:HSD851989 IBZ851988:IBZ851989 ILV851988:ILV851989 IVR851988:IVR851989 JFN851988:JFN851989 JPJ851988:JPJ851989 JZF851988:JZF851989 KJB851988:KJB851989 KSX851988:KSX851989 LCT851988:LCT851989 LMP851988:LMP851989 LWL851988:LWL851989 MGH851988:MGH851989 MQD851988:MQD851989 MZZ851988:MZZ851989 NJV851988:NJV851989 NTR851988:NTR851989 ODN851988:ODN851989 ONJ851988:ONJ851989 OXF851988:OXF851989 PHB851988:PHB851989 PQX851988:PQX851989 QAT851988:QAT851989 QKP851988:QKP851989 QUL851988:QUL851989 REH851988:REH851989 ROD851988:ROD851989 RXZ851988:RXZ851989 SHV851988:SHV851989 SRR851988:SRR851989 TBN851988:TBN851989 TLJ851988:TLJ851989 TVF851988:TVF851989 UFB851988:UFB851989 UOX851988:UOX851989 UYT851988:UYT851989 VIP851988:VIP851989 VSL851988:VSL851989 WCH851988:WCH851989 WMD851988:WMD851989 WVZ851988:WVZ851989 R917524:R917525 JN917524:JN917525 TJ917524:TJ917525 ADF917524:ADF917525 ANB917524:ANB917525 AWX917524:AWX917525 BGT917524:BGT917525 BQP917524:BQP917525 CAL917524:CAL917525 CKH917524:CKH917525 CUD917524:CUD917525 DDZ917524:DDZ917525 DNV917524:DNV917525 DXR917524:DXR917525 EHN917524:EHN917525 ERJ917524:ERJ917525 FBF917524:FBF917525 FLB917524:FLB917525 FUX917524:FUX917525 GET917524:GET917525 GOP917524:GOP917525 GYL917524:GYL917525 HIH917524:HIH917525 HSD917524:HSD917525 IBZ917524:IBZ917525 ILV917524:ILV917525 IVR917524:IVR917525 JFN917524:JFN917525 JPJ917524:JPJ917525 JZF917524:JZF917525 KJB917524:KJB917525 KSX917524:KSX917525 LCT917524:LCT917525 LMP917524:LMP917525 LWL917524:LWL917525 MGH917524:MGH917525 MQD917524:MQD917525 MZZ917524:MZZ917525 NJV917524:NJV917525 NTR917524:NTR917525 ODN917524:ODN917525 ONJ917524:ONJ917525 OXF917524:OXF917525 PHB917524:PHB917525 PQX917524:PQX917525 QAT917524:QAT917525 QKP917524:QKP917525 QUL917524:QUL917525 REH917524:REH917525 ROD917524:ROD917525 RXZ917524:RXZ917525 SHV917524:SHV917525 SRR917524:SRR917525 TBN917524:TBN917525 TLJ917524:TLJ917525 TVF917524:TVF917525 UFB917524:UFB917525 UOX917524:UOX917525 UYT917524:UYT917525 VIP917524:VIP917525 VSL917524:VSL917525 WCH917524:WCH917525 WMD917524:WMD917525 WVZ917524:WVZ917525 R983060:R983061 JN983060:JN983061 TJ983060:TJ983061 ADF983060:ADF983061 ANB983060:ANB983061 AWX983060:AWX983061 BGT983060:BGT983061 BQP983060:BQP983061 CAL983060:CAL983061 CKH983060:CKH983061 CUD983060:CUD983061 DDZ983060:DDZ983061 DNV983060:DNV983061 DXR983060:DXR983061 EHN983060:EHN983061 ERJ983060:ERJ983061 FBF983060:FBF983061 FLB983060:FLB983061 FUX983060:FUX983061 GET983060:GET983061 GOP983060:GOP983061 GYL983060:GYL983061 HIH983060:HIH983061 HSD983060:HSD983061 IBZ983060:IBZ983061 ILV983060:ILV983061 IVR983060:IVR983061 JFN983060:JFN983061 JPJ983060:JPJ983061 JZF983060:JZF983061 KJB983060:KJB983061 KSX983060:KSX983061 LCT983060:LCT983061 LMP983060:LMP983061 LWL983060:LWL983061 MGH983060:MGH983061 MQD983060:MQD983061 MZZ983060:MZZ983061 NJV983060:NJV983061 NTR983060:NTR983061 ODN983060:ODN983061 ONJ983060:ONJ983061 OXF983060:OXF983061 PHB983060:PHB983061 PQX983060:PQX983061 QAT983060:QAT983061 QKP983060:QKP983061 QUL983060:QUL983061 REH983060:REH983061 ROD983060:ROD983061 RXZ983060:RXZ983061 SHV983060:SHV983061 SRR983060:SRR983061 TBN983060:TBN983061 TLJ983060:TLJ983061 TVF983060:TVF983061 UFB983060:UFB983061 UOX983060:UOX983061 UYT983060:UYT983061 VIP983060:VIP983061 VSL983060:VSL983061 WCH983060:WCH983061 WMD983060:WMD983061 WVZ983060:WVZ983061 WWB983060:WWB983061 T65556:T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T131092:T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T196628:T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T262164:T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T327700:T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T393236:T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T458772:T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T524308:T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T589844:T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T655380:T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T720916:T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T786452:T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T851988:T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T917524:T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T983060:T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56:S65557 JO65556:JO65557 TK65556:TK65557 ADG65556:ADG65557 ANC65556:ANC65557 AWY65556:AWY65557 BGU65556:BGU65557 BQQ65556:BQQ65557 CAM65556:CAM65557 CKI65556:CKI65557 CUE65556:CUE65557 DEA65556:DEA65557 DNW65556:DNW65557 DXS65556:DXS65557 EHO65556:EHO65557 ERK65556:ERK65557 FBG65556:FBG65557 FLC65556:FLC65557 FUY65556:FUY65557 GEU65556:GEU65557 GOQ65556:GOQ65557 GYM65556:GYM65557 HII65556:HII65557 HSE65556:HSE65557 ICA65556:ICA65557 ILW65556:ILW65557 IVS65556:IVS65557 JFO65556:JFO65557 JPK65556:JPK65557 JZG65556:JZG65557 KJC65556:KJC65557 KSY65556:KSY65557 LCU65556:LCU65557 LMQ65556:LMQ65557 LWM65556:LWM65557 MGI65556:MGI65557 MQE65556:MQE65557 NAA65556:NAA65557 NJW65556:NJW65557 NTS65556:NTS65557 ODO65556:ODO65557 ONK65556:ONK65557 OXG65556:OXG65557 PHC65556:PHC65557 PQY65556:PQY65557 QAU65556:QAU65557 QKQ65556:QKQ65557 QUM65556:QUM65557 REI65556:REI65557 ROE65556:ROE65557 RYA65556:RYA65557 SHW65556:SHW65557 SRS65556:SRS65557 TBO65556:TBO65557 TLK65556:TLK65557 TVG65556:TVG65557 UFC65556:UFC65557 UOY65556:UOY65557 UYU65556:UYU65557 VIQ65556:VIQ65557 VSM65556:VSM65557 WCI65556:WCI65557 WME65556:WME65557 WWA65556:WWA65557 S131092:S131093 JO131092:JO131093 TK131092:TK131093 ADG131092:ADG131093 ANC131092:ANC131093 AWY131092:AWY131093 BGU131092:BGU131093 BQQ131092:BQQ131093 CAM131092:CAM131093 CKI131092:CKI131093 CUE131092:CUE131093 DEA131092:DEA131093 DNW131092:DNW131093 DXS131092:DXS131093 EHO131092:EHO131093 ERK131092:ERK131093 FBG131092:FBG131093 FLC131092:FLC131093 FUY131092:FUY131093 GEU131092:GEU131093 GOQ131092:GOQ131093 GYM131092:GYM131093 HII131092:HII131093 HSE131092:HSE131093 ICA131092:ICA131093 ILW131092:ILW131093 IVS131092:IVS131093 JFO131092:JFO131093 JPK131092:JPK131093 JZG131092:JZG131093 KJC131092:KJC131093 KSY131092:KSY131093 LCU131092:LCU131093 LMQ131092:LMQ131093 LWM131092:LWM131093 MGI131092:MGI131093 MQE131092:MQE131093 NAA131092:NAA131093 NJW131092:NJW131093 NTS131092:NTS131093 ODO131092:ODO131093 ONK131092:ONK131093 OXG131092:OXG131093 PHC131092:PHC131093 PQY131092:PQY131093 QAU131092:QAU131093 QKQ131092:QKQ131093 QUM131092:QUM131093 REI131092:REI131093 ROE131092:ROE131093 RYA131092:RYA131093 SHW131092:SHW131093 SRS131092:SRS131093 TBO131092:TBO131093 TLK131092:TLK131093 TVG131092:TVG131093 UFC131092:UFC131093 UOY131092:UOY131093 UYU131092:UYU131093 VIQ131092:VIQ131093 VSM131092:VSM131093 WCI131092:WCI131093 WME131092:WME131093 WWA131092:WWA131093 S196628:S196629 JO196628:JO196629 TK196628:TK196629 ADG196628:ADG196629 ANC196628:ANC196629 AWY196628:AWY196629 BGU196628:BGU196629 BQQ196628:BQQ196629 CAM196628:CAM196629 CKI196628:CKI196629 CUE196628:CUE196629 DEA196628:DEA196629 DNW196628:DNW196629 DXS196628:DXS196629 EHO196628:EHO196629 ERK196628:ERK196629 FBG196628:FBG196629 FLC196628:FLC196629 FUY196628:FUY196629 GEU196628:GEU196629 GOQ196628:GOQ196629 GYM196628:GYM196629 HII196628:HII196629 HSE196628:HSE196629 ICA196628:ICA196629 ILW196628:ILW196629 IVS196628:IVS196629 JFO196628:JFO196629 JPK196628:JPK196629 JZG196628:JZG196629 KJC196628:KJC196629 KSY196628:KSY196629 LCU196628:LCU196629 LMQ196628:LMQ196629 LWM196628:LWM196629 MGI196628:MGI196629 MQE196628:MQE196629 NAA196628:NAA196629 NJW196628:NJW196629 NTS196628:NTS196629 ODO196628:ODO196629 ONK196628:ONK196629 OXG196628:OXG196629 PHC196628:PHC196629 PQY196628:PQY196629 QAU196628:QAU196629 QKQ196628:QKQ196629 QUM196628:QUM196629 REI196628:REI196629 ROE196628:ROE196629 RYA196628:RYA196629 SHW196628:SHW196629 SRS196628:SRS196629 TBO196628:TBO196629 TLK196628:TLK196629 TVG196628:TVG196629 UFC196628:UFC196629 UOY196628:UOY196629 UYU196628:UYU196629 VIQ196628:VIQ196629 VSM196628:VSM196629 WCI196628:WCI196629 WME196628:WME196629 WWA196628:WWA196629 S262164:S262165 JO262164:JO262165 TK262164:TK262165 ADG262164:ADG262165 ANC262164:ANC262165 AWY262164:AWY262165 BGU262164:BGU262165 BQQ262164:BQQ262165 CAM262164:CAM262165 CKI262164:CKI262165 CUE262164:CUE262165 DEA262164:DEA262165 DNW262164:DNW262165 DXS262164:DXS262165 EHO262164:EHO262165 ERK262164:ERK262165 FBG262164:FBG262165 FLC262164:FLC262165 FUY262164:FUY262165 GEU262164:GEU262165 GOQ262164:GOQ262165 GYM262164:GYM262165 HII262164:HII262165 HSE262164:HSE262165 ICA262164:ICA262165 ILW262164:ILW262165 IVS262164:IVS262165 JFO262164:JFO262165 JPK262164:JPK262165 JZG262164:JZG262165 KJC262164:KJC262165 KSY262164:KSY262165 LCU262164:LCU262165 LMQ262164:LMQ262165 LWM262164:LWM262165 MGI262164:MGI262165 MQE262164:MQE262165 NAA262164:NAA262165 NJW262164:NJW262165 NTS262164:NTS262165 ODO262164:ODO262165 ONK262164:ONK262165 OXG262164:OXG262165 PHC262164:PHC262165 PQY262164:PQY262165 QAU262164:QAU262165 QKQ262164:QKQ262165 QUM262164:QUM262165 REI262164:REI262165 ROE262164:ROE262165 RYA262164:RYA262165 SHW262164:SHW262165 SRS262164:SRS262165 TBO262164:TBO262165 TLK262164:TLK262165 TVG262164:TVG262165 UFC262164:UFC262165 UOY262164:UOY262165 UYU262164:UYU262165 VIQ262164:VIQ262165 VSM262164:VSM262165 WCI262164:WCI262165 WME262164:WME262165 WWA262164:WWA262165 S327700:S327701 JO327700:JO327701 TK327700:TK327701 ADG327700:ADG327701 ANC327700:ANC327701 AWY327700:AWY327701 BGU327700:BGU327701 BQQ327700:BQQ327701 CAM327700:CAM327701 CKI327700:CKI327701 CUE327700:CUE327701 DEA327700:DEA327701 DNW327700:DNW327701 DXS327700:DXS327701 EHO327700:EHO327701 ERK327700:ERK327701 FBG327700:FBG327701 FLC327700:FLC327701 FUY327700:FUY327701 GEU327700:GEU327701 GOQ327700:GOQ327701 GYM327700:GYM327701 HII327700:HII327701 HSE327700:HSE327701 ICA327700:ICA327701 ILW327700:ILW327701 IVS327700:IVS327701 JFO327700:JFO327701 JPK327700:JPK327701 JZG327700:JZG327701 KJC327700:KJC327701 KSY327700:KSY327701 LCU327700:LCU327701 LMQ327700:LMQ327701 LWM327700:LWM327701 MGI327700:MGI327701 MQE327700:MQE327701 NAA327700:NAA327701 NJW327700:NJW327701 NTS327700:NTS327701 ODO327700:ODO327701 ONK327700:ONK327701 OXG327700:OXG327701 PHC327700:PHC327701 PQY327700:PQY327701 QAU327700:QAU327701 QKQ327700:QKQ327701 QUM327700:QUM327701 REI327700:REI327701 ROE327700:ROE327701 RYA327700:RYA327701 SHW327700:SHW327701 SRS327700:SRS327701 TBO327700:TBO327701 TLK327700:TLK327701 TVG327700:TVG327701 UFC327700:UFC327701 UOY327700:UOY327701 UYU327700:UYU327701 VIQ327700:VIQ327701 VSM327700:VSM327701 WCI327700:WCI327701 WME327700:WME327701 WWA327700:WWA327701 S393236:S393237 JO393236:JO393237 TK393236:TK393237 ADG393236:ADG393237 ANC393236:ANC393237 AWY393236:AWY393237 BGU393236:BGU393237 BQQ393236:BQQ393237 CAM393236:CAM393237 CKI393236:CKI393237 CUE393236:CUE393237 DEA393236:DEA393237 DNW393236:DNW393237 DXS393236:DXS393237 EHO393236:EHO393237 ERK393236:ERK393237 FBG393236:FBG393237 FLC393236:FLC393237 FUY393236:FUY393237 GEU393236:GEU393237 GOQ393236:GOQ393237 GYM393236:GYM393237 HII393236:HII393237 HSE393236:HSE393237 ICA393236:ICA393237 ILW393236:ILW393237 IVS393236:IVS393237 JFO393236:JFO393237 JPK393236:JPK393237 JZG393236:JZG393237 KJC393236:KJC393237 KSY393236:KSY393237 LCU393236:LCU393237 LMQ393236:LMQ393237 LWM393236:LWM393237 MGI393236:MGI393237 MQE393236:MQE393237 NAA393236:NAA393237 NJW393236:NJW393237 NTS393236:NTS393237 ODO393236:ODO393237 ONK393236:ONK393237 OXG393236:OXG393237 PHC393236:PHC393237 PQY393236:PQY393237 QAU393236:QAU393237 QKQ393236:QKQ393237 QUM393236:QUM393237 REI393236:REI393237 ROE393236:ROE393237 RYA393236:RYA393237 SHW393236:SHW393237 SRS393236:SRS393237 TBO393236:TBO393237 TLK393236:TLK393237 TVG393236:TVG393237 UFC393236:UFC393237 UOY393236:UOY393237 UYU393236:UYU393237 VIQ393236:VIQ393237 VSM393236:VSM393237 WCI393236:WCI393237 WME393236:WME393237 WWA393236:WWA393237 S458772:S458773 JO458772:JO458773 TK458772:TK458773 ADG458772:ADG458773 ANC458772:ANC458773 AWY458772:AWY458773 BGU458772:BGU458773 BQQ458772:BQQ458773 CAM458772:CAM458773 CKI458772:CKI458773 CUE458772:CUE458773 DEA458772:DEA458773 DNW458772:DNW458773 DXS458772:DXS458773 EHO458772:EHO458773 ERK458772:ERK458773 FBG458772:FBG458773 FLC458772:FLC458773 FUY458772:FUY458773 GEU458772:GEU458773 GOQ458772:GOQ458773 GYM458772:GYM458773 HII458772:HII458773 HSE458772:HSE458773 ICA458772:ICA458773 ILW458772:ILW458773 IVS458772:IVS458773 JFO458772:JFO458773 JPK458772:JPK458773 JZG458772:JZG458773 KJC458772:KJC458773 KSY458772:KSY458773 LCU458772:LCU458773 LMQ458772:LMQ458773 LWM458772:LWM458773 MGI458772:MGI458773 MQE458772:MQE458773 NAA458772:NAA458773 NJW458772:NJW458773 NTS458772:NTS458773 ODO458772:ODO458773 ONK458772:ONK458773 OXG458772:OXG458773 PHC458772:PHC458773 PQY458772:PQY458773 QAU458772:QAU458773 QKQ458772:QKQ458773 QUM458772:QUM458773 REI458772:REI458773 ROE458772:ROE458773 RYA458772:RYA458773 SHW458772:SHW458773 SRS458772:SRS458773 TBO458772:TBO458773 TLK458772:TLK458773 TVG458772:TVG458773 UFC458772:UFC458773 UOY458772:UOY458773 UYU458772:UYU458773 VIQ458772:VIQ458773 VSM458772:VSM458773 WCI458772:WCI458773 WME458772:WME458773 WWA458772:WWA458773 S524308:S524309 JO524308:JO524309 TK524308:TK524309 ADG524308:ADG524309 ANC524308:ANC524309 AWY524308:AWY524309 BGU524308:BGU524309 BQQ524308:BQQ524309 CAM524308:CAM524309 CKI524308:CKI524309 CUE524308:CUE524309 DEA524308:DEA524309 DNW524308:DNW524309 DXS524308:DXS524309 EHO524308:EHO524309 ERK524308:ERK524309 FBG524308:FBG524309 FLC524308:FLC524309 FUY524308:FUY524309 GEU524308:GEU524309 GOQ524308:GOQ524309 GYM524308:GYM524309 HII524308:HII524309 HSE524308:HSE524309 ICA524308:ICA524309 ILW524308:ILW524309 IVS524308:IVS524309 JFO524308:JFO524309 JPK524308:JPK524309 JZG524308:JZG524309 KJC524308:KJC524309 KSY524308:KSY524309 LCU524308:LCU524309 LMQ524308:LMQ524309 LWM524308:LWM524309 MGI524308:MGI524309 MQE524308:MQE524309 NAA524308:NAA524309 NJW524308:NJW524309 NTS524308:NTS524309 ODO524308:ODO524309 ONK524308:ONK524309 OXG524308:OXG524309 PHC524308:PHC524309 PQY524308:PQY524309 QAU524308:QAU524309 QKQ524308:QKQ524309 QUM524308:QUM524309 REI524308:REI524309 ROE524308:ROE524309 RYA524308:RYA524309 SHW524308:SHW524309 SRS524308:SRS524309 TBO524308:TBO524309 TLK524308:TLK524309 TVG524308:TVG524309 UFC524308:UFC524309 UOY524308:UOY524309 UYU524308:UYU524309 VIQ524308:VIQ524309 VSM524308:VSM524309 WCI524308:WCI524309 WME524308:WME524309 WWA524308:WWA524309 S589844:S589845 JO589844:JO589845 TK589844:TK589845 ADG589844:ADG589845 ANC589844:ANC589845 AWY589844:AWY589845 BGU589844:BGU589845 BQQ589844:BQQ589845 CAM589844:CAM589845 CKI589844:CKI589845 CUE589844:CUE589845 DEA589844:DEA589845 DNW589844:DNW589845 DXS589844:DXS589845 EHO589844:EHO589845 ERK589844:ERK589845 FBG589844:FBG589845 FLC589844:FLC589845 FUY589844:FUY589845 GEU589844:GEU589845 GOQ589844:GOQ589845 GYM589844:GYM589845 HII589844:HII589845 HSE589844:HSE589845 ICA589844:ICA589845 ILW589844:ILW589845 IVS589844:IVS589845 JFO589844:JFO589845 JPK589844:JPK589845 JZG589844:JZG589845 KJC589844:KJC589845 KSY589844:KSY589845 LCU589844:LCU589845 LMQ589844:LMQ589845 LWM589844:LWM589845 MGI589844:MGI589845 MQE589844:MQE589845 NAA589844:NAA589845 NJW589844:NJW589845 NTS589844:NTS589845 ODO589844:ODO589845 ONK589844:ONK589845 OXG589844:OXG589845 PHC589844:PHC589845 PQY589844:PQY589845 QAU589844:QAU589845 QKQ589844:QKQ589845 QUM589844:QUM589845 REI589844:REI589845 ROE589844:ROE589845 RYA589844:RYA589845 SHW589844:SHW589845 SRS589844:SRS589845 TBO589844:TBO589845 TLK589844:TLK589845 TVG589844:TVG589845 UFC589844:UFC589845 UOY589844:UOY589845 UYU589844:UYU589845 VIQ589844:VIQ589845 VSM589844:VSM589845 WCI589844:WCI589845 WME589844:WME589845 WWA589844:WWA589845 S655380:S655381 JO655380:JO655381 TK655380:TK655381 ADG655380:ADG655381 ANC655380:ANC655381 AWY655380:AWY655381 BGU655380:BGU655381 BQQ655380:BQQ655381 CAM655380:CAM655381 CKI655380:CKI655381 CUE655380:CUE655381 DEA655380:DEA655381 DNW655380:DNW655381 DXS655380:DXS655381 EHO655380:EHO655381 ERK655380:ERK655381 FBG655380:FBG655381 FLC655380:FLC655381 FUY655380:FUY655381 GEU655380:GEU655381 GOQ655380:GOQ655381 GYM655380:GYM655381 HII655380:HII655381 HSE655380:HSE655381 ICA655380:ICA655381 ILW655380:ILW655381 IVS655380:IVS655381 JFO655380:JFO655381 JPK655380:JPK655381 JZG655380:JZG655381 KJC655380:KJC655381 KSY655380:KSY655381 LCU655380:LCU655381 LMQ655380:LMQ655381 LWM655380:LWM655381 MGI655380:MGI655381 MQE655380:MQE655381 NAA655380:NAA655381 NJW655380:NJW655381 NTS655380:NTS655381 ODO655380:ODO655381 ONK655380:ONK655381 OXG655380:OXG655381 PHC655380:PHC655381 PQY655380:PQY655381 QAU655380:QAU655381 QKQ655380:QKQ655381 QUM655380:QUM655381 REI655380:REI655381 ROE655380:ROE655381 RYA655380:RYA655381 SHW655380:SHW655381 SRS655380:SRS655381 TBO655380:TBO655381 TLK655380:TLK655381 TVG655380:TVG655381 UFC655380:UFC655381 UOY655380:UOY655381 UYU655380:UYU655381 VIQ655380:VIQ655381 VSM655380:VSM655381 WCI655380:WCI655381 WME655380:WME655381 WWA655380:WWA655381 S720916:S720917 JO720916:JO720917 TK720916:TK720917 ADG720916:ADG720917 ANC720916:ANC720917 AWY720916:AWY720917 BGU720916:BGU720917 BQQ720916:BQQ720917 CAM720916:CAM720917 CKI720916:CKI720917 CUE720916:CUE720917 DEA720916:DEA720917 DNW720916:DNW720917 DXS720916:DXS720917 EHO720916:EHO720917 ERK720916:ERK720917 FBG720916:FBG720917 FLC720916:FLC720917 FUY720916:FUY720917 GEU720916:GEU720917 GOQ720916:GOQ720917 GYM720916:GYM720917 HII720916:HII720917 HSE720916:HSE720917 ICA720916:ICA720917 ILW720916:ILW720917 IVS720916:IVS720917 JFO720916:JFO720917 JPK720916:JPK720917 JZG720916:JZG720917 KJC720916:KJC720917 KSY720916:KSY720917 LCU720916:LCU720917 LMQ720916:LMQ720917 LWM720916:LWM720917 MGI720916:MGI720917 MQE720916:MQE720917 NAA720916:NAA720917 NJW720916:NJW720917 NTS720916:NTS720917 ODO720916:ODO720917 ONK720916:ONK720917 OXG720916:OXG720917 PHC720916:PHC720917 PQY720916:PQY720917 QAU720916:QAU720917 QKQ720916:QKQ720917 QUM720916:QUM720917 REI720916:REI720917 ROE720916:ROE720917 RYA720916:RYA720917 SHW720916:SHW720917 SRS720916:SRS720917 TBO720916:TBO720917 TLK720916:TLK720917 TVG720916:TVG720917 UFC720916:UFC720917 UOY720916:UOY720917 UYU720916:UYU720917 VIQ720916:VIQ720917 VSM720916:VSM720917 WCI720916:WCI720917 WME720916:WME720917 WWA720916:WWA720917 S786452:S786453 JO786452:JO786453 TK786452:TK786453 ADG786452:ADG786453 ANC786452:ANC786453 AWY786452:AWY786453 BGU786452:BGU786453 BQQ786452:BQQ786453 CAM786452:CAM786453 CKI786452:CKI786453 CUE786452:CUE786453 DEA786452:DEA786453 DNW786452:DNW786453 DXS786452:DXS786453 EHO786452:EHO786453 ERK786452:ERK786453 FBG786452:FBG786453 FLC786452:FLC786453 FUY786452:FUY786453 GEU786452:GEU786453 GOQ786452:GOQ786453 GYM786452:GYM786453 HII786452:HII786453 HSE786452:HSE786453 ICA786452:ICA786453 ILW786452:ILW786453 IVS786452:IVS786453 JFO786452:JFO786453 JPK786452:JPK786453 JZG786452:JZG786453 KJC786452:KJC786453 KSY786452:KSY786453 LCU786452:LCU786453 LMQ786452:LMQ786453 LWM786452:LWM786453 MGI786452:MGI786453 MQE786452:MQE786453 NAA786452:NAA786453 NJW786452:NJW786453 NTS786452:NTS786453 ODO786452:ODO786453 ONK786452:ONK786453 OXG786452:OXG786453 PHC786452:PHC786453 PQY786452:PQY786453 QAU786452:QAU786453 QKQ786452:QKQ786453 QUM786452:QUM786453 REI786452:REI786453 ROE786452:ROE786453 RYA786452:RYA786453 SHW786452:SHW786453 SRS786452:SRS786453 TBO786452:TBO786453 TLK786452:TLK786453 TVG786452:TVG786453 UFC786452:UFC786453 UOY786452:UOY786453 UYU786452:UYU786453 VIQ786452:VIQ786453 VSM786452:VSM786453 WCI786452:WCI786453 WME786452:WME786453 WWA786452:WWA786453 S851988:S851989 JO851988:JO851989 TK851988:TK851989 ADG851988:ADG851989 ANC851988:ANC851989 AWY851988:AWY851989 BGU851988:BGU851989 BQQ851988:BQQ851989 CAM851988:CAM851989 CKI851988:CKI851989 CUE851988:CUE851989 DEA851988:DEA851989 DNW851988:DNW851989 DXS851988:DXS851989 EHO851988:EHO851989 ERK851988:ERK851989 FBG851988:FBG851989 FLC851988:FLC851989 FUY851988:FUY851989 GEU851988:GEU851989 GOQ851988:GOQ851989 GYM851988:GYM851989 HII851988:HII851989 HSE851988:HSE851989 ICA851988:ICA851989 ILW851988:ILW851989 IVS851988:IVS851989 JFO851988:JFO851989 JPK851988:JPK851989 JZG851988:JZG851989 KJC851988:KJC851989 KSY851988:KSY851989 LCU851988:LCU851989 LMQ851988:LMQ851989 LWM851988:LWM851989 MGI851988:MGI851989 MQE851988:MQE851989 NAA851988:NAA851989 NJW851988:NJW851989 NTS851988:NTS851989 ODO851988:ODO851989 ONK851988:ONK851989 OXG851988:OXG851989 PHC851988:PHC851989 PQY851988:PQY851989 QAU851988:QAU851989 QKQ851988:QKQ851989 QUM851988:QUM851989 REI851988:REI851989 ROE851988:ROE851989 RYA851988:RYA851989 SHW851988:SHW851989 SRS851988:SRS851989 TBO851988:TBO851989 TLK851988:TLK851989 TVG851988:TVG851989 UFC851988:UFC851989 UOY851988:UOY851989 UYU851988:UYU851989 VIQ851988:VIQ851989 VSM851988:VSM851989 WCI851988:WCI851989 WME851988:WME851989 WWA851988:WWA851989 S917524:S917525 JO917524:JO917525 TK917524:TK917525 ADG917524:ADG917525 ANC917524:ANC917525 AWY917524:AWY917525 BGU917524:BGU917525 BQQ917524:BQQ917525 CAM917524:CAM917525 CKI917524:CKI917525 CUE917524:CUE917525 DEA917524:DEA917525 DNW917524:DNW917525 DXS917524:DXS917525 EHO917524:EHO917525 ERK917524:ERK917525 FBG917524:FBG917525 FLC917524:FLC917525 FUY917524:FUY917525 GEU917524:GEU917525 GOQ917524:GOQ917525 GYM917524:GYM917525 HII917524:HII917525 HSE917524:HSE917525 ICA917524:ICA917525 ILW917524:ILW917525 IVS917524:IVS917525 JFO917524:JFO917525 JPK917524:JPK917525 JZG917524:JZG917525 KJC917524:KJC917525 KSY917524:KSY917525 LCU917524:LCU917525 LMQ917524:LMQ917525 LWM917524:LWM917525 MGI917524:MGI917525 MQE917524:MQE917525 NAA917524:NAA917525 NJW917524:NJW917525 NTS917524:NTS917525 ODO917524:ODO917525 ONK917524:ONK917525 OXG917524:OXG917525 PHC917524:PHC917525 PQY917524:PQY917525 QAU917524:QAU917525 QKQ917524:QKQ917525 QUM917524:QUM917525 REI917524:REI917525 ROE917524:ROE917525 RYA917524:RYA917525 SHW917524:SHW917525 SRS917524:SRS917525 TBO917524:TBO917525 TLK917524:TLK917525 TVG917524:TVG917525 UFC917524:UFC917525 UOY917524:UOY917525 UYU917524:UYU917525 VIQ917524:VIQ917525 VSM917524:VSM917525 WCI917524:WCI917525 WME917524:WME917525 WWA917524:WWA917525 S983060:S983061 JO983060:JO983061 TK983060:TK983061 ADG983060:ADG983061 ANC983060:ANC983061 AWY983060:AWY983061 BGU983060:BGU983061 BQQ983060:BQQ983061 CAM983060:CAM983061 CKI983060:CKI983061 CUE983060:CUE983061 DEA983060:DEA983061 DNW983060:DNW983061 DXS983060:DXS983061 EHO983060:EHO983061 ERK983060:ERK983061 FBG983060:FBG983061 FLC983060:FLC983061 FUY983060:FUY983061 GEU983060:GEU983061 GOQ983060:GOQ983061 GYM983060:GYM983061 HII983060:HII983061 HSE983060:HSE983061 ICA983060:ICA983061 ILW983060:ILW983061 IVS983060:IVS983061 JFO983060:JFO983061 JPK983060:JPK983061 JZG983060:JZG983061 KJC983060:KJC983061 KSY983060:KSY983061 LCU983060:LCU983061 LMQ983060:LMQ983061 LWM983060:LWM983061 MGI983060:MGI983061 MQE983060:MQE983061 NAA983060:NAA983061 NJW983060:NJW983061 NTS983060:NTS983061 ODO983060:ODO983061 ONK983060:ONK983061 OXG983060:OXG983061 PHC983060:PHC983061 PQY983060:PQY983061 QAU983060:QAU983061 QKQ983060:QKQ983061 QUM983060:QUM983061 REI983060:REI983061 ROE983060:ROE983061 RYA983060:RYA983061 SHW983060:SHW983061 SRS983060:SRS983061 TBO983060:TBO983061 TLK983060:TLK983061 TVG983060:TVG983061 UFC983060:UFC983061 UOY983060:UOY983061 UYU983060:UYU983061 VIQ983060:VIQ983061 VSM983060:VSM983061 WCI983060:WCI983061 WME983060:WME983061 WWA983060:WWA983061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0 U65556 JQ65556 TM65556 ADI65556 ANE65556 AXA65556 BGW65556 BQS65556 CAO65556 CKK65556 CUG65556 DEC65556 DNY65556 DXU65556 EHQ65556 ERM65556 FBI65556 FLE65556 FVA65556 GEW65556 GOS65556 GYO65556 HIK65556 HSG65556 ICC65556 ILY65556 IVU65556 JFQ65556 JPM65556 JZI65556 KJE65556 KTA65556 LCW65556 LMS65556 LWO65556 MGK65556 MQG65556 NAC65556 NJY65556 NTU65556 ODQ65556 ONM65556 OXI65556 PHE65556 PRA65556 QAW65556 QKS65556 QUO65556 REK65556 ROG65556 RYC65556 SHY65556 SRU65556 TBQ65556 TLM65556 TVI65556 UFE65556 UPA65556 UYW65556 VIS65556 VSO65556 WCK65556 WMG65556 WWC65556 U131092 JQ131092 TM131092 ADI131092 ANE131092 AXA131092 BGW131092 BQS131092 CAO131092 CKK131092 CUG131092 DEC131092 DNY131092 DXU131092 EHQ131092 ERM131092 FBI131092 FLE131092 FVA131092 GEW131092 GOS131092 GYO131092 HIK131092 HSG131092 ICC131092 ILY131092 IVU131092 JFQ131092 JPM131092 JZI131092 KJE131092 KTA131092 LCW131092 LMS131092 LWO131092 MGK131092 MQG131092 NAC131092 NJY131092 NTU131092 ODQ131092 ONM131092 OXI131092 PHE131092 PRA131092 QAW131092 QKS131092 QUO131092 REK131092 ROG131092 RYC131092 SHY131092 SRU131092 TBQ131092 TLM131092 TVI131092 UFE131092 UPA131092 UYW131092 VIS131092 VSO131092 WCK131092 WMG131092 WWC131092 U196628 JQ196628 TM196628 ADI196628 ANE196628 AXA196628 BGW196628 BQS196628 CAO196628 CKK196628 CUG196628 DEC196628 DNY196628 DXU196628 EHQ196628 ERM196628 FBI196628 FLE196628 FVA196628 GEW196628 GOS196628 GYO196628 HIK196628 HSG196628 ICC196628 ILY196628 IVU196628 JFQ196628 JPM196628 JZI196628 KJE196628 KTA196628 LCW196628 LMS196628 LWO196628 MGK196628 MQG196628 NAC196628 NJY196628 NTU196628 ODQ196628 ONM196628 OXI196628 PHE196628 PRA196628 QAW196628 QKS196628 QUO196628 REK196628 ROG196628 RYC196628 SHY196628 SRU196628 TBQ196628 TLM196628 TVI196628 UFE196628 UPA196628 UYW196628 VIS196628 VSO196628 WCK196628 WMG196628 WWC196628 U262164 JQ262164 TM262164 ADI262164 ANE262164 AXA262164 BGW262164 BQS262164 CAO262164 CKK262164 CUG262164 DEC262164 DNY262164 DXU262164 EHQ262164 ERM262164 FBI262164 FLE262164 FVA262164 GEW262164 GOS262164 GYO262164 HIK262164 HSG262164 ICC262164 ILY262164 IVU262164 JFQ262164 JPM262164 JZI262164 KJE262164 KTA262164 LCW262164 LMS262164 LWO262164 MGK262164 MQG262164 NAC262164 NJY262164 NTU262164 ODQ262164 ONM262164 OXI262164 PHE262164 PRA262164 QAW262164 QKS262164 QUO262164 REK262164 ROG262164 RYC262164 SHY262164 SRU262164 TBQ262164 TLM262164 TVI262164 UFE262164 UPA262164 UYW262164 VIS262164 VSO262164 WCK262164 WMG262164 WWC262164 U327700 JQ327700 TM327700 ADI327700 ANE327700 AXA327700 BGW327700 BQS327700 CAO327700 CKK327700 CUG327700 DEC327700 DNY327700 DXU327700 EHQ327700 ERM327700 FBI327700 FLE327700 FVA327700 GEW327700 GOS327700 GYO327700 HIK327700 HSG327700 ICC327700 ILY327700 IVU327700 JFQ327700 JPM327700 JZI327700 KJE327700 KTA327700 LCW327700 LMS327700 LWO327700 MGK327700 MQG327700 NAC327700 NJY327700 NTU327700 ODQ327700 ONM327700 OXI327700 PHE327700 PRA327700 QAW327700 QKS327700 QUO327700 REK327700 ROG327700 RYC327700 SHY327700 SRU327700 TBQ327700 TLM327700 TVI327700 UFE327700 UPA327700 UYW327700 VIS327700 VSO327700 WCK327700 WMG327700 WWC327700 U393236 JQ393236 TM393236 ADI393236 ANE393236 AXA393236 BGW393236 BQS393236 CAO393236 CKK393236 CUG393236 DEC393236 DNY393236 DXU393236 EHQ393236 ERM393236 FBI393236 FLE393236 FVA393236 GEW393236 GOS393236 GYO393236 HIK393236 HSG393236 ICC393236 ILY393236 IVU393236 JFQ393236 JPM393236 JZI393236 KJE393236 KTA393236 LCW393236 LMS393236 LWO393236 MGK393236 MQG393236 NAC393236 NJY393236 NTU393236 ODQ393236 ONM393236 OXI393236 PHE393236 PRA393236 QAW393236 QKS393236 QUO393236 REK393236 ROG393236 RYC393236 SHY393236 SRU393236 TBQ393236 TLM393236 TVI393236 UFE393236 UPA393236 UYW393236 VIS393236 VSO393236 WCK393236 WMG393236 WWC393236 U458772 JQ458772 TM458772 ADI458772 ANE458772 AXA458772 BGW458772 BQS458772 CAO458772 CKK458772 CUG458772 DEC458772 DNY458772 DXU458772 EHQ458772 ERM458772 FBI458772 FLE458772 FVA458772 GEW458772 GOS458772 GYO458772 HIK458772 HSG458772 ICC458772 ILY458772 IVU458772 JFQ458772 JPM458772 JZI458772 KJE458772 KTA458772 LCW458772 LMS458772 LWO458772 MGK458772 MQG458772 NAC458772 NJY458772 NTU458772 ODQ458772 ONM458772 OXI458772 PHE458772 PRA458772 QAW458772 QKS458772 QUO458772 REK458772 ROG458772 RYC458772 SHY458772 SRU458772 TBQ458772 TLM458772 TVI458772 UFE458772 UPA458772 UYW458772 VIS458772 VSO458772 WCK458772 WMG458772 WWC458772 U524308 JQ524308 TM524308 ADI524308 ANE524308 AXA524308 BGW524308 BQS524308 CAO524308 CKK524308 CUG524308 DEC524308 DNY524308 DXU524308 EHQ524308 ERM524308 FBI524308 FLE524308 FVA524308 GEW524308 GOS524308 GYO524308 HIK524308 HSG524308 ICC524308 ILY524308 IVU524308 JFQ524308 JPM524308 JZI524308 KJE524308 KTA524308 LCW524308 LMS524308 LWO524308 MGK524308 MQG524308 NAC524308 NJY524308 NTU524308 ODQ524308 ONM524308 OXI524308 PHE524308 PRA524308 QAW524308 QKS524308 QUO524308 REK524308 ROG524308 RYC524308 SHY524308 SRU524308 TBQ524308 TLM524308 TVI524308 UFE524308 UPA524308 UYW524308 VIS524308 VSO524308 WCK524308 WMG524308 WWC524308 U589844 JQ589844 TM589844 ADI589844 ANE589844 AXA589844 BGW589844 BQS589844 CAO589844 CKK589844 CUG589844 DEC589844 DNY589844 DXU589844 EHQ589844 ERM589844 FBI589844 FLE589844 FVA589844 GEW589844 GOS589844 GYO589844 HIK589844 HSG589844 ICC589844 ILY589844 IVU589844 JFQ589844 JPM589844 JZI589844 KJE589844 KTA589844 LCW589844 LMS589844 LWO589844 MGK589844 MQG589844 NAC589844 NJY589844 NTU589844 ODQ589844 ONM589844 OXI589844 PHE589844 PRA589844 QAW589844 QKS589844 QUO589844 REK589844 ROG589844 RYC589844 SHY589844 SRU589844 TBQ589844 TLM589844 TVI589844 UFE589844 UPA589844 UYW589844 VIS589844 VSO589844 WCK589844 WMG589844 WWC589844 U655380 JQ655380 TM655380 ADI655380 ANE655380 AXA655380 BGW655380 BQS655380 CAO655380 CKK655380 CUG655380 DEC655380 DNY655380 DXU655380 EHQ655380 ERM655380 FBI655380 FLE655380 FVA655380 GEW655380 GOS655380 GYO655380 HIK655380 HSG655380 ICC655380 ILY655380 IVU655380 JFQ655380 JPM655380 JZI655380 KJE655380 KTA655380 LCW655380 LMS655380 LWO655380 MGK655380 MQG655380 NAC655380 NJY655380 NTU655380 ODQ655380 ONM655380 OXI655380 PHE655380 PRA655380 QAW655380 QKS655380 QUO655380 REK655380 ROG655380 RYC655380 SHY655380 SRU655380 TBQ655380 TLM655380 TVI655380 UFE655380 UPA655380 UYW655380 VIS655380 VSO655380 WCK655380 WMG655380 WWC655380 U720916 JQ720916 TM720916 ADI720916 ANE720916 AXA720916 BGW720916 BQS720916 CAO720916 CKK720916 CUG720916 DEC720916 DNY720916 DXU720916 EHQ720916 ERM720916 FBI720916 FLE720916 FVA720916 GEW720916 GOS720916 GYO720916 HIK720916 HSG720916 ICC720916 ILY720916 IVU720916 JFQ720916 JPM720916 JZI720916 KJE720916 KTA720916 LCW720916 LMS720916 LWO720916 MGK720916 MQG720916 NAC720916 NJY720916 NTU720916 ODQ720916 ONM720916 OXI720916 PHE720916 PRA720916 QAW720916 QKS720916 QUO720916 REK720916 ROG720916 RYC720916 SHY720916 SRU720916 TBQ720916 TLM720916 TVI720916 UFE720916 UPA720916 UYW720916 VIS720916 VSO720916 WCK720916 WMG720916 WWC720916 U786452 JQ786452 TM786452 ADI786452 ANE786452 AXA786452 BGW786452 BQS786452 CAO786452 CKK786452 CUG786452 DEC786452 DNY786452 DXU786452 EHQ786452 ERM786452 FBI786452 FLE786452 FVA786452 GEW786452 GOS786452 GYO786452 HIK786452 HSG786452 ICC786452 ILY786452 IVU786452 JFQ786452 JPM786452 JZI786452 KJE786452 KTA786452 LCW786452 LMS786452 LWO786452 MGK786452 MQG786452 NAC786452 NJY786452 NTU786452 ODQ786452 ONM786452 OXI786452 PHE786452 PRA786452 QAW786452 QKS786452 QUO786452 REK786452 ROG786452 RYC786452 SHY786452 SRU786452 TBQ786452 TLM786452 TVI786452 UFE786452 UPA786452 UYW786452 VIS786452 VSO786452 WCK786452 WMG786452 WWC786452 U851988 JQ851988 TM851988 ADI851988 ANE851988 AXA851988 BGW851988 BQS851988 CAO851988 CKK851988 CUG851988 DEC851988 DNY851988 DXU851988 EHQ851988 ERM851988 FBI851988 FLE851988 FVA851988 GEW851988 GOS851988 GYO851988 HIK851988 HSG851988 ICC851988 ILY851988 IVU851988 JFQ851988 JPM851988 JZI851988 KJE851988 KTA851988 LCW851988 LMS851988 LWO851988 MGK851988 MQG851988 NAC851988 NJY851988 NTU851988 ODQ851988 ONM851988 OXI851988 PHE851988 PRA851988 QAW851988 QKS851988 QUO851988 REK851988 ROG851988 RYC851988 SHY851988 SRU851988 TBQ851988 TLM851988 TVI851988 UFE851988 UPA851988 UYW851988 VIS851988 VSO851988 WCK851988 WMG851988 WWC851988 U917524 JQ917524 TM917524 ADI917524 ANE917524 AXA917524 BGW917524 BQS917524 CAO917524 CKK917524 CUG917524 DEC917524 DNY917524 DXU917524 EHQ917524 ERM917524 FBI917524 FLE917524 FVA917524 GEW917524 GOS917524 GYO917524 HIK917524 HSG917524 ICC917524 ILY917524 IVU917524 JFQ917524 JPM917524 JZI917524 KJE917524 KTA917524 LCW917524 LMS917524 LWO917524 MGK917524 MQG917524 NAC917524 NJY917524 NTU917524 ODQ917524 ONM917524 OXI917524 PHE917524 PRA917524 QAW917524 QKS917524 QUO917524 REK917524 ROG917524 RYC917524 SHY917524 SRU917524 TBQ917524 TLM917524 TVI917524 UFE917524 UPA917524 UYW917524 VIS917524 VSO917524 WCK917524 WMG917524 WWC917524 U983060 JQ983060 TM983060 ADI983060 ANE983060 AXA983060 BGW983060 BQS983060 CAO983060 CKK983060 CUG983060 DEC983060 DNY983060 DXU983060 EHQ983060 ERM983060 FBI983060 FLE983060 FVA983060 GEW983060 GOS983060 GYO983060 HIK983060 HSG983060 ICC983060 ILY983060 IVU983060 JFQ983060 JPM983060 JZI983060 KJE983060 KTA983060 LCW983060 LMS983060 LWO983060 MGK983060 MQG983060 NAC983060 NJY983060 NTU983060 ODQ983060 ONM983060 OXI983060 PHE983060 PRA983060 QAW983060 QKS983060 QUO983060 REK983060 ROG983060 RYC983060 SHY983060 SRU983060 TBQ983060 TLM983060 TVI983060 UFE983060 UPA983060 UYW983060 VIS983060 VSO983060 WCK983060 WMG983060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181</v>
      </c>
    </row>
    <row r="2" spans="1:20" ht="22.5">
      <c r="F2" s="1279" t="s">
        <v>470</v>
      </c>
      <c r="G2" s="1280"/>
      <c r="H2" s="1281"/>
      <c r="I2" s="608"/>
    </row>
    <row r="3" spans="1:20" ht="3" customHeight="1"/>
    <row r="4" spans="1:20" s="538" customFormat="1" ht="11.25">
      <c r="A4" s="558"/>
      <c r="B4" s="558"/>
      <c r="C4" s="558"/>
      <c r="D4" s="558"/>
      <c r="F4" s="1231" t="s">
        <v>444</v>
      </c>
      <c r="G4" s="1231"/>
      <c r="H4" s="1231"/>
      <c r="I4" s="1282"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82"/>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06.05.2019</v>
      </c>
      <c r="I7" s="549" t="s">
        <v>472</v>
      </c>
      <c r="J7" s="583"/>
      <c r="K7" s="558"/>
      <c r="L7" s="558"/>
      <c r="M7" s="558"/>
      <c r="N7" s="558"/>
      <c r="O7" s="558"/>
      <c r="P7" s="558"/>
      <c r="Q7" s="558"/>
      <c r="R7" s="558"/>
      <c r="S7" s="558"/>
      <c r="T7" s="558"/>
    </row>
    <row r="8" spans="1:20" s="538" customFormat="1" ht="45">
      <c r="A8" s="1283">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83"/>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83"/>
      <c r="B10" s="558"/>
      <c r="C10" s="558"/>
      <c r="D10" s="558"/>
      <c r="F10" s="584" t="str">
        <f>"4."&amp;mergeValue(A10)</f>
        <v>4.1</v>
      </c>
      <c r="G10" s="600" t="s">
        <v>475</v>
      </c>
      <c r="H10" s="573" t="s">
        <v>448</v>
      </c>
      <c r="I10" s="549"/>
      <c r="J10" s="583"/>
      <c r="K10" s="558"/>
      <c r="L10" s="558"/>
      <c r="M10" s="558"/>
      <c r="N10" s="558"/>
      <c r="O10" s="558"/>
      <c r="P10" s="558"/>
      <c r="Q10" s="558"/>
      <c r="R10" s="558"/>
      <c r="S10" s="558"/>
      <c r="T10" s="558"/>
    </row>
    <row r="11" spans="1:20" s="538" customFormat="1" ht="18.75">
      <c r="A11" s="1283"/>
      <c r="B11" s="1283">
        <v>1</v>
      </c>
      <c r="C11" s="591"/>
      <c r="D11" s="591"/>
      <c r="F11" s="584" t="str">
        <f>"4."&amp;mergeValue(A11) &amp;"."&amp;mergeValue(B11)</f>
        <v>4.1.1</v>
      </c>
      <c r="G11" s="579" t="s">
        <v>570</v>
      </c>
      <c r="H11" s="572" t="str">
        <f>IF(region_name="","",region_name)</f>
        <v>г.Санкт-Петербург</v>
      </c>
      <c r="I11" s="549" t="s">
        <v>478</v>
      </c>
      <c r="J11" s="583"/>
      <c r="K11" s="558"/>
      <c r="L11" s="558"/>
      <c r="M11" s="558"/>
      <c r="N11" s="558"/>
      <c r="O11" s="558"/>
      <c r="P11" s="558"/>
      <c r="Q11" s="558"/>
      <c r="R11" s="558"/>
      <c r="S11" s="558"/>
      <c r="T11" s="558"/>
    </row>
    <row r="12" spans="1:20" s="538" customFormat="1" ht="22.5">
      <c r="A12" s="1283"/>
      <c r="B12" s="1283"/>
      <c r="C12" s="1283">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83"/>
      <c r="B13" s="1283"/>
      <c r="C13" s="1283"/>
      <c r="D13" s="591">
        <v>1</v>
      </c>
      <c r="F13" s="584" t="str">
        <f>"4."&amp;mergeValue(A13) &amp;"."&amp;mergeValue(B13)&amp;"."&amp;mergeValue(C13)&amp;"."&amp;mergeValue(D13)</f>
        <v>4.1.1.1.1</v>
      </c>
      <c r="G13" s="601" t="s">
        <v>477</v>
      </c>
      <c r="H13" s="572"/>
      <c r="I13" s="1284" t="s">
        <v>569</v>
      </c>
      <c r="J13" s="583"/>
      <c r="K13" s="558"/>
      <c r="L13" s="558"/>
      <c r="M13" s="558"/>
      <c r="N13" s="558"/>
      <c r="O13" s="558"/>
      <c r="P13" s="558"/>
      <c r="Q13" s="558"/>
      <c r="R13" s="558"/>
      <c r="S13" s="558"/>
      <c r="T13" s="558"/>
    </row>
    <row r="14" spans="1:20" s="538" customFormat="1" ht="18.75">
      <c r="A14" s="1283"/>
      <c r="B14" s="1283"/>
      <c r="C14" s="1283"/>
      <c r="D14" s="591"/>
      <c r="F14" s="587"/>
      <c r="G14" s="519" t="s">
        <v>4</v>
      </c>
      <c r="H14" s="592"/>
      <c r="I14" s="1284"/>
      <c r="J14" s="583"/>
      <c r="K14" s="558"/>
      <c r="L14" s="558"/>
      <c r="M14" s="558"/>
      <c r="N14" s="558"/>
      <c r="O14" s="558"/>
      <c r="P14" s="558"/>
      <c r="Q14" s="558"/>
      <c r="R14" s="558"/>
      <c r="S14" s="558"/>
      <c r="T14" s="558"/>
    </row>
    <row r="15" spans="1:20" s="538" customFormat="1" ht="18.75">
      <c r="A15" s="1283"/>
      <c r="B15" s="1283"/>
      <c r="C15" s="591"/>
      <c r="D15" s="591"/>
      <c r="F15" s="602"/>
      <c r="G15" s="545" t="s">
        <v>400</v>
      </c>
      <c r="H15" s="603"/>
      <c r="I15" s="604"/>
      <c r="J15" s="583"/>
      <c r="K15" s="558"/>
      <c r="L15" s="558"/>
      <c r="M15" s="558"/>
      <c r="N15" s="558"/>
      <c r="O15" s="558"/>
      <c r="P15" s="558"/>
      <c r="Q15" s="558"/>
      <c r="R15" s="558"/>
      <c r="S15" s="558"/>
      <c r="T15" s="558"/>
    </row>
    <row r="16" spans="1:20" s="538" customFormat="1" ht="18.75">
      <c r="A16" s="1283"/>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8" t="s">
        <v>571</v>
      </c>
      <c r="H19" s="1278"/>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69"/>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0" t="s">
        <v>616</v>
      </c>
      <c r="M5" s="1300"/>
      <c r="N5" s="1300"/>
      <c r="O5" s="1300"/>
      <c r="P5" s="1300"/>
      <c r="Q5" s="1300"/>
      <c r="R5" s="1300"/>
      <c r="S5" s="1300"/>
      <c r="T5" s="1300"/>
      <c r="U5" s="466"/>
    </row>
    <row r="6" spans="1:34" ht="3" customHeight="1">
      <c r="J6" s="451"/>
      <c r="K6" s="451"/>
      <c r="L6" s="447"/>
      <c r="M6" s="447"/>
      <c r="N6" s="447"/>
      <c r="O6" s="450"/>
      <c r="P6" s="450"/>
      <c r="Q6" s="450"/>
      <c r="R6" s="450"/>
      <c r="S6" s="450"/>
      <c r="T6" s="450"/>
      <c r="U6" s="447"/>
    </row>
    <row r="7" spans="1:34" s="745" customFormat="1" ht="5.25" hidden="1">
      <c r="A7" s="1117"/>
      <c r="B7" s="1117"/>
      <c r="C7" s="1117"/>
      <c r="D7" s="1117"/>
      <c r="E7" s="1117"/>
      <c r="F7" s="1117"/>
      <c r="G7" s="1117"/>
      <c r="H7" s="1117"/>
      <c r="L7" s="1167"/>
      <c r="M7" s="1040"/>
      <c r="O7" s="1306"/>
      <c r="P7" s="1306"/>
      <c r="Q7" s="1306"/>
      <c r="R7" s="1306"/>
      <c r="S7" s="1306"/>
      <c r="T7" s="1306"/>
      <c r="U7" s="779"/>
      <c r="V7" s="779"/>
      <c r="X7" s="1117"/>
      <c r="Y7" s="1117"/>
      <c r="Z7" s="1117"/>
      <c r="AA7" s="1117"/>
      <c r="AB7" s="1117"/>
    </row>
    <row r="8" spans="1:34"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7" t="str">
        <f>IF(datePr_ch="",IF(datePr="","",datePr),datePr_ch)</f>
        <v>30.04.2019</v>
      </c>
      <c r="P8" s="1307"/>
      <c r="Q8" s="1307"/>
      <c r="R8" s="1307"/>
      <c r="S8" s="1307"/>
      <c r="T8" s="1307"/>
      <c r="U8" s="634"/>
      <c r="X8" s="558"/>
      <c r="Y8" s="558"/>
      <c r="Z8" s="558"/>
      <c r="AA8" s="558"/>
      <c r="AB8" s="558"/>
      <c r="AC8" s="558"/>
      <c r="AD8" s="558"/>
      <c r="AE8" s="558"/>
      <c r="AF8" s="558"/>
      <c r="AG8" s="558"/>
      <c r="AH8" s="558"/>
    </row>
    <row r="9" spans="1:34" s="461" customFormat="1" ht="22.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07" t="str">
        <f>IF(numberPr_ch="",IF(numberPr="","",numberPr),numberPr_ch)</f>
        <v>01-13/16844</v>
      </c>
      <c r="P9" s="1307"/>
      <c r="Q9" s="1307"/>
      <c r="R9" s="1307"/>
      <c r="S9" s="1307"/>
      <c r="T9" s="1307"/>
      <c r="U9" s="634"/>
      <c r="X9" s="474"/>
      <c r="Y9" s="474"/>
      <c r="Z9" s="474"/>
      <c r="AA9" s="474"/>
      <c r="AB9" s="474"/>
      <c r="AC9" s="474"/>
      <c r="AD9" s="474"/>
      <c r="AE9" s="474"/>
      <c r="AF9" s="474"/>
      <c r="AG9" s="474"/>
      <c r="AH9" s="474"/>
    </row>
    <row r="10" spans="1:34" s="745" customFormat="1" ht="5.25" hidden="1">
      <c r="A10" s="1117"/>
      <c r="B10" s="1117"/>
      <c r="C10" s="1117"/>
      <c r="D10" s="1117"/>
      <c r="E10" s="1117"/>
      <c r="F10" s="1117"/>
      <c r="G10" s="1117"/>
      <c r="H10" s="1117"/>
      <c r="L10" s="1167"/>
      <c r="M10" s="1040"/>
      <c r="O10" s="1306"/>
      <c r="P10" s="1306"/>
      <c r="Q10" s="1306"/>
      <c r="R10" s="1306"/>
      <c r="S10" s="1306"/>
      <c r="T10" s="1306"/>
      <c r="U10" s="779"/>
      <c r="V10" s="779"/>
      <c r="X10" s="1117"/>
      <c r="Y10" s="1117"/>
      <c r="Z10" s="1117"/>
      <c r="AA10" s="1117"/>
      <c r="AB10" s="1117"/>
    </row>
    <row r="11" spans="1:34" s="461" customFormat="1" ht="11.25" hidden="1">
      <c r="A11" s="474"/>
      <c r="B11" s="474"/>
      <c r="C11" s="474"/>
      <c r="D11" s="474"/>
      <c r="E11" s="474"/>
      <c r="F11" s="474"/>
      <c r="G11" s="474"/>
      <c r="H11" s="474"/>
      <c r="L11" s="521"/>
      <c r="M11" s="521"/>
      <c r="N11" s="535"/>
      <c r="O11" s="550"/>
      <c r="P11" s="550"/>
      <c r="Q11" s="550"/>
      <c r="R11" s="550"/>
      <c r="S11" s="550"/>
      <c r="T11" s="550"/>
      <c r="U11" s="472" t="s">
        <v>370</v>
      </c>
      <c r="X11" s="474"/>
      <c r="Y11" s="474"/>
      <c r="Z11" s="474"/>
      <c r="AA11" s="474"/>
      <c r="AB11" s="474"/>
      <c r="AC11" s="474"/>
      <c r="AD11" s="474"/>
      <c r="AE11" s="474"/>
      <c r="AF11" s="474"/>
      <c r="AG11" s="474"/>
      <c r="AH11" s="474"/>
    </row>
    <row r="12" spans="1:34" ht="15" customHeight="1">
      <c r="J12" s="451"/>
      <c r="K12" s="451"/>
      <c r="L12" s="447"/>
      <c r="M12" s="447"/>
      <c r="N12" s="447"/>
      <c r="O12" s="1332"/>
      <c r="P12" s="1332"/>
      <c r="Q12" s="1332"/>
      <c r="R12" s="1332"/>
      <c r="S12" s="1332"/>
      <c r="T12" s="1332"/>
      <c r="U12" s="1332"/>
    </row>
    <row r="13" spans="1:34">
      <c r="J13" s="451"/>
      <c r="K13" s="451"/>
      <c r="L13" s="1231" t="s">
        <v>444</v>
      </c>
      <c r="M13" s="1231"/>
      <c r="N13" s="1231"/>
      <c r="O13" s="1231"/>
      <c r="P13" s="1231"/>
      <c r="Q13" s="1231"/>
      <c r="R13" s="1231"/>
      <c r="S13" s="1231"/>
      <c r="T13" s="1231"/>
      <c r="U13" s="1231"/>
      <c r="V13" s="1231"/>
      <c r="W13" s="1231" t="s">
        <v>445</v>
      </c>
    </row>
    <row r="14" spans="1:34" ht="14.25" customHeight="1">
      <c r="J14" s="451"/>
      <c r="K14" s="451"/>
      <c r="L14" s="1314" t="s">
        <v>90</v>
      </c>
      <c r="M14" s="1314" t="s">
        <v>602</v>
      </c>
      <c r="N14" s="490"/>
      <c r="O14" s="1315" t="s">
        <v>604</v>
      </c>
      <c r="P14" s="1316"/>
      <c r="Q14" s="1316"/>
      <c r="R14" s="1316"/>
      <c r="S14" s="1316"/>
      <c r="T14" s="1317"/>
      <c r="U14" s="1297" t="s">
        <v>338</v>
      </c>
      <c r="V14" s="1311" t="s">
        <v>273</v>
      </c>
      <c r="W14" s="1231"/>
    </row>
    <row r="15" spans="1:34" s="492" customFormat="1" ht="14.25" customHeight="1">
      <c r="A15" s="553"/>
      <c r="B15" s="553"/>
      <c r="C15" s="553"/>
      <c r="D15" s="553"/>
      <c r="E15" s="553"/>
      <c r="F15" s="553"/>
      <c r="G15" s="559"/>
      <c r="H15" s="559"/>
      <c r="I15" s="500"/>
      <c r="J15" s="498"/>
      <c r="K15" s="498"/>
      <c r="L15" s="1314"/>
      <c r="M15" s="1314"/>
      <c r="N15" s="490"/>
      <c r="O15" s="1320" t="s">
        <v>675</v>
      </c>
      <c r="P15" s="1318" t="s">
        <v>269</v>
      </c>
      <c r="Q15" s="1319"/>
      <c r="R15" s="1295" t="s">
        <v>615</v>
      </c>
      <c r="S15" s="1295"/>
      <c r="T15" s="1296"/>
      <c r="U15" s="1298"/>
      <c r="V15" s="1312"/>
      <c r="W15" s="1231"/>
      <c r="X15" s="553"/>
      <c r="Y15" s="553"/>
      <c r="Z15" s="553"/>
      <c r="AA15" s="553"/>
      <c r="AB15" s="553"/>
      <c r="AC15" s="553"/>
      <c r="AD15" s="553"/>
      <c r="AE15" s="553"/>
      <c r="AF15" s="553"/>
      <c r="AG15" s="553"/>
      <c r="AH15" s="553"/>
    </row>
    <row r="16" spans="1:34" ht="33.75">
      <c r="J16" s="451"/>
      <c r="K16" s="451"/>
      <c r="L16" s="1314"/>
      <c r="M16" s="1314"/>
      <c r="N16" s="489"/>
      <c r="O16" s="1321"/>
      <c r="P16" s="504" t="s">
        <v>670</v>
      </c>
      <c r="Q16" s="504" t="s">
        <v>671</v>
      </c>
      <c r="R16" s="505" t="s">
        <v>272</v>
      </c>
      <c r="S16" s="1309" t="s">
        <v>271</v>
      </c>
      <c r="T16" s="1310"/>
      <c r="U16" s="1299"/>
      <c r="V16" s="1313"/>
      <c r="W16" s="1231"/>
    </row>
    <row r="17" spans="1:35">
      <c r="J17" s="451"/>
      <c r="K17" s="459">
        <v>1</v>
      </c>
      <c r="L17" s="494" t="s">
        <v>91</v>
      </c>
      <c r="M17" s="494" t="s">
        <v>47</v>
      </c>
      <c r="N17" s="465" t="s">
        <v>47</v>
      </c>
      <c r="O17" s="457">
        <f ca="1">OFFSET(O17,0,-1)+1</f>
        <v>3</v>
      </c>
      <c r="P17" s="457">
        <f ca="1">OFFSET(P17,0,-1)+1</f>
        <v>4</v>
      </c>
      <c r="Q17" s="457">
        <f ca="1">OFFSET(Q17,0,-1)+1</f>
        <v>5</v>
      </c>
      <c r="R17" s="457">
        <f ca="1">OFFSET(R17,0,-1)+1</f>
        <v>6</v>
      </c>
      <c r="S17" s="1302">
        <f ca="1">OFFSET(S17,0,-1)+1</f>
        <v>7</v>
      </c>
      <c r="T17" s="1302"/>
      <c r="U17" s="457">
        <f ca="1">OFFSET(U17,0,-2)+1</f>
        <v>8</v>
      </c>
      <c r="V17" s="619">
        <f ca="1">OFFSET(V17,0,-1)</f>
        <v>8</v>
      </c>
      <c r="W17" s="457">
        <f ca="1">OFFSET(W17,0,-1)+1</f>
        <v>9</v>
      </c>
    </row>
    <row r="18" spans="1:35" ht="22.5">
      <c r="A18" s="1285">
        <v>1</v>
      </c>
      <c r="B18" s="905"/>
      <c r="C18" s="905"/>
      <c r="D18" s="905"/>
      <c r="E18" s="906"/>
      <c r="F18" s="907"/>
      <c r="G18" s="907"/>
      <c r="H18" s="907"/>
      <c r="I18" s="908"/>
      <c r="J18" s="903"/>
      <c r="K18" s="910"/>
      <c r="L18" s="561">
        <f>mergeValue(A18)</f>
        <v>1</v>
      </c>
      <c r="M18" s="609" t="s">
        <v>19</v>
      </c>
      <c r="N18" s="548"/>
      <c r="O18" s="1329"/>
      <c r="P18" s="1329"/>
      <c r="Q18" s="1329"/>
      <c r="R18" s="1329"/>
      <c r="S18" s="1329"/>
      <c r="T18" s="1329"/>
      <c r="U18" s="1329"/>
      <c r="V18" s="1329"/>
      <c r="W18" s="1125" t="s">
        <v>718</v>
      </c>
    </row>
    <row r="19" spans="1:35" ht="22.5">
      <c r="A19" s="1285"/>
      <c r="B19" s="1285">
        <v>1</v>
      </c>
      <c r="C19" s="905"/>
      <c r="D19" s="905"/>
      <c r="E19" s="907"/>
      <c r="F19" s="907"/>
      <c r="G19" s="907"/>
      <c r="H19" s="907"/>
      <c r="I19" s="902"/>
      <c r="J19" s="901"/>
      <c r="K19" s="904"/>
      <c r="L19" s="561" t="str">
        <f>mergeValue(A19) &amp;"."&amp; mergeValue(B19)</f>
        <v>1.1</v>
      </c>
      <c r="M19" s="515" t="s">
        <v>15</v>
      </c>
      <c r="N19" s="548"/>
      <c r="O19" s="1329"/>
      <c r="P19" s="1329"/>
      <c r="Q19" s="1329"/>
      <c r="R19" s="1329"/>
      <c r="S19" s="1329"/>
      <c r="T19" s="1329"/>
      <c r="U19" s="1329"/>
      <c r="V19" s="1329"/>
      <c r="W19" s="1125" t="s">
        <v>459</v>
      </c>
    </row>
    <row r="20" spans="1:35" ht="22.5">
      <c r="A20" s="1285"/>
      <c r="B20" s="1285"/>
      <c r="C20" s="1285">
        <v>1</v>
      </c>
      <c r="D20" s="905"/>
      <c r="E20" s="907"/>
      <c r="F20" s="907"/>
      <c r="G20" s="907"/>
      <c r="H20" s="907"/>
      <c r="I20" s="909"/>
      <c r="J20" s="901"/>
      <c r="K20" s="904"/>
      <c r="L20" s="561" t="str">
        <f>mergeValue(A20) &amp;"."&amp; mergeValue(B20)&amp;"."&amp; mergeValue(C20)</f>
        <v>1.1.1</v>
      </c>
      <c r="M20" s="516" t="s">
        <v>7</v>
      </c>
      <c r="N20" s="548"/>
      <c r="O20" s="1329"/>
      <c r="P20" s="1329"/>
      <c r="Q20" s="1329"/>
      <c r="R20" s="1329"/>
      <c r="S20" s="1329"/>
      <c r="T20" s="1329"/>
      <c r="U20" s="1329"/>
      <c r="V20" s="1329"/>
      <c r="W20" s="1125" t="s">
        <v>600</v>
      </c>
    </row>
    <row r="21" spans="1:35" ht="22.5">
      <c r="A21" s="1285"/>
      <c r="B21" s="1285"/>
      <c r="C21" s="1285"/>
      <c r="D21" s="1285">
        <v>1</v>
      </c>
      <c r="E21" s="907"/>
      <c r="F21" s="907"/>
      <c r="G21" s="907"/>
      <c r="H21" s="907"/>
      <c r="I21" s="909"/>
      <c r="J21" s="901"/>
      <c r="K21" s="904"/>
      <c r="L21" s="561" t="str">
        <f>mergeValue(A21) &amp;"."&amp; mergeValue(B21)&amp;"."&amp; mergeValue(C21)&amp;"."&amp; mergeValue(D21)</f>
        <v>1.1.1.1</v>
      </c>
      <c r="M21" s="517" t="s">
        <v>21</v>
      </c>
      <c r="N21" s="548"/>
      <c r="O21" s="1329"/>
      <c r="P21" s="1329"/>
      <c r="Q21" s="1329"/>
      <c r="R21" s="1329"/>
      <c r="S21" s="1329"/>
      <c r="T21" s="1329"/>
      <c r="U21" s="1329"/>
      <c r="V21" s="1329"/>
      <c r="W21" s="1125" t="s">
        <v>601</v>
      </c>
    </row>
    <row r="22" spans="1:35" ht="11.25" hidden="1" customHeight="1">
      <c r="A22" s="1285"/>
      <c r="B22" s="1285"/>
      <c r="C22" s="1285"/>
      <c r="D22" s="1285"/>
      <c r="E22" s="1285">
        <v>1</v>
      </c>
      <c r="F22" s="907"/>
      <c r="G22" s="907"/>
      <c r="H22" s="905">
        <v>1</v>
      </c>
      <c r="I22" s="1285">
        <v>1</v>
      </c>
      <c r="J22" s="907"/>
      <c r="K22" s="912"/>
      <c r="L22" s="561"/>
      <c r="M22" s="523"/>
      <c r="N22" s="549"/>
      <c r="O22" s="599"/>
      <c r="P22" s="599"/>
      <c r="Q22" s="599"/>
      <c r="R22" s="599"/>
      <c r="S22" s="599"/>
      <c r="T22" s="599"/>
      <c r="U22" s="599"/>
      <c r="V22" s="477"/>
      <c r="W22" s="1086"/>
    </row>
    <row r="23" spans="1:35" ht="33.75">
      <c r="A23" s="1285"/>
      <c r="B23" s="1285"/>
      <c r="C23" s="1285"/>
      <c r="D23" s="1285"/>
      <c r="E23" s="1285"/>
      <c r="F23" s="1285">
        <v>1</v>
      </c>
      <c r="G23" s="905"/>
      <c r="H23" s="905"/>
      <c r="I23" s="1285"/>
      <c r="J23" s="1285">
        <v>1</v>
      </c>
      <c r="K23" s="913"/>
      <c r="L23" s="561" t="str">
        <f>mergeValue(A23) &amp;"."&amp; mergeValue(B23)&amp;"."&amp; mergeValue(C23)&amp;"."&amp; mergeValue(D23)&amp;"."&amp;  mergeValue(F23)</f>
        <v>1.1.1.1.1</v>
      </c>
      <c r="M23" s="524" t="s">
        <v>9</v>
      </c>
      <c r="N23" s="549"/>
      <c r="O23" s="1287"/>
      <c r="P23" s="1287"/>
      <c r="Q23" s="1287"/>
      <c r="R23" s="1287"/>
      <c r="S23" s="1287"/>
      <c r="T23" s="1287"/>
      <c r="U23" s="1287"/>
      <c r="V23" s="1287"/>
      <c r="W23" s="1125" t="s">
        <v>720</v>
      </c>
      <c r="Y23" s="473" t="str">
        <f>strCheckUnique(Z23:Z26)</f>
        <v/>
      </c>
      <c r="AA23" s="473"/>
    </row>
    <row r="24" spans="1:35" ht="99" customHeight="1">
      <c r="A24" s="1285"/>
      <c r="B24" s="1285"/>
      <c r="C24" s="1285"/>
      <c r="D24" s="1285"/>
      <c r="E24" s="1285"/>
      <c r="F24" s="1285"/>
      <c r="G24" s="905">
        <v>1</v>
      </c>
      <c r="H24" s="905"/>
      <c r="I24" s="1285"/>
      <c r="J24" s="1285"/>
      <c r="K24" s="913">
        <v>1</v>
      </c>
      <c r="L24" s="561" t="str">
        <f>mergeValue(A24) &amp;"."&amp; mergeValue(B24)&amp;"."&amp; mergeValue(C24)&amp;"."&amp; mergeValue(D24)&amp;"."&amp; mergeValue(F24)&amp;"."&amp; mergeValue(G24)</f>
        <v>1.1.1.1.1.1</v>
      </c>
      <c r="M24" s="1084"/>
      <c r="N24" s="554"/>
      <c r="O24" s="531"/>
      <c r="P24" s="531"/>
      <c r="Q24" s="1034"/>
      <c r="R24" s="1291"/>
      <c r="S24" s="1293" t="s">
        <v>82</v>
      </c>
      <c r="T24" s="1291"/>
      <c r="U24" s="1293" t="s">
        <v>83</v>
      </c>
      <c r="V24" s="546"/>
      <c r="W24" s="1303" t="s">
        <v>733</v>
      </c>
      <c r="X24" s="469" t="str">
        <f>strCheckDate(O25:V25)</f>
        <v/>
      </c>
      <c r="Y24" s="473"/>
      <c r="Z24" s="473" t="str">
        <f>IF(M24="","",M24 )</f>
        <v/>
      </c>
      <c r="AA24" s="473"/>
      <c r="AB24" s="473"/>
      <c r="AC24" s="473"/>
    </row>
    <row r="25" spans="1:35" ht="11.25" hidden="1">
      <c r="A25" s="1285"/>
      <c r="B25" s="1285"/>
      <c r="C25" s="1285"/>
      <c r="D25" s="1285"/>
      <c r="E25" s="1285"/>
      <c r="F25" s="1285"/>
      <c r="G25" s="905"/>
      <c r="H25" s="905"/>
      <c r="I25" s="1285"/>
      <c r="J25" s="1285"/>
      <c r="K25" s="913"/>
      <c r="L25" s="568"/>
      <c r="M25" s="614"/>
      <c r="N25" s="554"/>
      <c r="O25" s="531"/>
      <c r="P25" s="531"/>
      <c r="Q25" s="552" t="str">
        <f>R24 &amp; "-" &amp; T24</f>
        <v>-</v>
      </c>
      <c r="R25" s="1292"/>
      <c r="S25" s="1293"/>
      <c r="T25" s="1292"/>
      <c r="U25" s="1293"/>
      <c r="V25" s="546"/>
      <c r="W25" s="1304"/>
    </row>
    <row r="26" spans="1:35" s="445" customFormat="1" ht="15" customHeight="1">
      <c r="A26" s="1285"/>
      <c r="B26" s="1285"/>
      <c r="C26" s="1285"/>
      <c r="D26" s="1285"/>
      <c r="E26" s="1285"/>
      <c r="F26" s="1285"/>
      <c r="G26" s="907"/>
      <c r="H26" s="905"/>
      <c r="I26" s="1285"/>
      <c r="J26" s="1285"/>
      <c r="K26" s="912"/>
      <c r="L26" s="507"/>
      <c r="M26" s="525" t="s">
        <v>24</v>
      </c>
      <c r="N26" s="520"/>
      <c r="O26" s="514"/>
      <c r="P26" s="514"/>
      <c r="Q26" s="514"/>
      <c r="R26" s="541"/>
      <c r="S26" s="533"/>
      <c r="T26" s="532"/>
      <c r="U26" s="520"/>
      <c r="V26" s="529"/>
      <c r="W26" s="1305"/>
      <c r="X26" s="470"/>
      <c r="Y26" s="470"/>
      <c r="Z26" s="470"/>
      <c r="AA26" s="470"/>
      <c r="AB26" s="470"/>
      <c r="AC26" s="470"/>
      <c r="AD26" s="470"/>
      <c r="AE26" s="470"/>
      <c r="AF26" s="470"/>
      <c r="AG26" s="470"/>
      <c r="AH26" s="470"/>
    </row>
    <row r="27" spans="1:35" s="445" customFormat="1" ht="15" customHeight="1">
      <c r="A27" s="1285"/>
      <c r="B27" s="1285"/>
      <c r="C27" s="1285"/>
      <c r="D27" s="1285"/>
      <c r="E27" s="1285"/>
      <c r="F27" s="907"/>
      <c r="G27" s="907"/>
      <c r="H27" s="905"/>
      <c r="I27" s="1285"/>
      <c r="J27" s="907"/>
      <c r="K27" s="912"/>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5" s="445" customFormat="1" ht="15" hidden="1" customHeight="1">
      <c r="A28" s="1285"/>
      <c r="B28" s="1285"/>
      <c r="C28" s="1285"/>
      <c r="D28" s="1285"/>
      <c r="E28" s="911"/>
      <c r="F28" s="907"/>
      <c r="G28" s="907"/>
      <c r="H28" s="907"/>
      <c r="I28" s="903"/>
      <c r="J28" s="900"/>
      <c r="K28" s="910"/>
      <c r="L28" s="507"/>
      <c r="M28" s="520"/>
      <c r="N28" s="520"/>
      <c r="O28" s="520"/>
      <c r="P28" s="520"/>
      <c r="Q28" s="520"/>
      <c r="R28" s="520"/>
      <c r="S28" s="520"/>
      <c r="T28" s="520"/>
      <c r="U28" s="520"/>
      <c r="V28" s="533"/>
      <c r="W28" s="529"/>
      <c r="X28" s="470"/>
      <c r="Y28" s="470"/>
      <c r="Z28" s="470"/>
      <c r="AA28" s="470"/>
      <c r="AB28" s="470"/>
      <c r="AC28" s="470"/>
      <c r="AD28" s="470"/>
      <c r="AE28" s="470"/>
      <c r="AF28" s="470"/>
      <c r="AG28" s="470"/>
      <c r="AH28" s="470"/>
      <c r="AI28" s="470"/>
    </row>
    <row r="29" spans="1:35" s="445" customFormat="1" ht="15" customHeight="1">
      <c r="A29" s="1285"/>
      <c r="B29" s="1285"/>
      <c r="C29" s="1285"/>
      <c r="D29" s="911"/>
      <c r="E29" s="911"/>
      <c r="F29" s="907"/>
      <c r="G29" s="907"/>
      <c r="H29" s="907"/>
      <c r="I29" s="903"/>
      <c r="J29" s="900"/>
      <c r="K29" s="910"/>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5" s="445" customFormat="1" ht="15" customHeight="1">
      <c r="A30" s="1285"/>
      <c r="B30" s="1285"/>
      <c r="C30" s="911"/>
      <c r="D30" s="911"/>
      <c r="E30" s="911"/>
      <c r="F30" s="911"/>
      <c r="G30" s="916"/>
      <c r="H30" s="903"/>
      <c r="I30" s="914"/>
      <c r="J30" s="900"/>
      <c r="K30" s="915"/>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5" s="445" customFormat="1" ht="15" customHeight="1">
      <c r="A31" s="1285"/>
      <c r="B31" s="911"/>
      <c r="C31" s="911"/>
      <c r="D31" s="911"/>
      <c r="E31" s="911"/>
      <c r="F31" s="911"/>
      <c r="G31" s="916"/>
      <c r="H31" s="903"/>
      <c r="I31" s="903"/>
      <c r="J31" s="900"/>
      <c r="K31" s="910"/>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5" s="445" customFormat="1" ht="15" customHeight="1">
      <c r="A32" s="899"/>
      <c r="B32" s="899"/>
      <c r="C32" s="899"/>
      <c r="D32" s="899"/>
      <c r="E32" s="899"/>
      <c r="F32" s="899"/>
      <c r="G32" s="899"/>
      <c r="H32" s="899"/>
      <c r="I32" s="899"/>
      <c r="J32" s="899"/>
      <c r="K32" s="899"/>
      <c r="L32" s="507"/>
      <c r="M32" s="534" t="s">
        <v>307</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5"/>
      <c r="M33" s="455"/>
      <c r="N33" s="455"/>
      <c r="O33" s="455"/>
      <c r="P33" s="455"/>
      <c r="Q33" s="455"/>
      <c r="R33" s="455"/>
      <c r="S33" s="455"/>
      <c r="T33" s="455"/>
      <c r="U33" s="455"/>
    </row>
    <row r="34" spans="12:23" ht="141.75" customHeight="1">
      <c r="L34" s="1">
        <v>1</v>
      </c>
      <c r="M34" s="1278" t="s">
        <v>734</v>
      </c>
      <c r="N34" s="1278"/>
      <c r="O34" s="1278"/>
      <c r="P34" s="1278"/>
      <c r="Q34" s="1278"/>
      <c r="R34" s="1278"/>
      <c r="S34" s="1278"/>
      <c r="T34" s="1278"/>
      <c r="U34" s="1278"/>
      <c r="V34" s="1278"/>
      <c r="W34" s="1278"/>
    </row>
  </sheetData>
  <sheetProtection password="FA9C" sheet="1" objects="1" scenarios="1" formatColumns="0" formatRows="0"/>
  <dataConsolidate/>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5"/>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66</v>
      </c>
    </row>
    <row r="2" spans="1:20" ht="22.5">
      <c r="F2" s="1279" t="s">
        <v>470</v>
      </c>
      <c r="G2" s="1280"/>
      <c r="H2" s="1281"/>
      <c r="I2" s="407"/>
    </row>
    <row r="3" spans="1:20" ht="3" customHeight="1"/>
    <row r="4" spans="1:20" s="182" customFormat="1" ht="11.25">
      <c r="A4" s="206"/>
      <c r="B4" s="206"/>
      <c r="C4" s="206"/>
      <c r="D4" s="206"/>
      <c r="F4" s="1231" t="s">
        <v>444</v>
      </c>
      <c r="G4" s="1231"/>
      <c r="H4" s="1231"/>
      <c r="I4" s="1282"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82"/>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06.05.2019</v>
      </c>
      <c r="I7" s="188" t="s">
        <v>472</v>
      </c>
      <c r="J7" s="312"/>
      <c r="K7" s="206"/>
      <c r="L7" s="206"/>
      <c r="M7" s="206"/>
      <c r="N7" s="206"/>
      <c r="O7" s="206"/>
      <c r="P7" s="206"/>
      <c r="Q7" s="206"/>
      <c r="R7" s="206"/>
      <c r="S7" s="206"/>
      <c r="T7" s="206"/>
    </row>
    <row r="8" spans="1:20" s="182" customFormat="1" ht="45">
      <c r="A8" s="1283">
        <v>1</v>
      </c>
      <c r="B8" s="206"/>
      <c r="C8" s="206"/>
      <c r="D8" s="206"/>
      <c r="F8" s="313" t="str">
        <f>"2." &amp;mergeValue(A8)</f>
        <v>2.1</v>
      </c>
      <c r="G8" s="389" t="s">
        <v>473</v>
      </c>
      <c r="H8" s="297" t="str">
        <f>IF('Перечень тарифов'!R31="","наименование отсутствует","" &amp; 'Перечень тарифов'!R31 &amp; "")</f>
        <v>наименование отсутствует</v>
      </c>
      <c r="I8" s="188" t="s">
        <v>568</v>
      </c>
      <c r="J8" s="312"/>
      <c r="K8" s="206"/>
      <c r="L8" s="206"/>
      <c r="M8" s="206"/>
      <c r="N8" s="206"/>
      <c r="O8" s="206"/>
      <c r="P8" s="206"/>
      <c r="Q8" s="206"/>
      <c r="R8" s="206"/>
      <c r="S8" s="206"/>
      <c r="T8" s="206"/>
    </row>
    <row r="9" spans="1:20" s="182" customFormat="1" ht="33.75">
      <c r="A9" s="1283"/>
      <c r="B9" s="206"/>
      <c r="C9" s="206"/>
      <c r="D9" s="206"/>
      <c r="F9" s="313" t="str">
        <f>"3." &amp;mergeValue(A9)</f>
        <v>3.1</v>
      </c>
      <c r="G9" s="389" t="s">
        <v>474</v>
      </c>
      <c r="H9" s="297" t="str">
        <f>IF('Перечень тарифов'!F31="","наименование отсутствует","" &amp; 'Перечень тарифов'!F31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88" t="s">
        <v>566</v>
      </c>
      <c r="J9" s="312"/>
      <c r="K9" s="206"/>
      <c r="L9" s="206"/>
      <c r="M9" s="206"/>
      <c r="N9" s="206"/>
      <c r="O9" s="206"/>
      <c r="P9" s="206"/>
      <c r="Q9" s="206"/>
      <c r="R9" s="206"/>
      <c r="S9" s="206"/>
      <c r="T9" s="206"/>
    </row>
    <row r="10" spans="1:20" s="182" customFormat="1" ht="22.5">
      <c r="A10" s="1283"/>
      <c r="B10" s="206"/>
      <c r="C10" s="206"/>
      <c r="D10" s="206"/>
      <c r="F10" s="313" t="str">
        <f>"4."&amp;mergeValue(A10)</f>
        <v>4.1</v>
      </c>
      <c r="G10" s="389" t="s">
        <v>475</v>
      </c>
      <c r="H10" s="298" t="s">
        <v>448</v>
      </c>
      <c r="I10" s="188"/>
      <c r="J10" s="312"/>
      <c r="K10" s="206"/>
      <c r="L10" s="206"/>
      <c r="M10" s="206"/>
      <c r="N10" s="206"/>
      <c r="O10" s="206"/>
      <c r="P10" s="206"/>
      <c r="Q10" s="206"/>
      <c r="R10" s="206"/>
      <c r="S10" s="206"/>
      <c r="T10" s="206"/>
    </row>
    <row r="11" spans="1:20" s="182" customFormat="1" ht="18.75">
      <c r="A11" s="1283"/>
      <c r="B11" s="1283">
        <v>1</v>
      </c>
      <c r="C11" s="321"/>
      <c r="D11" s="321"/>
      <c r="F11" s="313" t="str">
        <f>"4."&amp;mergeValue(A11) &amp;"."&amp;mergeValue(B11)</f>
        <v>4.1.1</v>
      </c>
      <c r="G11" s="304" t="s">
        <v>570</v>
      </c>
      <c r="H11" s="297" t="str">
        <f>IF(region_name="","",region_name)</f>
        <v>г.Санкт-Петербург</v>
      </c>
      <c r="I11" s="188" t="s">
        <v>478</v>
      </c>
      <c r="J11" s="312"/>
      <c r="K11" s="206"/>
      <c r="L11" s="206"/>
      <c r="M11" s="206"/>
      <c r="N11" s="206"/>
      <c r="O11" s="206"/>
      <c r="P11" s="206"/>
      <c r="Q11" s="206"/>
      <c r="R11" s="206"/>
      <c r="S11" s="206"/>
      <c r="T11" s="206"/>
    </row>
    <row r="12" spans="1:20" s="182" customFormat="1" ht="22.5">
      <c r="A12" s="1283"/>
      <c r="B12" s="1283"/>
      <c r="C12" s="1283">
        <v>1</v>
      </c>
      <c r="D12" s="321"/>
      <c r="F12" s="313" t="str">
        <f>"4."&amp;mergeValue(A12) &amp;"."&amp;mergeValue(B12)&amp;"."&amp;mergeValue(C12)</f>
        <v>4.1.1.1</v>
      </c>
      <c r="G12" s="318" t="s">
        <v>476</v>
      </c>
      <c r="H12" s="297" t="str">
        <f>IF(Территории!H13="","","" &amp; Территории!H13 &amp; "")</f>
        <v>город Санкт-Петербург</v>
      </c>
      <c r="I12" s="188" t="s">
        <v>479</v>
      </c>
      <c r="J12" s="312"/>
      <c r="K12" s="206"/>
      <c r="L12" s="206"/>
      <c r="M12" s="206"/>
      <c r="N12" s="206"/>
      <c r="O12" s="206"/>
      <c r="P12" s="206"/>
      <c r="Q12" s="206"/>
      <c r="R12" s="206"/>
      <c r="S12" s="206"/>
      <c r="T12" s="206"/>
    </row>
    <row r="13" spans="1:20" s="182" customFormat="1" ht="56.25">
      <c r="A13" s="1283"/>
      <c r="B13" s="1283"/>
      <c r="C13" s="1283"/>
      <c r="D13" s="321">
        <v>1</v>
      </c>
      <c r="F13" s="313" t="str">
        <f>"4."&amp;mergeValue(A13) &amp;"."&amp;mergeValue(B13)&amp;"."&amp;mergeValue(C13)&amp;"."&amp;mergeValue(D13)</f>
        <v>4.1.1.1.1</v>
      </c>
      <c r="G13" s="392" t="s">
        <v>477</v>
      </c>
      <c r="H13" s="297" t="str">
        <f>IF(Территории!R14="","","" &amp; Территории!R14 &amp; "")</f>
        <v>город Санкт-Петербург (40000000)</v>
      </c>
      <c r="I13" s="1179" t="s">
        <v>569</v>
      </c>
      <c r="J13" s="312"/>
      <c r="K13" s="206"/>
      <c r="L13" s="206"/>
      <c r="M13" s="206"/>
      <c r="N13" s="206"/>
      <c r="O13" s="206"/>
      <c r="P13" s="206"/>
      <c r="Q13" s="206"/>
      <c r="R13" s="206"/>
      <c r="S13" s="206"/>
      <c r="T13" s="206"/>
    </row>
    <row r="14" spans="1:20" s="306" customFormat="1" ht="3" customHeight="1">
      <c r="A14" s="307"/>
      <c r="B14" s="307"/>
      <c r="C14" s="307"/>
      <c r="D14" s="307"/>
      <c r="F14" s="322"/>
      <c r="G14" s="323"/>
      <c r="H14" s="324"/>
      <c r="I14" s="325"/>
      <c r="J14" s="307"/>
      <c r="K14" s="307"/>
      <c r="L14" s="307"/>
      <c r="M14" s="307"/>
      <c r="N14" s="307"/>
      <c r="O14" s="307"/>
      <c r="P14" s="307"/>
      <c r="Q14" s="307"/>
      <c r="R14" s="307"/>
      <c r="S14" s="307"/>
      <c r="T14" s="307"/>
    </row>
    <row r="15" spans="1:20" s="306" customFormat="1" ht="15" customHeight="1">
      <c r="A15" s="307"/>
      <c r="B15" s="307"/>
      <c r="C15" s="307"/>
      <c r="D15" s="307"/>
      <c r="F15" s="305"/>
      <c r="G15" s="1278" t="s">
        <v>571</v>
      </c>
      <c r="H15" s="1278"/>
      <c r="I15" s="218"/>
      <c r="J15" s="307"/>
      <c r="K15" s="307"/>
      <c r="L15" s="307"/>
      <c r="M15" s="307"/>
      <c r="N15" s="307"/>
      <c r="O15" s="307"/>
      <c r="P15" s="307"/>
      <c r="Q15" s="307"/>
      <c r="R15" s="307"/>
      <c r="S15" s="307"/>
      <c r="T15" s="307"/>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BQ31"/>
  <sheetViews>
    <sheetView showGridLines="0" topLeftCell="M4" zoomScaleNormal="100" workbookViewId="0">
      <pane xSplit="2" ySplit="20" topLeftCell="O24" activePane="bottomRight" state="frozen"/>
      <selection activeCell="M4" sqref="M4"/>
      <selection pane="topRight" activeCell="O4" sqref="O4"/>
      <selection pane="bottomLeft" activeCell="M24" sqref="M24"/>
      <selection pane="bottomRight" activeCell="O36" sqref="O36"/>
    </sheetView>
  </sheetViews>
  <sheetFormatPr defaultColWidth="10.5703125" defaultRowHeight="14.25"/>
  <cols>
    <col min="1" max="6" width="10.5703125" style="469" hidden="1" customWidth="1"/>
    <col min="7" max="8" width="11.140625" style="475"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6" width="23.7109375" style="446" customWidth="1"/>
    <col min="17"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customWidth="1"/>
    <col min="27" max="28" width="23.7109375" style="1068" customWidth="1"/>
    <col min="29" max="33" width="23.7109375" style="1068" hidden="1" customWidth="1"/>
    <col min="34" max="34" width="1.7109375" style="1068" hidden="1" customWidth="1"/>
    <col min="35" max="35" width="11.7109375" style="1068" customWidth="1"/>
    <col min="36" max="36" width="3.7109375" style="1068" customWidth="1"/>
    <col min="37" max="37" width="11.7109375" style="1068" customWidth="1"/>
    <col min="38" max="38" width="8.5703125" style="1068" customWidth="1"/>
    <col min="39" max="40" width="23.7109375" style="1068" customWidth="1"/>
    <col min="41" max="45" width="23.7109375" style="1068" hidden="1" customWidth="1"/>
    <col min="46" max="46" width="1.7109375" style="1068" hidden="1" customWidth="1"/>
    <col min="47" max="47" width="11.7109375" style="1068" customWidth="1"/>
    <col min="48" max="48" width="3.7109375" style="1068" customWidth="1"/>
    <col min="49" max="49" width="11.7109375" style="1068" customWidth="1"/>
    <col min="50" max="50" width="8.5703125" style="1068" customWidth="1"/>
    <col min="51" max="52" width="23.7109375" style="1068" customWidth="1"/>
    <col min="53" max="57" width="23.7109375" style="1068" hidden="1" customWidth="1"/>
    <col min="58" max="58" width="1.7109375" style="1068" hidden="1" customWidth="1"/>
    <col min="59" max="59" width="11.7109375" style="1068" customWidth="1"/>
    <col min="60" max="60" width="3.7109375" style="1068" customWidth="1"/>
    <col min="61" max="61" width="11.7109375" style="1068" customWidth="1"/>
    <col min="62" max="62" width="8.5703125" style="1068" hidden="1" customWidth="1"/>
    <col min="63" max="63" width="4.7109375" style="446" customWidth="1"/>
    <col min="64" max="64" width="115.7109375" style="446" customWidth="1"/>
    <col min="65" max="69" width="10.5703125" style="469"/>
    <col min="70" max="285" width="10.5703125" style="446"/>
    <col min="286" max="293" width="0" style="446" hidden="1" customWidth="1"/>
    <col min="294" max="296" width="3.7109375" style="446" customWidth="1"/>
    <col min="297" max="297" width="12.7109375" style="446" customWidth="1"/>
    <col min="298" max="298" width="47.42578125" style="446" customWidth="1"/>
    <col min="299" max="307" width="0" style="446" hidden="1" customWidth="1"/>
    <col min="308" max="308" width="11.7109375" style="446" customWidth="1"/>
    <col min="309" max="309" width="6.42578125" style="446" bestFit="1" customWidth="1"/>
    <col min="310" max="310" width="11.7109375" style="446" customWidth="1"/>
    <col min="311" max="311" width="0" style="446" hidden="1" customWidth="1"/>
    <col min="312" max="312" width="3.7109375" style="446" customWidth="1"/>
    <col min="313" max="313" width="11.140625" style="446" bestFit="1" customWidth="1"/>
    <col min="314" max="541" width="10.5703125" style="446"/>
    <col min="542" max="549" width="0" style="446" hidden="1" customWidth="1"/>
    <col min="550" max="552" width="3.7109375" style="446" customWidth="1"/>
    <col min="553" max="553" width="12.7109375" style="446" customWidth="1"/>
    <col min="554" max="554" width="47.42578125" style="446" customWidth="1"/>
    <col min="555" max="563" width="0" style="446" hidden="1" customWidth="1"/>
    <col min="564" max="564" width="11.7109375" style="446" customWidth="1"/>
    <col min="565" max="565" width="6.42578125" style="446" bestFit="1" customWidth="1"/>
    <col min="566" max="566" width="11.7109375" style="446" customWidth="1"/>
    <col min="567" max="567" width="0" style="446" hidden="1" customWidth="1"/>
    <col min="568" max="568" width="3.7109375" style="446" customWidth="1"/>
    <col min="569" max="569" width="11.140625" style="446" bestFit="1" customWidth="1"/>
    <col min="570" max="797" width="10.5703125" style="446"/>
    <col min="798" max="805" width="0" style="446" hidden="1" customWidth="1"/>
    <col min="806" max="808" width="3.7109375" style="446" customWidth="1"/>
    <col min="809" max="809" width="12.7109375" style="446" customWidth="1"/>
    <col min="810" max="810" width="47.42578125" style="446" customWidth="1"/>
    <col min="811" max="819" width="0" style="446" hidden="1" customWidth="1"/>
    <col min="820" max="820" width="11.7109375" style="446" customWidth="1"/>
    <col min="821" max="821" width="6.42578125" style="446" bestFit="1" customWidth="1"/>
    <col min="822" max="822" width="11.7109375" style="446" customWidth="1"/>
    <col min="823" max="823" width="0" style="446" hidden="1" customWidth="1"/>
    <col min="824" max="824" width="3.7109375" style="446" customWidth="1"/>
    <col min="825" max="825" width="11.140625" style="446" bestFit="1" customWidth="1"/>
    <col min="826" max="1053" width="10.5703125" style="446"/>
    <col min="1054" max="1061" width="0" style="446" hidden="1" customWidth="1"/>
    <col min="1062" max="1064" width="3.7109375" style="446" customWidth="1"/>
    <col min="1065" max="1065" width="12.7109375" style="446" customWidth="1"/>
    <col min="1066" max="1066" width="47.42578125" style="446" customWidth="1"/>
    <col min="1067" max="1075" width="0" style="446" hidden="1" customWidth="1"/>
    <col min="1076" max="1076" width="11.7109375" style="446" customWidth="1"/>
    <col min="1077" max="1077" width="6.42578125" style="446" bestFit="1" customWidth="1"/>
    <col min="1078" max="1078" width="11.7109375" style="446" customWidth="1"/>
    <col min="1079" max="1079" width="0" style="446" hidden="1" customWidth="1"/>
    <col min="1080" max="1080" width="3.7109375" style="446" customWidth="1"/>
    <col min="1081" max="1081" width="11.140625" style="446" bestFit="1" customWidth="1"/>
    <col min="1082" max="1309" width="10.5703125" style="446"/>
    <col min="1310" max="1317" width="0" style="446" hidden="1" customWidth="1"/>
    <col min="1318" max="1320" width="3.7109375" style="446" customWidth="1"/>
    <col min="1321" max="1321" width="12.7109375" style="446" customWidth="1"/>
    <col min="1322" max="1322" width="47.42578125" style="446" customWidth="1"/>
    <col min="1323" max="1331" width="0" style="446" hidden="1" customWidth="1"/>
    <col min="1332" max="1332" width="11.7109375" style="446" customWidth="1"/>
    <col min="1333" max="1333" width="6.42578125" style="446" bestFit="1" customWidth="1"/>
    <col min="1334" max="1334" width="11.7109375" style="446" customWidth="1"/>
    <col min="1335" max="1335" width="0" style="446" hidden="1" customWidth="1"/>
    <col min="1336" max="1336" width="3.7109375" style="446" customWidth="1"/>
    <col min="1337" max="1337" width="11.140625" style="446" bestFit="1" customWidth="1"/>
    <col min="1338" max="1565" width="10.5703125" style="446"/>
    <col min="1566" max="1573" width="0" style="446" hidden="1" customWidth="1"/>
    <col min="1574" max="1576" width="3.7109375" style="446" customWidth="1"/>
    <col min="1577" max="1577" width="12.7109375" style="446" customWidth="1"/>
    <col min="1578" max="1578" width="47.42578125" style="446" customWidth="1"/>
    <col min="1579" max="1587" width="0" style="446" hidden="1" customWidth="1"/>
    <col min="1588" max="1588" width="11.7109375" style="446" customWidth="1"/>
    <col min="1589" max="1589" width="6.42578125" style="446" bestFit="1" customWidth="1"/>
    <col min="1590" max="1590" width="11.7109375" style="446" customWidth="1"/>
    <col min="1591" max="1591" width="0" style="446" hidden="1" customWidth="1"/>
    <col min="1592" max="1592" width="3.7109375" style="446" customWidth="1"/>
    <col min="1593" max="1593" width="11.140625" style="446" bestFit="1" customWidth="1"/>
    <col min="1594" max="1821" width="10.5703125" style="446"/>
    <col min="1822" max="1829" width="0" style="446" hidden="1" customWidth="1"/>
    <col min="1830" max="1832" width="3.7109375" style="446" customWidth="1"/>
    <col min="1833" max="1833" width="12.7109375" style="446" customWidth="1"/>
    <col min="1834" max="1834" width="47.42578125" style="446" customWidth="1"/>
    <col min="1835" max="1843" width="0" style="446" hidden="1" customWidth="1"/>
    <col min="1844" max="1844" width="11.7109375" style="446" customWidth="1"/>
    <col min="1845" max="1845" width="6.42578125" style="446" bestFit="1" customWidth="1"/>
    <col min="1846" max="1846" width="11.7109375" style="446" customWidth="1"/>
    <col min="1847" max="1847" width="0" style="446" hidden="1" customWidth="1"/>
    <col min="1848" max="1848" width="3.7109375" style="446" customWidth="1"/>
    <col min="1849" max="1849" width="11.140625" style="446" bestFit="1" customWidth="1"/>
    <col min="1850" max="2077" width="10.5703125" style="446"/>
    <col min="2078" max="2085" width="0" style="446" hidden="1" customWidth="1"/>
    <col min="2086" max="2088" width="3.7109375" style="446" customWidth="1"/>
    <col min="2089" max="2089" width="12.7109375" style="446" customWidth="1"/>
    <col min="2090" max="2090" width="47.42578125" style="446" customWidth="1"/>
    <col min="2091" max="2099" width="0" style="446" hidden="1" customWidth="1"/>
    <col min="2100" max="2100" width="11.7109375" style="446" customWidth="1"/>
    <col min="2101" max="2101" width="6.42578125" style="446" bestFit="1" customWidth="1"/>
    <col min="2102" max="2102" width="11.7109375" style="446" customWidth="1"/>
    <col min="2103" max="2103" width="0" style="446" hidden="1" customWidth="1"/>
    <col min="2104" max="2104" width="3.7109375" style="446" customWidth="1"/>
    <col min="2105" max="2105" width="11.140625" style="446" bestFit="1" customWidth="1"/>
    <col min="2106" max="2333" width="10.5703125" style="446"/>
    <col min="2334" max="2341" width="0" style="446" hidden="1" customWidth="1"/>
    <col min="2342" max="2344" width="3.7109375" style="446" customWidth="1"/>
    <col min="2345" max="2345" width="12.7109375" style="446" customWidth="1"/>
    <col min="2346" max="2346" width="47.42578125" style="446" customWidth="1"/>
    <col min="2347" max="2355" width="0" style="446" hidden="1" customWidth="1"/>
    <col min="2356" max="2356" width="11.7109375" style="446" customWidth="1"/>
    <col min="2357" max="2357" width="6.42578125" style="446" bestFit="1" customWidth="1"/>
    <col min="2358" max="2358" width="11.7109375" style="446" customWidth="1"/>
    <col min="2359" max="2359" width="0" style="446" hidden="1" customWidth="1"/>
    <col min="2360" max="2360" width="3.7109375" style="446" customWidth="1"/>
    <col min="2361" max="2361" width="11.140625" style="446" bestFit="1" customWidth="1"/>
    <col min="2362" max="2589" width="10.5703125" style="446"/>
    <col min="2590" max="2597" width="0" style="446" hidden="1" customWidth="1"/>
    <col min="2598" max="2600" width="3.7109375" style="446" customWidth="1"/>
    <col min="2601" max="2601" width="12.7109375" style="446" customWidth="1"/>
    <col min="2602" max="2602" width="47.42578125" style="446" customWidth="1"/>
    <col min="2603" max="2611" width="0" style="446" hidden="1" customWidth="1"/>
    <col min="2612" max="2612" width="11.7109375" style="446" customWidth="1"/>
    <col min="2613" max="2613" width="6.42578125" style="446" bestFit="1" customWidth="1"/>
    <col min="2614" max="2614" width="11.7109375" style="446" customWidth="1"/>
    <col min="2615" max="2615" width="0" style="446" hidden="1" customWidth="1"/>
    <col min="2616" max="2616" width="3.7109375" style="446" customWidth="1"/>
    <col min="2617" max="2617" width="11.140625" style="446" bestFit="1" customWidth="1"/>
    <col min="2618" max="2845" width="10.5703125" style="446"/>
    <col min="2846" max="2853" width="0" style="446" hidden="1" customWidth="1"/>
    <col min="2854" max="2856" width="3.7109375" style="446" customWidth="1"/>
    <col min="2857" max="2857" width="12.7109375" style="446" customWidth="1"/>
    <col min="2858" max="2858" width="47.42578125" style="446" customWidth="1"/>
    <col min="2859" max="2867" width="0" style="446" hidden="1" customWidth="1"/>
    <col min="2868" max="2868" width="11.7109375" style="446" customWidth="1"/>
    <col min="2869" max="2869" width="6.42578125" style="446" bestFit="1" customWidth="1"/>
    <col min="2870" max="2870" width="11.7109375" style="446" customWidth="1"/>
    <col min="2871" max="2871" width="0" style="446" hidden="1" customWidth="1"/>
    <col min="2872" max="2872" width="3.7109375" style="446" customWidth="1"/>
    <col min="2873" max="2873" width="11.140625" style="446" bestFit="1" customWidth="1"/>
    <col min="2874" max="3101" width="10.5703125" style="446"/>
    <col min="3102" max="3109" width="0" style="446" hidden="1" customWidth="1"/>
    <col min="3110" max="3112" width="3.7109375" style="446" customWidth="1"/>
    <col min="3113" max="3113" width="12.7109375" style="446" customWidth="1"/>
    <col min="3114" max="3114" width="47.42578125" style="446" customWidth="1"/>
    <col min="3115" max="3123" width="0" style="446" hidden="1" customWidth="1"/>
    <col min="3124" max="3124" width="11.7109375" style="446" customWidth="1"/>
    <col min="3125" max="3125" width="6.42578125" style="446" bestFit="1" customWidth="1"/>
    <col min="3126" max="3126" width="11.7109375" style="446" customWidth="1"/>
    <col min="3127" max="3127" width="0" style="446" hidden="1" customWidth="1"/>
    <col min="3128" max="3128" width="3.7109375" style="446" customWidth="1"/>
    <col min="3129" max="3129" width="11.140625" style="446" bestFit="1" customWidth="1"/>
    <col min="3130" max="3357" width="10.5703125" style="446"/>
    <col min="3358" max="3365" width="0" style="446" hidden="1" customWidth="1"/>
    <col min="3366" max="3368" width="3.7109375" style="446" customWidth="1"/>
    <col min="3369" max="3369" width="12.7109375" style="446" customWidth="1"/>
    <col min="3370" max="3370" width="47.42578125" style="446" customWidth="1"/>
    <col min="3371" max="3379" width="0" style="446" hidden="1" customWidth="1"/>
    <col min="3380" max="3380" width="11.7109375" style="446" customWidth="1"/>
    <col min="3381" max="3381" width="6.42578125" style="446" bestFit="1" customWidth="1"/>
    <col min="3382" max="3382" width="11.7109375" style="446" customWidth="1"/>
    <col min="3383" max="3383" width="0" style="446" hidden="1" customWidth="1"/>
    <col min="3384" max="3384" width="3.7109375" style="446" customWidth="1"/>
    <col min="3385" max="3385" width="11.140625" style="446" bestFit="1" customWidth="1"/>
    <col min="3386" max="3613" width="10.5703125" style="446"/>
    <col min="3614" max="3621" width="0" style="446" hidden="1" customWidth="1"/>
    <col min="3622" max="3624" width="3.7109375" style="446" customWidth="1"/>
    <col min="3625" max="3625" width="12.7109375" style="446" customWidth="1"/>
    <col min="3626" max="3626" width="47.42578125" style="446" customWidth="1"/>
    <col min="3627" max="3635" width="0" style="446" hidden="1" customWidth="1"/>
    <col min="3636" max="3636" width="11.7109375" style="446" customWidth="1"/>
    <col min="3637" max="3637" width="6.42578125" style="446" bestFit="1" customWidth="1"/>
    <col min="3638" max="3638" width="11.7109375" style="446" customWidth="1"/>
    <col min="3639" max="3639" width="0" style="446" hidden="1" customWidth="1"/>
    <col min="3640" max="3640" width="3.7109375" style="446" customWidth="1"/>
    <col min="3641" max="3641" width="11.140625" style="446" bestFit="1" customWidth="1"/>
    <col min="3642" max="3869" width="10.5703125" style="446"/>
    <col min="3870" max="3877" width="0" style="446" hidden="1" customWidth="1"/>
    <col min="3878" max="3880" width="3.7109375" style="446" customWidth="1"/>
    <col min="3881" max="3881" width="12.7109375" style="446" customWidth="1"/>
    <col min="3882" max="3882" width="47.42578125" style="446" customWidth="1"/>
    <col min="3883" max="3891" width="0" style="446" hidden="1" customWidth="1"/>
    <col min="3892" max="3892" width="11.7109375" style="446" customWidth="1"/>
    <col min="3893" max="3893" width="6.42578125" style="446" bestFit="1" customWidth="1"/>
    <col min="3894" max="3894" width="11.7109375" style="446" customWidth="1"/>
    <col min="3895" max="3895" width="0" style="446" hidden="1" customWidth="1"/>
    <col min="3896" max="3896" width="3.7109375" style="446" customWidth="1"/>
    <col min="3897" max="3897" width="11.140625" style="446" bestFit="1" customWidth="1"/>
    <col min="3898" max="4125" width="10.5703125" style="446"/>
    <col min="4126" max="4133" width="0" style="446" hidden="1" customWidth="1"/>
    <col min="4134" max="4136" width="3.7109375" style="446" customWidth="1"/>
    <col min="4137" max="4137" width="12.7109375" style="446" customWidth="1"/>
    <col min="4138" max="4138" width="47.42578125" style="446" customWidth="1"/>
    <col min="4139" max="4147" width="0" style="446" hidden="1" customWidth="1"/>
    <col min="4148" max="4148" width="11.7109375" style="446" customWidth="1"/>
    <col min="4149" max="4149" width="6.42578125" style="446" bestFit="1" customWidth="1"/>
    <col min="4150" max="4150" width="11.7109375" style="446" customWidth="1"/>
    <col min="4151" max="4151" width="0" style="446" hidden="1" customWidth="1"/>
    <col min="4152" max="4152" width="3.7109375" style="446" customWidth="1"/>
    <col min="4153" max="4153" width="11.140625" style="446" bestFit="1" customWidth="1"/>
    <col min="4154" max="4381" width="10.5703125" style="446"/>
    <col min="4382" max="4389" width="0" style="446" hidden="1" customWidth="1"/>
    <col min="4390" max="4392" width="3.7109375" style="446" customWidth="1"/>
    <col min="4393" max="4393" width="12.7109375" style="446" customWidth="1"/>
    <col min="4394" max="4394" width="47.42578125" style="446" customWidth="1"/>
    <col min="4395" max="4403" width="0" style="446" hidden="1" customWidth="1"/>
    <col min="4404" max="4404" width="11.7109375" style="446" customWidth="1"/>
    <col min="4405" max="4405" width="6.42578125" style="446" bestFit="1" customWidth="1"/>
    <col min="4406" max="4406" width="11.7109375" style="446" customWidth="1"/>
    <col min="4407" max="4407" width="0" style="446" hidden="1" customWidth="1"/>
    <col min="4408" max="4408" width="3.7109375" style="446" customWidth="1"/>
    <col min="4409" max="4409" width="11.140625" style="446" bestFit="1" customWidth="1"/>
    <col min="4410" max="4637" width="10.5703125" style="446"/>
    <col min="4638" max="4645" width="0" style="446" hidden="1" customWidth="1"/>
    <col min="4646" max="4648" width="3.7109375" style="446" customWidth="1"/>
    <col min="4649" max="4649" width="12.7109375" style="446" customWidth="1"/>
    <col min="4650" max="4650" width="47.42578125" style="446" customWidth="1"/>
    <col min="4651" max="4659" width="0" style="446" hidden="1" customWidth="1"/>
    <col min="4660" max="4660" width="11.7109375" style="446" customWidth="1"/>
    <col min="4661" max="4661" width="6.42578125" style="446" bestFit="1" customWidth="1"/>
    <col min="4662" max="4662" width="11.7109375" style="446" customWidth="1"/>
    <col min="4663" max="4663" width="0" style="446" hidden="1" customWidth="1"/>
    <col min="4664" max="4664" width="3.7109375" style="446" customWidth="1"/>
    <col min="4665" max="4665" width="11.140625" style="446" bestFit="1" customWidth="1"/>
    <col min="4666" max="4893" width="10.5703125" style="446"/>
    <col min="4894" max="4901" width="0" style="446" hidden="1" customWidth="1"/>
    <col min="4902" max="4904" width="3.7109375" style="446" customWidth="1"/>
    <col min="4905" max="4905" width="12.7109375" style="446" customWidth="1"/>
    <col min="4906" max="4906" width="47.42578125" style="446" customWidth="1"/>
    <col min="4907" max="4915" width="0" style="446" hidden="1" customWidth="1"/>
    <col min="4916" max="4916" width="11.7109375" style="446" customWidth="1"/>
    <col min="4917" max="4917" width="6.42578125" style="446" bestFit="1" customWidth="1"/>
    <col min="4918" max="4918" width="11.7109375" style="446" customWidth="1"/>
    <col min="4919" max="4919" width="0" style="446" hidden="1" customWidth="1"/>
    <col min="4920" max="4920" width="3.7109375" style="446" customWidth="1"/>
    <col min="4921" max="4921" width="11.140625" style="446" bestFit="1" customWidth="1"/>
    <col min="4922" max="5149" width="10.5703125" style="446"/>
    <col min="5150" max="5157" width="0" style="446" hidden="1" customWidth="1"/>
    <col min="5158" max="5160" width="3.7109375" style="446" customWidth="1"/>
    <col min="5161" max="5161" width="12.7109375" style="446" customWidth="1"/>
    <col min="5162" max="5162" width="47.42578125" style="446" customWidth="1"/>
    <col min="5163" max="5171" width="0" style="446" hidden="1" customWidth="1"/>
    <col min="5172" max="5172" width="11.7109375" style="446" customWidth="1"/>
    <col min="5173" max="5173" width="6.42578125" style="446" bestFit="1" customWidth="1"/>
    <col min="5174" max="5174" width="11.7109375" style="446" customWidth="1"/>
    <col min="5175" max="5175" width="0" style="446" hidden="1" customWidth="1"/>
    <col min="5176" max="5176" width="3.7109375" style="446" customWidth="1"/>
    <col min="5177" max="5177" width="11.140625" style="446" bestFit="1" customWidth="1"/>
    <col min="5178" max="5405" width="10.5703125" style="446"/>
    <col min="5406" max="5413" width="0" style="446" hidden="1" customWidth="1"/>
    <col min="5414" max="5416" width="3.7109375" style="446" customWidth="1"/>
    <col min="5417" max="5417" width="12.7109375" style="446" customWidth="1"/>
    <col min="5418" max="5418" width="47.42578125" style="446" customWidth="1"/>
    <col min="5419" max="5427" width="0" style="446" hidden="1" customWidth="1"/>
    <col min="5428" max="5428" width="11.7109375" style="446" customWidth="1"/>
    <col min="5429" max="5429" width="6.42578125" style="446" bestFit="1" customWidth="1"/>
    <col min="5430" max="5430" width="11.7109375" style="446" customWidth="1"/>
    <col min="5431" max="5431" width="0" style="446" hidden="1" customWidth="1"/>
    <col min="5432" max="5432" width="3.7109375" style="446" customWidth="1"/>
    <col min="5433" max="5433" width="11.140625" style="446" bestFit="1" customWidth="1"/>
    <col min="5434" max="5661" width="10.5703125" style="446"/>
    <col min="5662" max="5669" width="0" style="446" hidden="1" customWidth="1"/>
    <col min="5670" max="5672" width="3.7109375" style="446" customWidth="1"/>
    <col min="5673" max="5673" width="12.7109375" style="446" customWidth="1"/>
    <col min="5674" max="5674" width="47.42578125" style="446" customWidth="1"/>
    <col min="5675" max="5683" width="0" style="446" hidden="1" customWidth="1"/>
    <col min="5684" max="5684" width="11.7109375" style="446" customWidth="1"/>
    <col min="5685" max="5685" width="6.42578125" style="446" bestFit="1" customWidth="1"/>
    <col min="5686" max="5686" width="11.7109375" style="446" customWidth="1"/>
    <col min="5687" max="5687" width="0" style="446" hidden="1" customWidth="1"/>
    <col min="5688" max="5688" width="3.7109375" style="446" customWidth="1"/>
    <col min="5689" max="5689" width="11.140625" style="446" bestFit="1" customWidth="1"/>
    <col min="5690" max="5917" width="10.5703125" style="446"/>
    <col min="5918" max="5925" width="0" style="446" hidden="1" customWidth="1"/>
    <col min="5926" max="5928" width="3.7109375" style="446" customWidth="1"/>
    <col min="5929" max="5929" width="12.7109375" style="446" customWidth="1"/>
    <col min="5930" max="5930" width="47.42578125" style="446" customWidth="1"/>
    <col min="5931" max="5939" width="0" style="446" hidden="1" customWidth="1"/>
    <col min="5940" max="5940" width="11.7109375" style="446" customWidth="1"/>
    <col min="5941" max="5941" width="6.42578125" style="446" bestFit="1" customWidth="1"/>
    <col min="5942" max="5942" width="11.7109375" style="446" customWidth="1"/>
    <col min="5943" max="5943" width="0" style="446" hidden="1" customWidth="1"/>
    <col min="5944" max="5944" width="3.7109375" style="446" customWidth="1"/>
    <col min="5945" max="5945" width="11.140625" style="446" bestFit="1" customWidth="1"/>
    <col min="5946" max="6173" width="10.5703125" style="446"/>
    <col min="6174" max="6181" width="0" style="446" hidden="1" customWidth="1"/>
    <col min="6182" max="6184" width="3.7109375" style="446" customWidth="1"/>
    <col min="6185" max="6185" width="12.7109375" style="446" customWidth="1"/>
    <col min="6186" max="6186" width="47.42578125" style="446" customWidth="1"/>
    <col min="6187" max="6195" width="0" style="446" hidden="1" customWidth="1"/>
    <col min="6196" max="6196" width="11.7109375" style="446" customWidth="1"/>
    <col min="6197" max="6197" width="6.42578125" style="446" bestFit="1" customWidth="1"/>
    <col min="6198" max="6198" width="11.7109375" style="446" customWidth="1"/>
    <col min="6199" max="6199" width="0" style="446" hidden="1" customWidth="1"/>
    <col min="6200" max="6200" width="3.7109375" style="446" customWidth="1"/>
    <col min="6201" max="6201" width="11.140625" style="446" bestFit="1" customWidth="1"/>
    <col min="6202" max="6429" width="10.5703125" style="446"/>
    <col min="6430" max="6437" width="0" style="446" hidden="1" customWidth="1"/>
    <col min="6438" max="6440" width="3.7109375" style="446" customWidth="1"/>
    <col min="6441" max="6441" width="12.7109375" style="446" customWidth="1"/>
    <col min="6442" max="6442" width="47.42578125" style="446" customWidth="1"/>
    <col min="6443" max="6451" width="0" style="446" hidden="1" customWidth="1"/>
    <col min="6452" max="6452" width="11.7109375" style="446" customWidth="1"/>
    <col min="6453" max="6453" width="6.42578125" style="446" bestFit="1" customWidth="1"/>
    <col min="6454" max="6454" width="11.7109375" style="446" customWidth="1"/>
    <col min="6455" max="6455" width="0" style="446" hidden="1" customWidth="1"/>
    <col min="6456" max="6456" width="3.7109375" style="446" customWidth="1"/>
    <col min="6457" max="6457" width="11.140625" style="446" bestFit="1" customWidth="1"/>
    <col min="6458" max="6685" width="10.5703125" style="446"/>
    <col min="6686" max="6693" width="0" style="446" hidden="1" customWidth="1"/>
    <col min="6694" max="6696" width="3.7109375" style="446" customWidth="1"/>
    <col min="6697" max="6697" width="12.7109375" style="446" customWidth="1"/>
    <col min="6698" max="6698" width="47.42578125" style="446" customWidth="1"/>
    <col min="6699" max="6707" width="0" style="446" hidden="1" customWidth="1"/>
    <col min="6708" max="6708" width="11.7109375" style="446" customWidth="1"/>
    <col min="6709" max="6709" width="6.42578125" style="446" bestFit="1" customWidth="1"/>
    <col min="6710" max="6710" width="11.7109375" style="446" customWidth="1"/>
    <col min="6711" max="6711" width="0" style="446" hidden="1" customWidth="1"/>
    <col min="6712" max="6712" width="3.7109375" style="446" customWidth="1"/>
    <col min="6713" max="6713" width="11.140625" style="446" bestFit="1" customWidth="1"/>
    <col min="6714" max="6941" width="10.5703125" style="446"/>
    <col min="6942" max="6949" width="0" style="446" hidden="1" customWidth="1"/>
    <col min="6950" max="6952" width="3.7109375" style="446" customWidth="1"/>
    <col min="6953" max="6953" width="12.7109375" style="446" customWidth="1"/>
    <col min="6954" max="6954" width="47.42578125" style="446" customWidth="1"/>
    <col min="6955" max="6963" width="0" style="446" hidden="1" customWidth="1"/>
    <col min="6964" max="6964" width="11.7109375" style="446" customWidth="1"/>
    <col min="6965" max="6965" width="6.42578125" style="446" bestFit="1" customWidth="1"/>
    <col min="6966" max="6966" width="11.7109375" style="446" customWidth="1"/>
    <col min="6967" max="6967" width="0" style="446" hidden="1" customWidth="1"/>
    <col min="6968" max="6968" width="3.7109375" style="446" customWidth="1"/>
    <col min="6969" max="6969" width="11.140625" style="446" bestFit="1" customWidth="1"/>
    <col min="6970" max="7197" width="10.5703125" style="446"/>
    <col min="7198" max="7205" width="0" style="446" hidden="1" customWidth="1"/>
    <col min="7206" max="7208" width="3.7109375" style="446" customWidth="1"/>
    <col min="7209" max="7209" width="12.7109375" style="446" customWidth="1"/>
    <col min="7210" max="7210" width="47.42578125" style="446" customWidth="1"/>
    <col min="7211" max="7219" width="0" style="446" hidden="1" customWidth="1"/>
    <col min="7220" max="7220" width="11.7109375" style="446" customWidth="1"/>
    <col min="7221" max="7221" width="6.42578125" style="446" bestFit="1" customWidth="1"/>
    <col min="7222" max="7222" width="11.7109375" style="446" customWidth="1"/>
    <col min="7223" max="7223" width="0" style="446" hidden="1" customWidth="1"/>
    <col min="7224" max="7224" width="3.7109375" style="446" customWidth="1"/>
    <col min="7225" max="7225" width="11.140625" style="446" bestFit="1" customWidth="1"/>
    <col min="7226" max="7453" width="10.5703125" style="446"/>
    <col min="7454" max="7461" width="0" style="446" hidden="1" customWidth="1"/>
    <col min="7462" max="7464" width="3.7109375" style="446" customWidth="1"/>
    <col min="7465" max="7465" width="12.7109375" style="446" customWidth="1"/>
    <col min="7466" max="7466" width="47.42578125" style="446" customWidth="1"/>
    <col min="7467" max="7475" width="0" style="446" hidden="1" customWidth="1"/>
    <col min="7476" max="7476" width="11.7109375" style="446" customWidth="1"/>
    <col min="7477" max="7477" width="6.42578125" style="446" bestFit="1" customWidth="1"/>
    <col min="7478" max="7478" width="11.7109375" style="446" customWidth="1"/>
    <col min="7479" max="7479" width="0" style="446" hidden="1" customWidth="1"/>
    <col min="7480" max="7480" width="3.7109375" style="446" customWidth="1"/>
    <col min="7481" max="7481" width="11.140625" style="446" bestFit="1" customWidth="1"/>
    <col min="7482" max="7709" width="10.5703125" style="446"/>
    <col min="7710" max="7717" width="0" style="446" hidden="1" customWidth="1"/>
    <col min="7718" max="7720" width="3.7109375" style="446" customWidth="1"/>
    <col min="7721" max="7721" width="12.7109375" style="446" customWidth="1"/>
    <col min="7722" max="7722" width="47.42578125" style="446" customWidth="1"/>
    <col min="7723" max="7731" width="0" style="446" hidden="1" customWidth="1"/>
    <col min="7732" max="7732" width="11.7109375" style="446" customWidth="1"/>
    <col min="7733" max="7733" width="6.42578125" style="446" bestFit="1" customWidth="1"/>
    <col min="7734" max="7734" width="11.7109375" style="446" customWidth="1"/>
    <col min="7735" max="7735" width="0" style="446" hidden="1" customWidth="1"/>
    <col min="7736" max="7736" width="3.7109375" style="446" customWidth="1"/>
    <col min="7737" max="7737" width="11.140625" style="446" bestFit="1" customWidth="1"/>
    <col min="7738" max="7965" width="10.5703125" style="446"/>
    <col min="7966" max="7973" width="0" style="446" hidden="1" customWidth="1"/>
    <col min="7974" max="7976" width="3.7109375" style="446" customWidth="1"/>
    <col min="7977" max="7977" width="12.7109375" style="446" customWidth="1"/>
    <col min="7978" max="7978" width="47.42578125" style="446" customWidth="1"/>
    <col min="7979" max="7987" width="0" style="446" hidden="1" customWidth="1"/>
    <col min="7988" max="7988" width="11.7109375" style="446" customWidth="1"/>
    <col min="7989" max="7989" width="6.42578125" style="446" bestFit="1" customWidth="1"/>
    <col min="7990" max="7990" width="11.7109375" style="446" customWidth="1"/>
    <col min="7991" max="7991" width="0" style="446" hidden="1" customWidth="1"/>
    <col min="7992" max="7992" width="3.7109375" style="446" customWidth="1"/>
    <col min="7993" max="7993" width="11.140625" style="446" bestFit="1" customWidth="1"/>
    <col min="7994" max="8221" width="10.5703125" style="446"/>
    <col min="8222" max="8229" width="0" style="446" hidden="1" customWidth="1"/>
    <col min="8230" max="8232" width="3.7109375" style="446" customWidth="1"/>
    <col min="8233" max="8233" width="12.7109375" style="446" customWidth="1"/>
    <col min="8234" max="8234" width="47.42578125" style="446" customWidth="1"/>
    <col min="8235" max="8243" width="0" style="446" hidden="1" customWidth="1"/>
    <col min="8244" max="8244" width="11.7109375" style="446" customWidth="1"/>
    <col min="8245" max="8245" width="6.42578125" style="446" bestFit="1" customWidth="1"/>
    <col min="8246" max="8246" width="11.7109375" style="446" customWidth="1"/>
    <col min="8247" max="8247" width="0" style="446" hidden="1" customWidth="1"/>
    <col min="8248" max="8248" width="3.7109375" style="446" customWidth="1"/>
    <col min="8249" max="8249" width="11.140625" style="446" bestFit="1" customWidth="1"/>
    <col min="8250" max="8477" width="10.5703125" style="446"/>
    <col min="8478" max="8485" width="0" style="446" hidden="1" customWidth="1"/>
    <col min="8486" max="8488" width="3.7109375" style="446" customWidth="1"/>
    <col min="8489" max="8489" width="12.7109375" style="446" customWidth="1"/>
    <col min="8490" max="8490" width="47.42578125" style="446" customWidth="1"/>
    <col min="8491" max="8499" width="0" style="446" hidden="1" customWidth="1"/>
    <col min="8500" max="8500" width="11.7109375" style="446" customWidth="1"/>
    <col min="8501" max="8501" width="6.42578125" style="446" bestFit="1" customWidth="1"/>
    <col min="8502" max="8502" width="11.7109375" style="446" customWidth="1"/>
    <col min="8503" max="8503" width="0" style="446" hidden="1" customWidth="1"/>
    <col min="8504" max="8504" width="3.7109375" style="446" customWidth="1"/>
    <col min="8505" max="8505" width="11.140625" style="446" bestFit="1" customWidth="1"/>
    <col min="8506" max="8733" width="10.5703125" style="446"/>
    <col min="8734" max="8741" width="0" style="446" hidden="1" customWidth="1"/>
    <col min="8742" max="8744" width="3.7109375" style="446" customWidth="1"/>
    <col min="8745" max="8745" width="12.7109375" style="446" customWidth="1"/>
    <col min="8746" max="8746" width="47.42578125" style="446" customWidth="1"/>
    <col min="8747" max="8755" width="0" style="446" hidden="1" customWidth="1"/>
    <col min="8756" max="8756" width="11.7109375" style="446" customWidth="1"/>
    <col min="8757" max="8757" width="6.42578125" style="446" bestFit="1" customWidth="1"/>
    <col min="8758" max="8758" width="11.7109375" style="446" customWidth="1"/>
    <col min="8759" max="8759" width="0" style="446" hidden="1" customWidth="1"/>
    <col min="8760" max="8760" width="3.7109375" style="446" customWidth="1"/>
    <col min="8761" max="8761" width="11.140625" style="446" bestFit="1" customWidth="1"/>
    <col min="8762" max="8989" width="10.5703125" style="446"/>
    <col min="8990" max="8997" width="0" style="446" hidden="1" customWidth="1"/>
    <col min="8998" max="9000" width="3.7109375" style="446" customWidth="1"/>
    <col min="9001" max="9001" width="12.7109375" style="446" customWidth="1"/>
    <col min="9002" max="9002" width="47.42578125" style="446" customWidth="1"/>
    <col min="9003" max="9011" width="0" style="446" hidden="1" customWidth="1"/>
    <col min="9012" max="9012" width="11.7109375" style="446" customWidth="1"/>
    <col min="9013" max="9013" width="6.42578125" style="446" bestFit="1" customWidth="1"/>
    <col min="9014" max="9014" width="11.7109375" style="446" customWidth="1"/>
    <col min="9015" max="9015" width="0" style="446" hidden="1" customWidth="1"/>
    <col min="9016" max="9016" width="3.7109375" style="446" customWidth="1"/>
    <col min="9017" max="9017" width="11.140625" style="446" bestFit="1" customWidth="1"/>
    <col min="9018" max="9245" width="10.5703125" style="446"/>
    <col min="9246" max="9253" width="0" style="446" hidden="1" customWidth="1"/>
    <col min="9254" max="9256" width="3.7109375" style="446" customWidth="1"/>
    <col min="9257" max="9257" width="12.7109375" style="446" customWidth="1"/>
    <col min="9258" max="9258" width="47.42578125" style="446" customWidth="1"/>
    <col min="9259" max="9267" width="0" style="446" hidden="1" customWidth="1"/>
    <col min="9268" max="9268" width="11.7109375" style="446" customWidth="1"/>
    <col min="9269" max="9269" width="6.42578125" style="446" bestFit="1" customWidth="1"/>
    <col min="9270" max="9270" width="11.7109375" style="446" customWidth="1"/>
    <col min="9271" max="9271" width="0" style="446" hidden="1" customWidth="1"/>
    <col min="9272" max="9272" width="3.7109375" style="446" customWidth="1"/>
    <col min="9273" max="9273" width="11.140625" style="446" bestFit="1" customWidth="1"/>
    <col min="9274" max="9501" width="10.5703125" style="446"/>
    <col min="9502" max="9509" width="0" style="446" hidden="1" customWidth="1"/>
    <col min="9510" max="9512" width="3.7109375" style="446" customWidth="1"/>
    <col min="9513" max="9513" width="12.7109375" style="446" customWidth="1"/>
    <col min="9514" max="9514" width="47.42578125" style="446" customWidth="1"/>
    <col min="9515" max="9523" width="0" style="446" hidden="1" customWidth="1"/>
    <col min="9524" max="9524" width="11.7109375" style="446" customWidth="1"/>
    <col min="9525" max="9525" width="6.42578125" style="446" bestFit="1" customWidth="1"/>
    <col min="9526" max="9526" width="11.7109375" style="446" customWidth="1"/>
    <col min="9527" max="9527" width="0" style="446" hidden="1" customWidth="1"/>
    <col min="9528" max="9528" width="3.7109375" style="446" customWidth="1"/>
    <col min="9529" max="9529" width="11.140625" style="446" bestFit="1" customWidth="1"/>
    <col min="9530" max="9757" width="10.5703125" style="446"/>
    <col min="9758" max="9765" width="0" style="446" hidden="1" customWidth="1"/>
    <col min="9766" max="9768" width="3.7109375" style="446" customWidth="1"/>
    <col min="9769" max="9769" width="12.7109375" style="446" customWidth="1"/>
    <col min="9770" max="9770" width="47.42578125" style="446" customWidth="1"/>
    <col min="9771" max="9779" width="0" style="446" hidden="1" customWidth="1"/>
    <col min="9780" max="9780" width="11.7109375" style="446" customWidth="1"/>
    <col min="9781" max="9781" width="6.42578125" style="446" bestFit="1" customWidth="1"/>
    <col min="9782" max="9782" width="11.7109375" style="446" customWidth="1"/>
    <col min="9783" max="9783" width="0" style="446" hidden="1" customWidth="1"/>
    <col min="9784" max="9784" width="3.7109375" style="446" customWidth="1"/>
    <col min="9785" max="9785" width="11.140625" style="446" bestFit="1" customWidth="1"/>
    <col min="9786" max="10013" width="10.5703125" style="446"/>
    <col min="10014" max="10021" width="0" style="446" hidden="1" customWidth="1"/>
    <col min="10022" max="10024" width="3.7109375" style="446" customWidth="1"/>
    <col min="10025" max="10025" width="12.7109375" style="446" customWidth="1"/>
    <col min="10026" max="10026" width="47.42578125" style="446" customWidth="1"/>
    <col min="10027" max="10035" width="0" style="446" hidden="1" customWidth="1"/>
    <col min="10036" max="10036" width="11.7109375" style="446" customWidth="1"/>
    <col min="10037" max="10037" width="6.42578125" style="446" bestFit="1" customWidth="1"/>
    <col min="10038" max="10038" width="11.7109375" style="446" customWidth="1"/>
    <col min="10039" max="10039" width="0" style="446" hidden="1" customWidth="1"/>
    <col min="10040" max="10040" width="3.7109375" style="446" customWidth="1"/>
    <col min="10041" max="10041" width="11.140625" style="446" bestFit="1" customWidth="1"/>
    <col min="10042" max="10269" width="10.5703125" style="446"/>
    <col min="10270" max="10277" width="0" style="446" hidden="1" customWidth="1"/>
    <col min="10278" max="10280" width="3.7109375" style="446" customWidth="1"/>
    <col min="10281" max="10281" width="12.7109375" style="446" customWidth="1"/>
    <col min="10282" max="10282" width="47.42578125" style="446" customWidth="1"/>
    <col min="10283" max="10291" width="0" style="446" hidden="1" customWidth="1"/>
    <col min="10292" max="10292" width="11.7109375" style="446" customWidth="1"/>
    <col min="10293" max="10293" width="6.42578125" style="446" bestFit="1" customWidth="1"/>
    <col min="10294" max="10294" width="11.7109375" style="446" customWidth="1"/>
    <col min="10295" max="10295" width="0" style="446" hidden="1" customWidth="1"/>
    <col min="10296" max="10296" width="3.7109375" style="446" customWidth="1"/>
    <col min="10297" max="10297" width="11.140625" style="446" bestFit="1" customWidth="1"/>
    <col min="10298" max="10525" width="10.5703125" style="446"/>
    <col min="10526" max="10533" width="0" style="446" hidden="1" customWidth="1"/>
    <col min="10534" max="10536" width="3.7109375" style="446" customWidth="1"/>
    <col min="10537" max="10537" width="12.7109375" style="446" customWidth="1"/>
    <col min="10538" max="10538" width="47.42578125" style="446" customWidth="1"/>
    <col min="10539" max="10547" width="0" style="446" hidden="1" customWidth="1"/>
    <col min="10548" max="10548" width="11.7109375" style="446" customWidth="1"/>
    <col min="10549" max="10549" width="6.42578125" style="446" bestFit="1" customWidth="1"/>
    <col min="10550" max="10550" width="11.7109375" style="446" customWidth="1"/>
    <col min="10551" max="10551" width="0" style="446" hidden="1" customWidth="1"/>
    <col min="10552" max="10552" width="3.7109375" style="446" customWidth="1"/>
    <col min="10553" max="10553" width="11.140625" style="446" bestFit="1" customWidth="1"/>
    <col min="10554" max="10781" width="10.5703125" style="446"/>
    <col min="10782" max="10789" width="0" style="446" hidden="1" customWidth="1"/>
    <col min="10790" max="10792" width="3.7109375" style="446" customWidth="1"/>
    <col min="10793" max="10793" width="12.7109375" style="446" customWidth="1"/>
    <col min="10794" max="10794" width="47.42578125" style="446" customWidth="1"/>
    <col min="10795" max="10803" width="0" style="446" hidden="1" customWidth="1"/>
    <col min="10804" max="10804" width="11.7109375" style="446" customWidth="1"/>
    <col min="10805" max="10805" width="6.42578125" style="446" bestFit="1" customWidth="1"/>
    <col min="10806" max="10806" width="11.7109375" style="446" customWidth="1"/>
    <col min="10807" max="10807" width="0" style="446" hidden="1" customWidth="1"/>
    <col min="10808" max="10808" width="3.7109375" style="446" customWidth="1"/>
    <col min="10809" max="10809" width="11.140625" style="446" bestFit="1" customWidth="1"/>
    <col min="10810" max="11037" width="10.5703125" style="446"/>
    <col min="11038" max="11045" width="0" style="446" hidden="1" customWidth="1"/>
    <col min="11046" max="11048" width="3.7109375" style="446" customWidth="1"/>
    <col min="11049" max="11049" width="12.7109375" style="446" customWidth="1"/>
    <col min="11050" max="11050" width="47.42578125" style="446" customWidth="1"/>
    <col min="11051" max="11059" width="0" style="446" hidden="1" customWidth="1"/>
    <col min="11060" max="11060" width="11.7109375" style="446" customWidth="1"/>
    <col min="11061" max="11061" width="6.42578125" style="446" bestFit="1" customWidth="1"/>
    <col min="11062" max="11062" width="11.7109375" style="446" customWidth="1"/>
    <col min="11063" max="11063" width="0" style="446" hidden="1" customWidth="1"/>
    <col min="11064" max="11064" width="3.7109375" style="446" customWidth="1"/>
    <col min="11065" max="11065" width="11.140625" style="446" bestFit="1" customWidth="1"/>
    <col min="11066" max="11293" width="10.5703125" style="446"/>
    <col min="11294" max="11301" width="0" style="446" hidden="1" customWidth="1"/>
    <col min="11302" max="11304" width="3.7109375" style="446" customWidth="1"/>
    <col min="11305" max="11305" width="12.7109375" style="446" customWidth="1"/>
    <col min="11306" max="11306" width="47.42578125" style="446" customWidth="1"/>
    <col min="11307" max="11315" width="0" style="446" hidden="1" customWidth="1"/>
    <col min="11316" max="11316" width="11.7109375" style="446" customWidth="1"/>
    <col min="11317" max="11317" width="6.42578125" style="446" bestFit="1" customWidth="1"/>
    <col min="11318" max="11318" width="11.7109375" style="446" customWidth="1"/>
    <col min="11319" max="11319" width="0" style="446" hidden="1" customWidth="1"/>
    <col min="11320" max="11320" width="3.7109375" style="446" customWidth="1"/>
    <col min="11321" max="11321" width="11.140625" style="446" bestFit="1" customWidth="1"/>
    <col min="11322" max="11549" width="10.5703125" style="446"/>
    <col min="11550" max="11557" width="0" style="446" hidden="1" customWidth="1"/>
    <col min="11558" max="11560" width="3.7109375" style="446" customWidth="1"/>
    <col min="11561" max="11561" width="12.7109375" style="446" customWidth="1"/>
    <col min="11562" max="11562" width="47.42578125" style="446" customWidth="1"/>
    <col min="11563" max="11571" width="0" style="446" hidden="1" customWidth="1"/>
    <col min="11572" max="11572" width="11.7109375" style="446" customWidth="1"/>
    <col min="11573" max="11573" width="6.42578125" style="446" bestFit="1" customWidth="1"/>
    <col min="11574" max="11574" width="11.7109375" style="446" customWidth="1"/>
    <col min="11575" max="11575" width="0" style="446" hidden="1" customWidth="1"/>
    <col min="11576" max="11576" width="3.7109375" style="446" customWidth="1"/>
    <col min="11577" max="11577" width="11.140625" style="446" bestFit="1" customWidth="1"/>
    <col min="11578" max="11805" width="10.5703125" style="446"/>
    <col min="11806" max="11813" width="0" style="446" hidden="1" customWidth="1"/>
    <col min="11814" max="11816" width="3.7109375" style="446" customWidth="1"/>
    <col min="11817" max="11817" width="12.7109375" style="446" customWidth="1"/>
    <col min="11818" max="11818" width="47.42578125" style="446" customWidth="1"/>
    <col min="11819" max="11827" width="0" style="446" hidden="1" customWidth="1"/>
    <col min="11828" max="11828" width="11.7109375" style="446" customWidth="1"/>
    <col min="11829" max="11829" width="6.42578125" style="446" bestFit="1" customWidth="1"/>
    <col min="11830" max="11830" width="11.7109375" style="446" customWidth="1"/>
    <col min="11831" max="11831" width="0" style="446" hidden="1" customWidth="1"/>
    <col min="11832" max="11832" width="3.7109375" style="446" customWidth="1"/>
    <col min="11833" max="11833" width="11.140625" style="446" bestFit="1" customWidth="1"/>
    <col min="11834" max="12061" width="10.5703125" style="446"/>
    <col min="12062" max="12069" width="0" style="446" hidden="1" customWidth="1"/>
    <col min="12070" max="12072" width="3.7109375" style="446" customWidth="1"/>
    <col min="12073" max="12073" width="12.7109375" style="446" customWidth="1"/>
    <col min="12074" max="12074" width="47.42578125" style="446" customWidth="1"/>
    <col min="12075" max="12083" width="0" style="446" hidden="1" customWidth="1"/>
    <col min="12084" max="12084" width="11.7109375" style="446" customWidth="1"/>
    <col min="12085" max="12085" width="6.42578125" style="446" bestFit="1" customWidth="1"/>
    <col min="12086" max="12086" width="11.7109375" style="446" customWidth="1"/>
    <col min="12087" max="12087" width="0" style="446" hidden="1" customWidth="1"/>
    <col min="12088" max="12088" width="3.7109375" style="446" customWidth="1"/>
    <col min="12089" max="12089" width="11.140625" style="446" bestFit="1" customWidth="1"/>
    <col min="12090" max="12317" width="10.5703125" style="446"/>
    <col min="12318" max="12325" width="0" style="446" hidden="1" customWidth="1"/>
    <col min="12326" max="12328" width="3.7109375" style="446" customWidth="1"/>
    <col min="12329" max="12329" width="12.7109375" style="446" customWidth="1"/>
    <col min="12330" max="12330" width="47.42578125" style="446" customWidth="1"/>
    <col min="12331" max="12339" width="0" style="446" hidden="1" customWidth="1"/>
    <col min="12340" max="12340" width="11.7109375" style="446" customWidth="1"/>
    <col min="12341" max="12341" width="6.42578125" style="446" bestFit="1" customWidth="1"/>
    <col min="12342" max="12342" width="11.7109375" style="446" customWidth="1"/>
    <col min="12343" max="12343" width="0" style="446" hidden="1" customWidth="1"/>
    <col min="12344" max="12344" width="3.7109375" style="446" customWidth="1"/>
    <col min="12345" max="12345" width="11.140625" style="446" bestFit="1" customWidth="1"/>
    <col min="12346" max="12573" width="10.5703125" style="446"/>
    <col min="12574" max="12581" width="0" style="446" hidden="1" customWidth="1"/>
    <col min="12582" max="12584" width="3.7109375" style="446" customWidth="1"/>
    <col min="12585" max="12585" width="12.7109375" style="446" customWidth="1"/>
    <col min="12586" max="12586" width="47.42578125" style="446" customWidth="1"/>
    <col min="12587" max="12595" width="0" style="446" hidden="1" customWidth="1"/>
    <col min="12596" max="12596" width="11.7109375" style="446" customWidth="1"/>
    <col min="12597" max="12597" width="6.42578125" style="446" bestFit="1" customWidth="1"/>
    <col min="12598" max="12598" width="11.7109375" style="446" customWidth="1"/>
    <col min="12599" max="12599" width="0" style="446" hidden="1" customWidth="1"/>
    <col min="12600" max="12600" width="3.7109375" style="446" customWidth="1"/>
    <col min="12601" max="12601" width="11.140625" style="446" bestFit="1" customWidth="1"/>
    <col min="12602" max="12829" width="10.5703125" style="446"/>
    <col min="12830" max="12837" width="0" style="446" hidden="1" customWidth="1"/>
    <col min="12838" max="12840" width="3.7109375" style="446" customWidth="1"/>
    <col min="12841" max="12841" width="12.7109375" style="446" customWidth="1"/>
    <col min="12842" max="12842" width="47.42578125" style="446" customWidth="1"/>
    <col min="12843" max="12851" width="0" style="446" hidden="1" customWidth="1"/>
    <col min="12852" max="12852" width="11.7109375" style="446" customWidth="1"/>
    <col min="12853" max="12853" width="6.42578125" style="446" bestFit="1" customWidth="1"/>
    <col min="12854" max="12854" width="11.7109375" style="446" customWidth="1"/>
    <col min="12855" max="12855" width="0" style="446" hidden="1" customWidth="1"/>
    <col min="12856" max="12856" width="3.7109375" style="446" customWidth="1"/>
    <col min="12857" max="12857" width="11.140625" style="446" bestFit="1" customWidth="1"/>
    <col min="12858" max="13085" width="10.5703125" style="446"/>
    <col min="13086" max="13093" width="0" style="446" hidden="1" customWidth="1"/>
    <col min="13094" max="13096" width="3.7109375" style="446" customWidth="1"/>
    <col min="13097" max="13097" width="12.7109375" style="446" customWidth="1"/>
    <col min="13098" max="13098" width="47.42578125" style="446" customWidth="1"/>
    <col min="13099" max="13107" width="0" style="446" hidden="1" customWidth="1"/>
    <col min="13108" max="13108" width="11.7109375" style="446" customWidth="1"/>
    <col min="13109" max="13109" width="6.42578125" style="446" bestFit="1" customWidth="1"/>
    <col min="13110" max="13110" width="11.7109375" style="446" customWidth="1"/>
    <col min="13111" max="13111" width="0" style="446" hidden="1" customWidth="1"/>
    <col min="13112" max="13112" width="3.7109375" style="446" customWidth="1"/>
    <col min="13113" max="13113" width="11.140625" style="446" bestFit="1" customWidth="1"/>
    <col min="13114" max="13341" width="10.5703125" style="446"/>
    <col min="13342" max="13349" width="0" style="446" hidden="1" customWidth="1"/>
    <col min="13350" max="13352" width="3.7109375" style="446" customWidth="1"/>
    <col min="13353" max="13353" width="12.7109375" style="446" customWidth="1"/>
    <col min="13354" max="13354" width="47.42578125" style="446" customWidth="1"/>
    <col min="13355" max="13363" width="0" style="446" hidden="1" customWidth="1"/>
    <col min="13364" max="13364" width="11.7109375" style="446" customWidth="1"/>
    <col min="13365" max="13365" width="6.42578125" style="446" bestFit="1" customWidth="1"/>
    <col min="13366" max="13366" width="11.7109375" style="446" customWidth="1"/>
    <col min="13367" max="13367" width="0" style="446" hidden="1" customWidth="1"/>
    <col min="13368" max="13368" width="3.7109375" style="446" customWidth="1"/>
    <col min="13369" max="13369" width="11.140625" style="446" bestFit="1" customWidth="1"/>
    <col min="13370" max="13597" width="10.5703125" style="446"/>
    <col min="13598" max="13605" width="0" style="446" hidden="1" customWidth="1"/>
    <col min="13606" max="13608" width="3.7109375" style="446" customWidth="1"/>
    <col min="13609" max="13609" width="12.7109375" style="446" customWidth="1"/>
    <col min="13610" max="13610" width="47.42578125" style="446" customWidth="1"/>
    <col min="13611" max="13619" width="0" style="446" hidden="1" customWidth="1"/>
    <col min="13620" max="13620" width="11.7109375" style="446" customWidth="1"/>
    <col min="13621" max="13621" width="6.42578125" style="446" bestFit="1" customWidth="1"/>
    <col min="13622" max="13622" width="11.7109375" style="446" customWidth="1"/>
    <col min="13623" max="13623" width="0" style="446" hidden="1" customWidth="1"/>
    <col min="13624" max="13624" width="3.7109375" style="446" customWidth="1"/>
    <col min="13625" max="13625" width="11.140625" style="446" bestFit="1" customWidth="1"/>
    <col min="13626" max="13853" width="10.5703125" style="446"/>
    <col min="13854" max="13861" width="0" style="446" hidden="1" customWidth="1"/>
    <col min="13862" max="13864" width="3.7109375" style="446" customWidth="1"/>
    <col min="13865" max="13865" width="12.7109375" style="446" customWidth="1"/>
    <col min="13866" max="13866" width="47.42578125" style="446" customWidth="1"/>
    <col min="13867" max="13875" width="0" style="446" hidden="1" customWidth="1"/>
    <col min="13876" max="13876" width="11.7109375" style="446" customWidth="1"/>
    <col min="13877" max="13877" width="6.42578125" style="446" bestFit="1" customWidth="1"/>
    <col min="13878" max="13878" width="11.7109375" style="446" customWidth="1"/>
    <col min="13879" max="13879" width="0" style="446" hidden="1" customWidth="1"/>
    <col min="13880" max="13880" width="3.7109375" style="446" customWidth="1"/>
    <col min="13881" max="13881" width="11.140625" style="446" bestFit="1" customWidth="1"/>
    <col min="13882" max="14109" width="10.5703125" style="446"/>
    <col min="14110" max="14117" width="0" style="446" hidden="1" customWidth="1"/>
    <col min="14118" max="14120" width="3.7109375" style="446" customWidth="1"/>
    <col min="14121" max="14121" width="12.7109375" style="446" customWidth="1"/>
    <col min="14122" max="14122" width="47.42578125" style="446" customWidth="1"/>
    <col min="14123" max="14131" width="0" style="446" hidden="1" customWidth="1"/>
    <col min="14132" max="14132" width="11.7109375" style="446" customWidth="1"/>
    <col min="14133" max="14133" width="6.42578125" style="446" bestFit="1" customWidth="1"/>
    <col min="14134" max="14134" width="11.7109375" style="446" customWidth="1"/>
    <col min="14135" max="14135" width="0" style="446" hidden="1" customWidth="1"/>
    <col min="14136" max="14136" width="3.7109375" style="446" customWidth="1"/>
    <col min="14137" max="14137" width="11.140625" style="446" bestFit="1" customWidth="1"/>
    <col min="14138" max="14365" width="10.5703125" style="446"/>
    <col min="14366" max="14373" width="0" style="446" hidden="1" customWidth="1"/>
    <col min="14374" max="14376" width="3.7109375" style="446" customWidth="1"/>
    <col min="14377" max="14377" width="12.7109375" style="446" customWidth="1"/>
    <col min="14378" max="14378" width="47.42578125" style="446" customWidth="1"/>
    <col min="14379" max="14387" width="0" style="446" hidden="1" customWidth="1"/>
    <col min="14388" max="14388" width="11.7109375" style="446" customWidth="1"/>
    <col min="14389" max="14389" width="6.42578125" style="446" bestFit="1" customWidth="1"/>
    <col min="14390" max="14390" width="11.7109375" style="446" customWidth="1"/>
    <col min="14391" max="14391" width="0" style="446" hidden="1" customWidth="1"/>
    <col min="14392" max="14392" width="3.7109375" style="446" customWidth="1"/>
    <col min="14393" max="14393" width="11.140625" style="446" bestFit="1" customWidth="1"/>
    <col min="14394" max="14621" width="10.5703125" style="446"/>
    <col min="14622" max="14629" width="0" style="446" hidden="1" customWidth="1"/>
    <col min="14630" max="14632" width="3.7109375" style="446" customWidth="1"/>
    <col min="14633" max="14633" width="12.7109375" style="446" customWidth="1"/>
    <col min="14634" max="14634" width="47.42578125" style="446" customWidth="1"/>
    <col min="14635" max="14643" width="0" style="446" hidden="1" customWidth="1"/>
    <col min="14644" max="14644" width="11.7109375" style="446" customWidth="1"/>
    <col min="14645" max="14645" width="6.42578125" style="446" bestFit="1" customWidth="1"/>
    <col min="14646" max="14646" width="11.7109375" style="446" customWidth="1"/>
    <col min="14647" max="14647" width="0" style="446" hidden="1" customWidth="1"/>
    <col min="14648" max="14648" width="3.7109375" style="446" customWidth="1"/>
    <col min="14649" max="14649" width="11.140625" style="446" bestFit="1" customWidth="1"/>
    <col min="14650" max="14877" width="10.5703125" style="446"/>
    <col min="14878" max="14885" width="0" style="446" hidden="1" customWidth="1"/>
    <col min="14886" max="14888" width="3.7109375" style="446" customWidth="1"/>
    <col min="14889" max="14889" width="12.7109375" style="446" customWidth="1"/>
    <col min="14890" max="14890" width="47.42578125" style="446" customWidth="1"/>
    <col min="14891" max="14899" width="0" style="446" hidden="1" customWidth="1"/>
    <col min="14900" max="14900" width="11.7109375" style="446" customWidth="1"/>
    <col min="14901" max="14901" width="6.42578125" style="446" bestFit="1" customWidth="1"/>
    <col min="14902" max="14902" width="11.7109375" style="446" customWidth="1"/>
    <col min="14903" max="14903" width="0" style="446" hidden="1" customWidth="1"/>
    <col min="14904" max="14904" width="3.7109375" style="446" customWidth="1"/>
    <col min="14905" max="14905" width="11.140625" style="446" bestFit="1" customWidth="1"/>
    <col min="14906" max="15133" width="10.5703125" style="446"/>
    <col min="15134" max="15141" width="0" style="446" hidden="1" customWidth="1"/>
    <col min="15142" max="15144" width="3.7109375" style="446" customWidth="1"/>
    <col min="15145" max="15145" width="12.7109375" style="446" customWidth="1"/>
    <col min="15146" max="15146" width="47.42578125" style="446" customWidth="1"/>
    <col min="15147" max="15155" width="0" style="446" hidden="1" customWidth="1"/>
    <col min="15156" max="15156" width="11.7109375" style="446" customWidth="1"/>
    <col min="15157" max="15157" width="6.42578125" style="446" bestFit="1" customWidth="1"/>
    <col min="15158" max="15158" width="11.7109375" style="446" customWidth="1"/>
    <col min="15159" max="15159" width="0" style="446" hidden="1" customWidth="1"/>
    <col min="15160" max="15160" width="3.7109375" style="446" customWidth="1"/>
    <col min="15161" max="15161" width="11.140625" style="446" bestFit="1" customWidth="1"/>
    <col min="15162" max="15389" width="10.5703125" style="446"/>
    <col min="15390" max="15397" width="0" style="446" hidden="1" customWidth="1"/>
    <col min="15398" max="15400" width="3.7109375" style="446" customWidth="1"/>
    <col min="15401" max="15401" width="12.7109375" style="446" customWidth="1"/>
    <col min="15402" max="15402" width="47.42578125" style="446" customWidth="1"/>
    <col min="15403" max="15411" width="0" style="446" hidden="1" customWidth="1"/>
    <col min="15412" max="15412" width="11.7109375" style="446" customWidth="1"/>
    <col min="15413" max="15413" width="6.42578125" style="446" bestFit="1" customWidth="1"/>
    <col min="15414" max="15414" width="11.7109375" style="446" customWidth="1"/>
    <col min="15415" max="15415" width="0" style="446" hidden="1" customWidth="1"/>
    <col min="15416" max="15416" width="3.7109375" style="446" customWidth="1"/>
    <col min="15417" max="15417" width="11.140625" style="446" bestFit="1" customWidth="1"/>
    <col min="15418" max="15645" width="10.5703125" style="446"/>
    <col min="15646" max="15653" width="0" style="446" hidden="1" customWidth="1"/>
    <col min="15654" max="15656" width="3.7109375" style="446" customWidth="1"/>
    <col min="15657" max="15657" width="12.7109375" style="446" customWidth="1"/>
    <col min="15658" max="15658" width="47.42578125" style="446" customWidth="1"/>
    <col min="15659" max="15667" width="0" style="446" hidden="1" customWidth="1"/>
    <col min="15668" max="15668" width="11.7109375" style="446" customWidth="1"/>
    <col min="15669" max="15669" width="6.42578125" style="446" bestFit="1" customWidth="1"/>
    <col min="15670" max="15670" width="11.7109375" style="446" customWidth="1"/>
    <col min="15671" max="15671" width="0" style="446" hidden="1" customWidth="1"/>
    <col min="15672" max="15672" width="3.7109375" style="446" customWidth="1"/>
    <col min="15673" max="15673" width="11.140625" style="446" bestFit="1" customWidth="1"/>
    <col min="15674" max="15901" width="10.5703125" style="446"/>
    <col min="15902" max="15909" width="0" style="446" hidden="1" customWidth="1"/>
    <col min="15910" max="15912" width="3.7109375" style="446" customWidth="1"/>
    <col min="15913" max="15913" width="12.7109375" style="446" customWidth="1"/>
    <col min="15914" max="15914" width="47.42578125" style="446" customWidth="1"/>
    <col min="15915" max="15923" width="0" style="446" hidden="1" customWidth="1"/>
    <col min="15924" max="15924" width="11.7109375" style="446" customWidth="1"/>
    <col min="15925" max="15925" width="6.42578125" style="446" bestFit="1" customWidth="1"/>
    <col min="15926" max="15926" width="11.7109375" style="446" customWidth="1"/>
    <col min="15927" max="15927" width="0" style="446" hidden="1" customWidth="1"/>
    <col min="15928" max="15928" width="3.7109375" style="446" customWidth="1"/>
    <col min="15929" max="15929" width="11.140625" style="446" bestFit="1" customWidth="1"/>
    <col min="15930" max="16157" width="10.5703125" style="446"/>
    <col min="16158" max="16165" width="0" style="446" hidden="1" customWidth="1"/>
    <col min="16166" max="16168" width="3.7109375" style="446" customWidth="1"/>
    <col min="16169" max="16169" width="12.7109375" style="446" customWidth="1"/>
    <col min="16170" max="16170" width="47.42578125" style="446" customWidth="1"/>
    <col min="16171" max="16179" width="0" style="446" hidden="1" customWidth="1"/>
    <col min="16180" max="16180" width="11.7109375" style="446" customWidth="1"/>
    <col min="16181" max="16181" width="6.42578125" style="446" bestFit="1" customWidth="1"/>
    <col min="16182" max="16182" width="11.7109375" style="446" customWidth="1"/>
    <col min="16183" max="16183" width="0" style="446" hidden="1" customWidth="1"/>
    <col min="16184" max="16184" width="3.7109375" style="446" customWidth="1"/>
    <col min="16185" max="16185" width="11.140625" style="446" bestFit="1" customWidth="1"/>
    <col min="16186" max="16384" width="10.5703125" style="446"/>
  </cols>
  <sheetData>
    <row r="1" spans="1:69" hidden="1"/>
    <row r="2" spans="1:69" hidden="1"/>
    <row r="3" spans="1:69" hidden="1"/>
    <row r="4" spans="1:69" ht="3" customHeight="1">
      <c r="J4" s="451"/>
      <c r="K4" s="451"/>
      <c r="L4" s="447"/>
      <c r="M4" s="447"/>
      <c r="N4" s="447"/>
      <c r="O4" s="454"/>
      <c r="P4" s="454"/>
      <c r="Q4" s="454"/>
      <c r="R4" s="454"/>
      <c r="S4" s="454"/>
      <c r="T4" s="454"/>
      <c r="U4" s="454"/>
      <c r="V4" s="454"/>
      <c r="W4" s="454"/>
      <c r="X4" s="454"/>
      <c r="Y4" s="454"/>
      <c r="Z4" s="447"/>
      <c r="AA4" s="945"/>
      <c r="AB4" s="945"/>
      <c r="AC4" s="945"/>
      <c r="AD4" s="945"/>
      <c r="AE4" s="945"/>
      <c r="AF4" s="945"/>
      <c r="AG4" s="945"/>
      <c r="AH4" s="945"/>
      <c r="AI4" s="945"/>
      <c r="AJ4" s="945"/>
      <c r="AK4" s="945"/>
      <c r="AL4" s="1069"/>
      <c r="AM4" s="945"/>
      <c r="AN4" s="945"/>
      <c r="AO4" s="945"/>
      <c r="AP4" s="945"/>
      <c r="AQ4" s="945"/>
      <c r="AR4" s="945"/>
      <c r="AS4" s="945"/>
      <c r="AT4" s="945"/>
      <c r="AU4" s="945"/>
      <c r="AV4" s="945"/>
      <c r="AW4" s="945"/>
      <c r="AX4" s="1069"/>
      <c r="AY4" s="945"/>
      <c r="AZ4" s="945"/>
      <c r="BA4" s="945"/>
      <c r="BB4" s="945"/>
      <c r="BC4" s="945"/>
      <c r="BD4" s="945"/>
      <c r="BE4" s="945"/>
      <c r="BF4" s="945"/>
      <c r="BG4" s="945"/>
      <c r="BH4" s="945"/>
      <c r="BI4" s="945"/>
      <c r="BJ4" s="1069"/>
    </row>
    <row r="5" spans="1:69" ht="26.1" customHeight="1">
      <c r="J5" s="451"/>
      <c r="K5" s="451"/>
      <c r="L5" s="1300" t="s">
        <v>735</v>
      </c>
      <c r="M5" s="1300"/>
      <c r="N5" s="1300"/>
      <c r="O5" s="1300"/>
      <c r="P5" s="1300"/>
      <c r="Q5" s="1300"/>
      <c r="R5" s="1300"/>
      <c r="S5" s="1300"/>
      <c r="T5" s="1300"/>
      <c r="U5" s="547"/>
      <c r="V5" s="492"/>
      <c r="W5" s="492"/>
      <c r="X5" s="553"/>
      <c r="Y5" s="553"/>
      <c r="Z5" s="466"/>
      <c r="AA5" s="547"/>
      <c r="AB5" s="547"/>
      <c r="AC5" s="547"/>
      <c r="AD5" s="547"/>
      <c r="AE5" s="547"/>
      <c r="AF5" s="547"/>
      <c r="AG5" s="547"/>
      <c r="AJ5" s="1095"/>
      <c r="AK5" s="1095"/>
      <c r="AL5" s="547"/>
      <c r="AM5" s="547"/>
      <c r="AN5" s="547"/>
      <c r="AO5" s="547"/>
      <c r="AP5" s="547"/>
      <c r="AQ5" s="547"/>
      <c r="AR5" s="547"/>
      <c r="AS5" s="547"/>
      <c r="AV5" s="1095"/>
      <c r="AW5" s="1095"/>
      <c r="AX5" s="547"/>
      <c r="AY5" s="547"/>
      <c r="AZ5" s="547"/>
      <c r="BA5" s="547"/>
      <c r="BB5" s="547"/>
      <c r="BC5" s="547"/>
      <c r="BD5" s="547"/>
      <c r="BE5" s="547"/>
      <c r="BH5" s="1095"/>
      <c r="BI5" s="1095"/>
      <c r="BJ5" s="547"/>
    </row>
    <row r="6" spans="1:69" ht="3" customHeight="1">
      <c r="J6" s="451"/>
      <c r="K6" s="451"/>
      <c r="L6" s="447"/>
      <c r="M6" s="447"/>
      <c r="N6" s="447"/>
      <c r="O6" s="450"/>
      <c r="P6" s="450"/>
      <c r="Q6" s="450"/>
      <c r="R6" s="450"/>
      <c r="S6" s="450"/>
      <c r="T6" s="450"/>
      <c r="U6" s="447"/>
      <c r="V6" s="447"/>
      <c r="AA6" s="1073"/>
      <c r="AB6" s="1073"/>
      <c r="AC6" s="1073"/>
      <c r="AD6" s="1073"/>
      <c r="AE6" s="1073"/>
      <c r="AF6" s="1073"/>
      <c r="AG6" s="1069"/>
      <c r="AH6" s="1069"/>
      <c r="AM6" s="1073"/>
      <c r="AN6" s="1073"/>
      <c r="AO6" s="1073"/>
      <c r="AP6" s="1073"/>
      <c r="AQ6" s="1073"/>
      <c r="AR6" s="1073"/>
      <c r="AS6" s="1069"/>
      <c r="AT6" s="1069"/>
      <c r="AY6" s="1073"/>
      <c r="AZ6" s="1073"/>
      <c r="BA6" s="1073"/>
      <c r="BB6" s="1073"/>
      <c r="BC6" s="1073"/>
      <c r="BD6" s="1073"/>
      <c r="BE6" s="1069"/>
      <c r="BF6" s="1069"/>
    </row>
    <row r="7" spans="1:69" s="745" customFormat="1" ht="11.25" hidden="1">
      <c r="A7" s="1117"/>
      <c r="B7" s="1117"/>
      <c r="C7" s="1117"/>
      <c r="D7" s="1117"/>
      <c r="E7" s="1117"/>
      <c r="F7" s="1117"/>
      <c r="G7" s="1117"/>
      <c r="H7" s="1117"/>
      <c r="L7" s="1167"/>
      <c r="M7" s="1040"/>
      <c r="O7" s="1306"/>
      <c r="P7" s="1306"/>
      <c r="Q7" s="1306"/>
      <c r="R7" s="1306"/>
      <c r="S7" s="1306"/>
      <c r="T7" s="1306"/>
      <c r="U7" s="779"/>
      <c r="V7" s="779"/>
      <c r="X7" s="1117"/>
      <c r="Y7" s="1117"/>
      <c r="Z7" s="1117"/>
      <c r="AA7"/>
      <c r="AB7"/>
      <c r="AC7"/>
      <c r="AD7"/>
      <c r="AE7"/>
      <c r="AF7"/>
      <c r="AG7"/>
      <c r="AH7"/>
      <c r="AI7"/>
      <c r="AJ7"/>
      <c r="AK7"/>
      <c r="AL7"/>
      <c r="AM7"/>
      <c r="AN7"/>
      <c r="AO7"/>
      <c r="AP7"/>
      <c r="AQ7"/>
      <c r="AR7"/>
      <c r="AS7"/>
      <c r="AT7"/>
      <c r="AU7"/>
      <c r="AV7"/>
      <c r="AW7"/>
      <c r="AX7"/>
      <c r="AY7"/>
      <c r="AZ7"/>
      <c r="BA7"/>
      <c r="BB7"/>
      <c r="BC7"/>
      <c r="BD7"/>
      <c r="BE7"/>
      <c r="BF7"/>
      <c r="BG7"/>
      <c r="BH7"/>
      <c r="BI7"/>
      <c r="BJ7"/>
      <c r="BK7" s="1117"/>
      <c r="BL7" s="1117"/>
    </row>
    <row r="8" spans="1:69" s="461" customFormat="1" ht="18.75">
      <c r="A8" s="474"/>
      <c r="B8" s="474"/>
      <c r="C8" s="474"/>
      <c r="D8" s="474"/>
      <c r="E8" s="474"/>
      <c r="F8" s="474"/>
      <c r="G8" s="474"/>
      <c r="H8" s="474"/>
      <c r="L8" s="468"/>
      <c r="M8" s="585" t="str">
        <f>"Дата подачи заявления об "&amp;IF(datePr_ch="","утверждении","изменении") &amp; " тарифов"</f>
        <v>Дата подачи заявления об утверждении тарифов</v>
      </c>
      <c r="N8" s="1121"/>
      <c r="O8" s="1307" t="str">
        <f>IF(datePr_ch="",IF(datePr="","",datePr),datePr_ch)</f>
        <v>30.04.2019</v>
      </c>
      <c r="P8" s="1307"/>
      <c r="Q8" s="1307"/>
      <c r="R8" s="1307"/>
      <c r="S8" s="1307"/>
      <c r="T8" s="1307"/>
      <c r="U8" s="634"/>
      <c r="V8" s="456"/>
      <c r="AA8"/>
      <c r="AB8"/>
      <c r="AC8"/>
      <c r="AD8"/>
      <c r="AE8"/>
      <c r="AF8"/>
      <c r="AG8"/>
      <c r="AH8"/>
      <c r="AI8"/>
      <c r="AJ8"/>
      <c r="AK8"/>
      <c r="AL8"/>
      <c r="AM8"/>
      <c r="AN8"/>
      <c r="AO8"/>
      <c r="AP8"/>
      <c r="AQ8"/>
      <c r="AR8"/>
      <c r="AS8"/>
      <c r="AT8"/>
      <c r="AU8"/>
      <c r="AV8"/>
      <c r="AW8"/>
      <c r="AX8"/>
      <c r="AY8"/>
      <c r="AZ8"/>
      <c r="BA8"/>
      <c r="BB8"/>
      <c r="BC8"/>
      <c r="BD8"/>
      <c r="BE8"/>
      <c r="BF8"/>
      <c r="BG8"/>
      <c r="BH8"/>
      <c r="BI8"/>
      <c r="BJ8"/>
      <c r="BM8" s="474"/>
      <c r="BN8" s="474"/>
      <c r="BO8" s="474"/>
      <c r="BP8" s="474"/>
      <c r="BQ8" s="474"/>
    </row>
    <row r="9" spans="1:69" s="461" customFormat="1" ht="22.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07" t="str">
        <f>IF(numberPr_ch="",IF(numberPr="","",numberPr),numberPr_ch)</f>
        <v>01-13/16844</v>
      </c>
      <c r="P9" s="1307"/>
      <c r="Q9" s="1307"/>
      <c r="R9" s="1307"/>
      <c r="S9" s="1307"/>
      <c r="T9" s="1307"/>
      <c r="U9" s="634"/>
      <c r="V9" s="456"/>
      <c r="AA9"/>
      <c r="AB9"/>
      <c r="AC9"/>
      <c r="AD9"/>
      <c r="AE9"/>
      <c r="AF9"/>
      <c r="AG9"/>
      <c r="AH9"/>
      <c r="AI9"/>
      <c r="AJ9"/>
      <c r="AK9"/>
      <c r="AL9"/>
      <c r="AM9"/>
      <c r="AN9"/>
      <c r="AO9"/>
      <c r="AP9"/>
      <c r="AQ9"/>
      <c r="AR9"/>
      <c r="AS9"/>
      <c r="AT9"/>
      <c r="AU9"/>
      <c r="AV9"/>
      <c r="AW9"/>
      <c r="AX9"/>
      <c r="AY9"/>
      <c r="AZ9"/>
      <c r="BA9"/>
      <c r="BB9"/>
      <c r="BC9"/>
      <c r="BD9"/>
      <c r="BE9"/>
      <c r="BF9"/>
      <c r="BG9"/>
      <c r="BH9"/>
      <c r="BI9"/>
      <c r="BJ9"/>
      <c r="BM9" s="474"/>
      <c r="BN9" s="474"/>
      <c r="BO9" s="474"/>
      <c r="BP9" s="474"/>
      <c r="BQ9" s="474"/>
    </row>
    <row r="10" spans="1:69" s="745" customFormat="1" ht="11.25" hidden="1">
      <c r="A10" s="1117"/>
      <c r="B10" s="1117"/>
      <c r="C10" s="1117"/>
      <c r="D10" s="1117"/>
      <c r="E10" s="1117"/>
      <c r="F10" s="1117"/>
      <c r="G10" s="1117"/>
      <c r="H10" s="1117"/>
      <c r="L10" s="1167"/>
      <c r="M10" s="1040"/>
      <c r="O10" s="1306"/>
      <c r="P10" s="1306"/>
      <c r="Q10" s="1306"/>
      <c r="R10" s="1306"/>
      <c r="S10" s="1306"/>
      <c r="T10" s="1306"/>
      <c r="U10" s="779"/>
      <c r="V10" s="779"/>
      <c r="X10" s="1117"/>
      <c r="Y10" s="1117"/>
      <c r="Z10" s="1117"/>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s="1117"/>
      <c r="BL10" s="1117"/>
    </row>
    <row r="11" spans="1:69" s="461" customFormat="1" ht="11.25" hidden="1">
      <c r="A11" s="474"/>
      <c r="B11" s="474"/>
      <c r="C11" s="474"/>
      <c r="D11" s="474"/>
      <c r="E11" s="474"/>
      <c r="F11" s="474"/>
      <c r="G11" s="474"/>
      <c r="H11" s="474"/>
      <c r="L11" s="521"/>
      <c r="M11" s="521"/>
      <c r="N11" s="535"/>
      <c r="O11" s="550"/>
      <c r="P11" s="550"/>
      <c r="Q11" s="550"/>
      <c r="R11" s="550"/>
      <c r="S11" s="550"/>
      <c r="T11" s="550"/>
      <c r="U11" s="456"/>
      <c r="V11" s="456"/>
      <c r="Z11" s="472" t="s">
        <v>370</v>
      </c>
      <c r="AA11" s="1094"/>
      <c r="AB11" s="1094"/>
      <c r="AC11" s="1094"/>
      <c r="AD11" s="1094"/>
      <c r="AE11" s="1094"/>
      <c r="AF11" s="1094"/>
      <c r="AG11" s="456"/>
      <c r="AH11" s="456"/>
      <c r="AI11" s="1092"/>
      <c r="AJ11" s="1092"/>
      <c r="AK11" s="1092"/>
      <c r="AL11" s="958" t="s">
        <v>370</v>
      </c>
      <c r="AM11" s="1094"/>
      <c r="AN11" s="1094"/>
      <c r="AO11" s="1094"/>
      <c r="AP11" s="1094"/>
      <c r="AQ11" s="1094"/>
      <c r="AR11" s="1094"/>
      <c r="AS11" s="456"/>
      <c r="AT11" s="456"/>
      <c r="AU11" s="1092"/>
      <c r="AV11" s="1092"/>
      <c r="AW11" s="1092"/>
      <c r="AX11" s="958" t="s">
        <v>370</v>
      </c>
      <c r="AY11" s="1094"/>
      <c r="AZ11" s="1094"/>
      <c r="BA11" s="1094"/>
      <c r="BB11" s="1094"/>
      <c r="BC11" s="1094"/>
      <c r="BD11" s="1094"/>
      <c r="BE11" s="456"/>
      <c r="BF11" s="456"/>
      <c r="BG11" s="1092"/>
      <c r="BH11" s="1092"/>
      <c r="BI11" s="1092"/>
      <c r="BJ11" s="958" t="s">
        <v>370</v>
      </c>
      <c r="BM11" s="474"/>
      <c r="BN11" s="474"/>
      <c r="BO11" s="474"/>
      <c r="BP11" s="474"/>
      <c r="BQ11" s="474"/>
    </row>
    <row r="12" spans="1:69">
      <c r="J12" s="451"/>
      <c r="K12" s="451"/>
      <c r="L12" s="447"/>
      <c r="M12" s="447"/>
      <c r="N12" s="447"/>
      <c r="O12" s="1328"/>
      <c r="P12" s="1328"/>
      <c r="Q12" s="1328"/>
      <c r="R12" s="1328"/>
      <c r="S12" s="1328"/>
      <c r="T12" s="1328"/>
      <c r="U12" s="1328"/>
      <c r="V12" s="1328"/>
      <c r="W12" s="1328"/>
      <c r="X12" s="1328"/>
      <c r="Y12" s="1328"/>
      <c r="Z12" s="1328"/>
      <c r="AA12" s="1328" t="s">
        <v>1655</v>
      </c>
      <c r="AB12" s="1328"/>
      <c r="AC12" s="1328"/>
      <c r="AD12" s="1328"/>
      <c r="AE12" s="1328"/>
      <c r="AF12" s="1328"/>
      <c r="AG12" s="1328"/>
      <c r="AH12" s="1328"/>
      <c r="AI12" s="1328"/>
      <c r="AJ12" s="1328"/>
      <c r="AK12" s="1328"/>
      <c r="AL12" s="1328"/>
      <c r="AM12" s="1328" t="s">
        <v>1655</v>
      </c>
      <c r="AN12" s="1328"/>
      <c r="AO12" s="1328"/>
      <c r="AP12" s="1328"/>
      <c r="AQ12" s="1328"/>
      <c r="AR12" s="1328"/>
      <c r="AS12" s="1328"/>
      <c r="AT12" s="1328"/>
      <c r="AU12" s="1328"/>
      <c r="AV12" s="1328"/>
      <c r="AW12" s="1328"/>
      <c r="AX12" s="1328"/>
      <c r="AY12" s="1328" t="s">
        <v>1655</v>
      </c>
      <c r="AZ12" s="1328"/>
      <c r="BA12" s="1328"/>
      <c r="BB12" s="1328"/>
      <c r="BC12" s="1328"/>
      <c r="BD12" s="1328"/>
      <c r="BE12" s="1328"/>
      <c r="BF12" s="1328"/>
      <c r="BG12" s="1328"/>
      <c r="BH12" s="1328"/>
      <c r="BI12" s="1328"/>
      <c r="BJ12" s="1328"/>
    </row>
    <row r="13" spans="1:69" ht="14.25" customHeight="1">
      <c r="J13" s="451"/>
      <c r="K13" s="451"/>
      <c r="L13" s="1314" t="s">
        <v>444</v>
      </c>
      <c r="M13" s="1314"/>
      <c r="N13" s="1314"/>
      <c r="O13" s="1314"/>
      <c r="P13" s="1314"/>
      <c r="Q13" s="1314"/>
      <c r="R13" s="1314"/>
      <c r="S13" s="1314"/>
      <c r="T13" s="1314"/>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c r="BG13" s="1314"/>
      <c r="BH13" s="1314"/>
      <c r="BI13" s="1314"/>
      <c r="BJ13" s="1314"/>
      <c r="BK13" s="1314"/>
      <c r="BL13" s="1231" t="s">
        <v>445</v>
      </c>
    </row>
    <row r="14" spans="1:69" ht="14.25" customHeight="1">
      <c r="J14" s="451"/>
      <c r="K14" s="451"/>
      <c r="L14" s="1314" t="s">
        <v>90</v>
      </c>
      <c r="M14" s="1314" t="s">
        <v>602</v>
      </c>
      <c r="N14" s="546"/>
      <c r="O14" s="1231" t="s">
        <v>604</v>
      </c>
      <c r="P14" s="1231"/>
      <c r="Q14" s="1231"/>
      <c r="R14" s="1231"/>
      <c r="S14" s="1231"/>
      <c r="T14" s="1231"/>
      <c r="U14" s="1231"/>
      <c r="V14" s="1231"/>
      <c r="W14" s="1231"/>
      <c r="X14" s="1231"/>
      <c r="Y14" s="1231"/>
      <c r="Z14" s="1314" t="s">
        <v>338</v>
      </c>
      <c r="AA14" s="1231" t="s">
        <v>604</v>
      </c>
      <c r="AB14" s="1231"/>
      <c r="AC14" s="1231"/>
      <c r="AD14" s="1231"/>
      <c r="AE14" s="1231"/>
      <c r="AF14" s="1231"/>
      <c r="AG14" s="1231"/>
      <c r="AH14" s="1231"/>
      <c r="AI14" s="1231"/>
      <c r="AJ14" s="1231"/>
      <c r="AK14" s="1231"/>
      <c r="AL14" s="1314" t="s">
        <v>338</v>
      </c>
      <c r="AM14" s="1231" t="s">
        <v>604</v>
      </c>
      <c r="AN14" s="1231"/>
      <c r="AO14" s="1231"/>
      <c r="AP14" s="1231"/>
      <c r="AQ14" s="1231"/>
      <c r="AR14" s="1231"/>
      <c r="AS14" s="1231"/>
      <c r="AT14" s="1231"/>
      <c r="AU14" s="1231"/>
      <c r="AV14" s="1231"/>
      <c r="AW14" s="1231"/>
      <c r="AX14" s="1314" t="s">
        <v>338</v>
      </c>
      <c r="AY14" s="1231" t="s">
        <v>604</v>
      </c>
      <c r="AZ14" s="1231"/>
      <c r="BA14" s="1231"/>
      <c r="BB14" s="1231"/>
      <c r="BC14" s="1231"/>
      <c r="BD14" s="1231"/>
      <c r="BE14" s="1231"/>
      <c r="BF14" s="1231"/>
      <c r="BG14" s="1231"/>
      <c r="BH14" s="1231"/>
      <c r="BI14" s="1231"/>
      <c r="BJ14" s="1314" t="s">
        <v>338</v>
      </c>
      <c r="BK14" s="1327" t="s">
        <v>273</v>
      </c>
      <c r="BL14" s="1231"/>
    </row>
    <row r="15" spans="1:69" s="492" customFormat="1" ht="14.25" customHeight="1">
      <c r="A15" s="553"/>
      <c r="B15" s="553"/>
      <c r="C15" s="553"/>
      <c r="D15" s="553"/>
      <c r="E15" s="553"/>
      <c r="F15" s="553"/>
      <c r="G15" s="559"/>
      <c r="H15" s="559"/>
      <c r="I15" s="500"/>
      <c r="J15" s="498"/>
      <c r="K15" s="498"/>
      <c r="L15" s="1314"/>
      <c r="M15" s="1314"/>
      <c r="N15" s="546"/>
      <c r="O15" s="1334" t="s">
        <v>617</v>
      </c>
      <c r="P15" s="1334" t="s">
        <v>589</v>
      </c>
      <c r="Q15" s="1334" t="s">
        <v>590</v>
      </c>
      <c r="R15" s="1334" t="s">
        <v>269</v>
      </c>
      <c r="S15" s="1334"/>
      <c r="T15" s="1334" t="s">
        <v>269</v>
      </c>
      <c r="U15" s="1334"/>
      <c r="V15" s="620"/>
      <c r="W15" s="1336" t="s">
        <v>615</v>
      </c>
      <c r="X15" s="1336"/>
      <c r="Y15" s="1336"/>
      <c r="Z15" s="1314"/>
      <c r="AA15" s="1334" t="s">
        <v>617</v>
      </c>
      <c r="AB15" s="1334" t="s">
        <v>589</v>
      </c>
      <c r="AC15" s="1334" t="s">
        <v>590</v>
      </c>
      <c r="AD15" s="1334" t="s">
        <v>269</v>
      </c>
      <c r="AE15" s="1334"/>
      <c r="AF15" s="1334" t="s">
        <v>269</v>
      </c>
      <c r="AG15" s="1334"/>
      <c r="AH15" s="1186"/>
      <c r="AI15" s="1336" t="s">
        <v>615</v>
      </c>
      <c r="AJ15" s="1336"/>
      <c r="AK15" s="1336"/>
      <c r="AL15" s="1314"/>
      <c r="AM15" s="1334" t="s">
        <v>617</v>
      </c>
      <c r="AN15" s="1334" t="s">
        <v>589</v>
      </c>
      <c r="AO15" s="1334" t="s">
        <v>590</v>
      </c>
      <c r="AP15" s="1334" t="s">
        <v>269</v>
      </c>
      <c r="AQ15" s="1334"/>
      <c r="AR15" s="1334" t="s">
        <v>269</v>
      </c>
      <c r="AS15" s="1334"/>
      <c r="AT15" s="1186"/>
      <c r="AU15" s="1336" t="s">
        <v>615</v>
      </c>
      <c r="AV15" s="1336"/>
      <c r="AW15" s="1336"/>
      <c r="AX15" s="1314"/>
      <c r="AY15" s="1334" t="s">
        <v>617</v>
      </c>
      <c r="AZ15" s="1334" t="s">
        <v>589</v>
      </c>
      <c r="BA15" s="1334" t="s">
        <v>590</v>
      </c>
      <c r="BB15" s="1334" t="s">
        <v>269</v>
      </c>
      <c r="BC15" s="1334"/>
      <c r="BD15" s="1334" t="s">
        <v>269</v>
      </c>
      <c r="BE15" s="1334"/>
      <c r="BF15" s="1186"/>
      <c r="BG15" s="1336" t="s">
        <v>615</v>
      </c>
      <c r="BH15" s="1336"/>
      <c r="BI15" s="1336"/>
      <c r="BJ15" s="1314"/>
      <c r="BK15" s="1327"/>
      <c r="BL15" s="1231"/>
      <c r="BM15" s="553"/>
      <c r="BN15" s="553"/>
      <c r="BO15" s="553"/>
      <c r="BP15" s="553"/>
      <c r="BQ15" s="553"/>
    </row>
    <row r="16" spans="1:69" ht="56.25" customHeight="1">
      <c r="J16" s="451"/>
      <c r="K16" s="451"/>
      <c r="L16" s="1314"/>
      <c r="M16" s="1314"/>
      <c r="N16" s="546"/>
      <c r="O16" s="1334"/>
      <c r="P16" s="1334"/>
      <c r="Q16" s="1334"/>
      <c r="R16" s="504" t="s">
        <v>591</v>
      </c>
      <c r="S16" s="504" t="s">
        <v>592</v>
      </c>
      <c r="T16" s="504" t="s">
        <v>593</v>
      </c>
      <c r="U16" s="504" t="s">
        <v>594</v>
      </c>
      <c r="V16" s="504"/>
      <c r="W16" s="505" t="s">
        <v>272</v>
      </c>
      <c r="X16" s="1335" t="s">
        <v>271</v>
      </c>
      <c r="Y16" s="1335"/>
      <c r="Z16" s="1314"/>
      <c r="AA16" s="1334"/>
      <c r="AB16" s="1334"/>
      <c r="AC16" s="1334"/>
      <c r="AD16" s="718" t="s">
        <v>591</v>
      </c>
      <c r="AE16" s="718" t="s">
        <v>592</v>
      </c>
      <c r="AF16" s="718" t="s">
        <v>593</v>
      </c>
      <c r="AG16" s="718" t="s">
        <v>594</v>
      </c>
      <c r="AH16" s="718"/>
      <c r="AI16" s="1185" t="s">
        <v>272</v>
      </c>
      <c r="AJ16" s="1335" t="s">
        <v>271</v>
      </c>
      <c r="AK16" s="1335"/>
      <c r="AL16" s="1314"/>
      <c r="AM16" s="1334"/>
      <c r="AN16" s="1334"/>
      <c r="AO16" s="1334"/>
      <c r="AP16" s="718" t="s">
        <v>591</v>
      </c>
      <c r="AQ16" s="718" t="s">
        <v>592</v>
      </c>
      <c r="AR16" s="718" t="s">
        <v>593</v>
      </c>
      <c r="AS16" s="718" t="s">
        <v>594</v>
      </c>
      <c r="AT16" s="718"/>
      <c r="AU16" s="1185" t="s">
        <v>272</v>
      </c>
      <c r="AV16" s="1335" t="s">
        <v>271</v>
      </c>
      <c r="AW16" s="1335"/>
      <c r="AX16" s="1314"/>
      <c r="AY16" s="1334"/>
      <c r="AZ16" s="1334"/>
      <c r="BA16" s="1334"/>
      <c r="BB16" s="718" t="s">
        <v>591</v>
      </c>
      <c r="BC16" s="718" t="s">
        <v>592</v>
      </c>
      <c r="BD16" s="718" t="s">
        <v>593</v>
      </c>
      <c r="BE16" s="718" t="s">
        <v>594</v>
      </c>
      <c r="BF16" s="718"/>
      <c r="BG16" s="1185" t="s">
        <v>272</v>
      </c>
      <c r="BH16" s="1335" t="s">
        <v>271</v>
      </c>
      <c r="BI16" s="1335"/>
      <c r="BJ16" s="1314"/>
      <c r="BK16" s="1327"/>
      <c r="BL16" s="1231"/>
    </row>
    <row r="17" spans="1:69">
      <c r="J17" s="451"/>
      <c r="K17" s="459">
        <v>1</v>
      </c>
      <c r="L17" s="448" t="s">
        <v>91</v>
      </c>
      <c r="M17" s="448" t="s">
        <v>47</v>
      </c>
      <c r="N17" s="465" t="s">
        <v>47</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4">
        <f ca="1">OFFSET(V17,0,-1)</f>
        <v>9</v>
      </c>
      <c r="W17" s="457">
        <f t="shared" ca="1" si="0"/>
        <v>10</v>
      </c>
      <c r="X17" s="1302">
        <f ca="1">OFFSET(X17,0,-1)+1</f>
        <v>11</v>
      </c>
      <c r="Y17" s="1302"/>
      <c r="Z17" s="457">
        <f ca="1">OFFSET(Z17,0,-2)+1</f>
        <v>12</v>
      </c>
      <c r="AA17" s="1187">
        <f ca="1">OFFSET(AA17,0,-1)+1</f>
        <v>13</v>
      </c>
      <c r="AB17" s="1187">
        <f t="shared" ref="AB17:AI17" ca="1" si="1">OFFSET(AB17,0,-1)+1</f>
        <v>14</v>
      </c>
      <c r="AC17" s="1187">
        <f t="shared" ca="1" si="1"/>
        <v>15</v>
      </c>
      <c r="AD17" s="1187">
        <f t="shared" ca="1" si="1"/>
        <v>16</v>
      </c>
      <c r="AE17" s="1187">
        <f t="shared" ca="1" si="1"/>
        <v>17</v>
      </c>
      <c r="AF17" s="1187">
        <f t="shared" ca="1" si="1"/>
        <v>18</v>
      </c>
      <c r="AG17" s="1187">
        <f t="shared" ca="1" si="1"/>
        <v>19</v>
      </c>
      <c r="AH17" s="619">
        <f ca="1">OFFSET(AH17,0,-1)</f>
        <v>19</v>
      </c>
      <c r="AI17" s="1187">
        <f t="shared" ca="1" si="1"/>
        <v>20</v>
      </c>
      <c r="AJ17" s="1302">
        <f ca="1">OFFSET(AJ17,0,-1)+1</f>
        <v>21</v>
      </c>
      <c r="AK17" s="1302"/>
      <c r="AL17" s="1187">
        <f ca="1">OFFSET(AL17,0,-2)+1</f>
        <v>22</v>
      </c>
      <c r="AM17" s="1187">
        <f ca="1">OFFSET(AM17,0,-1)+1</f>
        <v>23</v>
      </c>
      <c r="AN17" s="1187">
        <f t="shared" ref="AN17:AU17" ca="1" si="2">OFFSET(AN17,0,-1)+1</f>
        <v>24</v>
      </c>
      <c r="AO17" s="1187">
        <f t="shared" ca="1" si="2"/>
        <v>25</v>
      </c>
      <c r="AP17" s="1187">
        <f t="shared" ca="1" si="2"/>
        <v>26</v>
      </c>
      <c r="AQ17" s="1187">
        <f t="shared" ca="1" si="2"/>
        <v>27</v>
      </c>
      <c r="AR17" s="1187">
        <f t="shared" ca="1" si="2"/>
        <v>28</v>
      </c>
      <c r="AS17" s="1187">
        <f t="shared" ca="1" si="2"/>
        <v>29</v>
      </c>
      <c r="AT17" s="619">
        <f ca="1">OFFSET(AT17,0,-1)</f>
        <v>29</v>
      </c>
      <c r="AU17" s="1187">
        <f t="shared" ca="1" si="2"/>
        <v>30</v>
      </c>
      <c r="AV17" s="1302">
        <f ca="1">OFFSET(AV17,0,-1)+1</f>
        <v>31</v>
      </c>
      <c r="AW17" s="1302"/>
      <c r="AX17" s="1187">
        <f ca="1">OFFSET(AX17,0,-2)+1</f>
        <v>32</v>
      </c>
      <c r="AY17" s="1187">
        <f ca="1">OFFSET(AY17,0,-1)+1</f>
        <v>33</v>
      </c>
      <c r="AZ17" s="1187">
        <f t="shared" ref="AZ17:BG17" ca="1" si="3">OFFSET(AZ17,0,-1)+1</f>
        <v>34</v>
      </c>
      <c r="BA17" s="1187">
        <f t="shared" ca="1" si="3"/>
        <v>35</v>
      </c>
      <c r="BB17" s="1187">
        <f t="shared" ca="1" si="3"/>
        <v>36</v>
      </c>
      <c r="BC17" s="1187">
        <f t="shared" ca="1" si="3"/>
        <v>37</v>
      </c>
      <c r="BD17" s="1187">
        <f t="shared" ca="1" si="3"/>
        <v>38</v>
      </c>
      <c r="BE17" s="1187">
        <f t="shared" ca="1" si="3"/>
        <v>39</v>
      </c>
      <c r="BF17" s="619">
        <f ca="1">OFFSET(BF17,0,-1)</f>
        <v>39</v>
      </c>
      <c r="BG17" s="1187">
        <f t="shared" ca="1" si="3"/>
        <v>40</v>
      </c>
      <c r="BH17" s="1302">
        <f ca="1">OFFSET(BH17,0,-1)+1</f>
        <v>41</v>
      </c>
      <c r="BI17" s="1302"/>
      <c r="BJ17" s="1187">
        <f ca="1">OFFSET(BJ17,0,-2)+1</f>
        <v>42</v>
      </c>
      <c r="BL17" s="457">
        <f ca="1">OFFSET(BL17,0,-2)+1</f>
        <v>43</v>
      </c>
    </row>
    <row r="18" spans="1:69" ht="22.5">
      <c r="A18" s="1285">
        <v>1</v>
      </c>
      <c r="B18" s="997"/>
      <c r="C18" s="997"/>
      <c r="D18" s="997"/>
      <c r="E18" s="998"/>
      <c r="F18" s="999"/>
      <c r="G18" s="997"/>
      <c r="H18" s="997"/>
      <c r="I18" s="986"/>
      <c r="J18" s="990"/>
      <c r="K18" s="990"/>
      <c r="L18" s="561">
        <f>mergeValue(A18)</f>
        <v>1</v>
      </c>
      <c r="M18" s="609" t="s">
        <v>19</v>
      </c>
      <c r="N18" s="548"/>
      <c r="O18" s="1329" t="str">
        <f>IF('Перечень тарифов'!J31="","","" &amp; 'Перечень тарифов'!J31 &amp; "")</f>
        <v>Тариф на горячую воду в открытых системах теплоснабжения для теплоснабжающей организации, поставляющей горячую воду с использованием открытой системы теплоснабжения</v>
      </c>
      <c r="P18" s="1329"/>
      <c r="Q18" s="1329"/>
      <c r="R18" s="1329"/>
      <c r="S18" s="1329"/>
      <c r="T18" s="1329"/>
      <c r="U18" s="1329"/>
      <c r="V18" s="1329"/>
      <c r="W18" s="1329"/>
      <c r="X18" s="1329"/>
      <c r="Y18" s="1329"/>
      <c r="Z18" s="1329"/>
      <c r="AA18" s="1329"/>
      <c r="AB18" s="1329"/>
      <c r="AC18" s="1329"/>
      <c r="AD18" s="1329"/>
      <c r="AE18" s="1329"/>
      <c r="AF18" s="1329"/>
      <c r="AG18" s="1329"/>
      <c r="AH18" s="1329"/>
      <c r="AI18" s="1329"/>
      <c r="AJ18" s="1329"/>
      <c r="AK18" s="1329"/>
      <c r="AL18" s="1329"/>
      <c r="AM18" s="1329"/>
      <c r="AN18" s="1329"/>
      <c r="AO18" s="1329"/>
      <c r="AP18" s="1329"/>
      <c r="AQ18" s="1329"/>
      <c r="AR18" s="1329"/>
      <c r="AS18" s="1329"/>
      <c r="AT18" s="1329"/>
      <c r="AU18" s="1329"/>
      <c r="AV18" s="1329"/>
      <c r="AW18" s="1329"/>
      <c r="AX18" s="1329"/>
      <c r="AY18" s="1329"/>
      <c r="AZ18" s="1329"/>
      <c r="BA18" s="1329"/>
      <c r="BB18" s="1329"/>
      <c r="BC18" s="1329"/>
      <c r="BD18" s="1329"/>
      <c r="BE18" s="1329"/>
      <c r="BF18" s="1329"/>
      <c r="BG18" s="1329"/>
      <c r="BH18" s="1329"/>
      <c r="BI18" s="1329"/>
      <c r="BJ18" s="1329"/>
      <c r="BK18" s="1329"/>
      <c r="BL18" s="598" t="s">
        <v>718</v>
      </c>
    </row>
    <row r="19" spans="1:69" hidden="1">
      <c r="A19" s="1285"/>
      <c r="B19" s="1285">
        <v>1</v>
      </c>
      <c r="C19" s="997"/>
      <c r="D19" s="997"/>
      <c r="E19" s="999"/>
      <c r="F19" s="999"/>
      <c r="G19" s="997"/>
      <c r="H19" s="997"/>
      <c r="I19" s="992"/>
      <c r="J19" s="988"/>
      <c r="K19" s="987"/>
      <c r="L19" s="561" t="str">
        <f>mergeValue(A19) &amp;"."&amp; mergeValue(B19)</f>
        <v>1.1</v>
      </c>
      <c r="M19" s="515"/>
      <c r="N19" s="548"/>
      <c r="O19" s="1329"/>
      <c r="P19" s="1329"/>
      <c r="Q19" s="1329"/>
      <c r="R19" s="1329"/>
      <c r="S19" s="1329"/>
      <c r="T19" s="1329"/>
      <c r="U19" s="1329"/>
      <c r="V19" s="1329"/>
      <c r="W19" s="1329"/>
      <c r="X19" s="1329"/>
      <c r="Y19" s="1329"/>
      <c r="Z19" s="1329"/>
      <c r="AA19" s="1329"/>
      <c r="AB19" s="1329"/>
      <c r="AC19" s="1329"/>
      <c r="AD19" s="1329"/>
      <c r="AE19" s="1329"/>
      <c r="AF19" s="1329"/>
      <c r="AG19" s="1329"/>
      <c r="AH19" s="1329"/>
      <c r="AI19" s="1329"/>
      <c r="AJ19" s="1329"/>
      <c r="AK19" s="1329"/>
      <c r="AL19" s="1329"/>
      <c r="AM19" s="1329"/>
      <c r="AN19" s="1329"/>
      <c r="AO19" s="1329"/>
      <c r="AP19" s="1329"/>
      <c r="AQ19" s="1329"/>
      <c r="AR19" s="1329"/>
      <c r="AS19" s="1329"/>
      <c r="AT19" s="1329"/>
      <c r="AU19" s="1329"/>
      <c r="AV19" s="1329"/>
      <c r="AW19" s="1329"/>
      <c r="AX19" s="1329"/>
      <c r="AY19" s="1329"/>
      <c r="AZ19" s="1329"/>
      <c r="BA19" s="1329"/>
      <c r="BB19" s="1329"/>
      <c r="BC19" s="1329"/>
      <c r="BD19" s="1329"/>
      <c r="BE19" s="1329"/>
      <c r="BF19" s="1329"/>
      <c r="BG19" s="1329"/>
      <c r="BH19" s="1329"/>
      <c r="BI19" s="1329"/>
      <c r="BJ19" s="1329"/>
      <c r="BK19" s="1329"/>
      <c r="BL19" s="598"/>
    </row>
    <row r="20" spans="1:69" hidden="1">
      <c r="A20" s="1285"/>
      <c r="B20" s="1285"/>
      <c r="C20" s="1285">
        <v>1</v>
      </c>
      <c r="D20" s="997"/>
      <c r="E20" s="999"/>
      <c r="F20" s="999"/>
      <c r="G20" s="997"/>
      <c r="H20" s="997"/>
      <c r="I20" s="992"/>
      <c r="J20" s="988"/>
      <c r="K20" s="987"/>
      <c r="L20" s="561" t="str">
        <f>mergeValue(A20) &amp;"."&amp; mergeValue(B20)&amp;"."&amp; mergeValue(C20)</f>
        <v>1.1.1</v>
      </c>
      <c r="M20" s="516"/>
      <c r="N20" s="548"/>
      <c r="O20" s="1329"/>
      <c r="P20" s="1329"/>
      <c r="Q20" s="1329"/>
      <c r="R20" s="1329"/>
      <c r="S20" s="1329"/>
      <c r="T20" s="1329"/>
      <c r="U20" s="1329"/>
      <c r="V20" s="1329"/>
      <c r="W20" s="1329"/>
      <c r="X20" s="1329"/>
      <c r="Y20" s="1329"/>
      <c r="Z20" s="1329"/>
      <c r="AA20" s="1329"/>
      <c r="AB20" s="1329"/>
      <c r="AC20" s="1329"/>
      <c r="AD20" s="1329"/>
      <c r="AE20" s="1329"/>
      <c r="AF20" s="1329"/>
      <c r="AG20" s="1329"/>
      <c r="AH20" s="1329"/>
      <c r="AI20" s="1329"/>
      <c r="AJ20" s="1329"/>
      <c r="AK20" s="1329"/>
      <c r="AL20" s="1329"/>
      <c r="AM20" s="1329"/>
      <c r="AN20" s="1329"/>
      <c r="AO20" s="1329"/>
      <c r="AP20" s="1329"/>
      <c r="AQ20" s="1329"/>
      <c r="AR20" s="1329"/>
      <c r="AS20" s="1329"/>
      <c r="AT20" s="1329"/>
      <c r="AU20" s="1329"/>
      <c r="AV20" s="1329"/>
      <c r="AW20" s="1329"/>
      <c r="AX20" s="1329"/>
      <c r="AY20" s="1329"/>
      <c r="AZ20" s="1329"/>
      <c r="BA20" s="1329"/>
      <c r="BB20" s="1329"/>
      <c r="BC20" s="1329"/>
      <c r="BD20" s="1329"/>
      <c r="BE20" s="1329"/>
      <c r="BF20" s="1329"/>
      <c r="BG20" s="1329"/>
      <c r="BH20" s="1329"/>
      <c r="BI20" s="1329"/>
      <c r="BJ20" s="1329"/>
      <c r="BK20" s="1329"/>
      <c r="BL20" s="598"/>
    </row>
    <row r="21" spans="1:69" hidden="1">
      <c r="A21" s="1285"/>
      <c r="B21" s="1285"/>
      <c r="C21" s="1285"/>
      <c r="D21" s="1285">
        <v>1</v>
      </c>
      <c r="E21" s="999"/>
      <c r="F21" s="999"/>
      <c r="G21" s="997"/>
      <c r="H21" s="997"/>
      <c r="I21" s="992"/>
      <c r="J21" s="988"/>
      <c r="K21" s="987"/>
      <c r="L21" s="561" t="str">
        <f>mergeValue(A21) &amp;"."&amp; mergeValue(B21)&amp;"."&amp; mergeValue(C21)&amp;"."&amp; mergeValue(D21)</f>
        <v>1.1.1.1</v>
      </c>
      <c r="M21" s="517"/>
      <c r="N21" s="548"/>
      <c r="O21" s="1329"/>
      <c r="P21" s="1329"/>
      <c r="Q21" s="1329"/>
      <c r="R21" s="1329"/>
      <c r="S21" s="1329"/>
      <c r="T21" s="1329"/>
      <c r="U21" s="1329"/>
      <c r="V21" s="1329"/>
      <c r="W21" s="1329"/>
      <c r="X21" s="1329"/>
      <c r="Y21" s="1329"/>
      <c r="Z21" s="1329"/>
      <c r="AA21" s="1329"/>
      <c r="AB21" s="1329"/>
      <c r="AC21" s="1329"/>
      <c r="AD21" s="1329"/>
      <c r="AE21" s="1329"/>
      <c r="AF21" s="1329"/>
      <c r="AG21" s="1329"/>
      <c r="AH21" s="1329"/>
      <c r="AI21" s="1329"/>
      <c r="AJ21" s="1329"/>
      <c r="AK21" s="1329"/>
      <c r="AL21" s="1329"/>
      <c r="AM21" s="1329"/>
      <c r="AN21" s="1329"/>
      <c r="AO21" s="1329"/>
      <c r="AP21" s="1329"/>
      <c r="AQ21" s="1329"/>
      <c r="AR21" s="1329"/>
      <c r="AS21" s="1329"/>
      <c r="AT21" s="1329"/>
      <c r="AU21" s="1329"/>
      <c r="AV21" s="1329"/>
      <c r="AW21" s="1329"/>
      <c r="AX21" s="1329"/>
      <c r="AY21" s="1329"/>
      <c r="AZ21" s="1329"/>
      <c r="BA21" s="1329"/>
      <c r="BB21" s="1329"/>
      <c r="BC21" s="1329"/>
      <c r="BD21" s="1329"/>
      <c r="BE21" s="1329"/>
      <c r="BF21" s="1329"/>
      <c r="BG21" s="1329"/>
      <c r="BH21" s="1329"/>
      <c r="BI21" s="1329"/>
      <c r="BJ21" s="1329"/>
      <c r="BK21" s="1329"/>
      <c r="BL21" s="598"/>
    </row>
    <row r="22" spans="1:69" hidden="1">
      <c r="A22" s="1285"/>
      <c r="B22" s="1285"/>
      <c r="C22" s="1285"/>
      <c r="D22" s="1285"/>
      <c r="E22" s="1285">
        <v>1</v>
      </c>
      <c r="F22" s="999"/>
      <c r="G22" s="997"/>
      <c r="H22" s="997"/>
      <c r="I22" s="991"/>
      <c r="J22" s="988"/>
      <c r="K22" s="987"/>
      <c r="L22" s="561"/>
      <c r="M22" s="523"/>
      <c r="N22" s="549"/>
      <c r="O22" s="599"/>
      <c r="P22" s="599"/>
      <c r="Q22" s="599"/>
      <c r="R22" s="599"/>
      <c r="S22" s="599"/>
      <c r="T22" s="599"/>
      <c r="U22" s="599"/>
      <c r="V22" s="599"/>
      <c r="W22" s="599"/>
      <c r="X22" s="599"/>
      <c r="Y22" s="599"/>
      <c r="Z22" s="599"/>
      <c r="AA22" s="1196"/>
      <c r="AB22" s="1196"/>
      <c r="AC22" s="1196"/>
      <c r="AD22" s="1196"/>
      <c r="AE22" s="1196"/>
      <c r="AF22" s="1196"/>
      <c r="AG22" s="1196"/>
      <c r="AH22" s="1196"/>
      <c r="AI22" s="1196"/>
      <c r="AJ22" s="1196"/>
      <c r="AK22" s="1196"/>
      <c r="AL22" s="1196"/>
      <c r="AM22" s="1196"/>
      <c r="AN22" s="1196"/>
      <c r="AO22" s="1196"/>
      <c r="AP22" s="1196"/>
      <c r="AQ22" s="1196"/>
      <c r="AR22" s="1196"/>
      <c r="AS22" s="1196"/>
      <c r="AT22" s="1196"/>
      <c r="AU22" s="1196"/>
      <c r="AV22" s="1196"/>
      <c r="AW22" s="1196"/>
      <c r="AX22" s="1196"/>
      <c r="AY22" s="1196"/>
      <c r="AZ22" s="1196"/>
      <c r="BA22" s="1196"/>
      <c r="BB22" s="1196"/>
      <c r="BC22" s="1196"/>
      <c r="BD22" s="1196"/>
      <c r="BE22" s="1196"/>
      <c r="BF22" s="1196"/>
      <c r="BG22" s="1196"/>
      <c r="BH22" s="1196"/>
      <c r="BI22" s="1196"/>
      <c r="BJ22" s="1196"/>
      <c r="BK22" s="477"/>
      <c r="BL22" s="598"/>
    </row>
    <row r="23" spans="1:69" ht="33.75">
      <c r="A23" s="1285"/>
      <c r="B23" s="1285"/>
      <c r="C23" s="1285"/>
      <c r="D23" s="1285"/>
      <c r="E23" s="1285"/>
      <c r="F23" s="1285">
        <v>1</v>
      </c>
      <c r="G23" s="997"/>
      <c r="H23" s="997"/>
      <c r="I23" s="1337"/>
      <c r="J23" s="988"/>
      <c r="K23" s="987"/>
      <c r="L23" s="561" t="str">
        <f>mergeValue(A23) &amp;"."&amp; mergeValue(B23)&amp;"."&amp; mergeValue(C23)&amp;"."&amp; mergeValue(D23)&amp;"."&amp; mergeValue(F23)</f>
        <v>1.1.1.1.1</v>
      </c>
      <c r="M23" s="524" t="s">
        <v>9</v>
      </c>
      <c r="N23" s="549"/>
      <c r="O23" s="1288" t="s">
        <v>3</v>
      </c>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289"/>
      <c r="AV23" s="1289"/>
      <c r="AW23" s="1289"/>
      <c r="AX23" s="1289"/>
      <c r="AY23" s="1289"/>
      <c r="AZ23" s="1289"/>
      <c r="BA23" s="1289"/>
      <c r="BB23" s="1289"/>
      <c r="BC23" s="1289"/>
      <c r="BD23" s="1289"/>
      <c r="BE23" s="1289"/>
      <c r="BF23" s="1289"/>
      <c r="BG23" s="1289"/>
      <c r="BH23" s="1289"/>
      <c r="BI23" s="1289"/>
      <c r="BJ23" s="1289"/>
      <c r="BK23" s="1290"/>
      <c r="BL23" s="598" t="s">
        <v>720</v>
      </c>
      <c r="BN23" s="473" t="str">
        <f>strCheckUnique(BO23:BO27)</f>
        <v/>
      </c>
      <c r="BP23" s="473"/>
    </row>
    <row r="24" spans="1:69" ht="56.25">
      <c r="A24" s="1285"/>
      <c r="B24" s="1285"/>
      <c r="C24" s="1285"/>
      <c r="D24" s="1285"/>
      <c r="E24" s="1285"/>
      <c r="F24" s="1285"/>
      <c r="G24" s="1285">
        <v>1</v>
      </c>
      <c r="H24" s="997"/>
      <c r="I24" s="1337"/>
      <c r="J24" s="1338"/>
      <c r="K24" s="993"/>
      <c r="L24" s="561" t="str">
        <f>mergeValue(A24) &amp;"."&amp; mergeValue(B24)&amp;"."&amp; mergeValue(C24)&amp;"."&amp; mergeValue(D24)&amp;"."&amp; mergeValue(F24)&amp;"."&amp; mergeValue(G24)</f>
        <v>1.1.1.1.1.1</v>
      </c>
      <c r="M24" s="1084" t="s">
        <v>613</v>
      </c>
      <c r="N24" s="614"/>
      <c r="O24" s="648">
        <v>39.649360184011883</v>
      </c>
      <c r="P24" s="648">
        <v>2476.02087702774</v>
      </c>
      <c r="Q24" s="531"/>
      <c r="R24" s="463"/>
      <c r="S24" s="1035"/>
      <c r="T24" s="463"/>
      <c r="U24" s="1035"/>
      <c r="V24" s="552" t="str">
        <f>W24 &amp; "-" &amp; Y24</f>
        <v>01.01.2020-31.12.2020</v>
      </c>
      <c r="W24" s="1291" t="s">
        <v>1009</v>
      </c>
      <c r="X24" s="1293" t="s">
        <v>82</v>
      </c>
      <c r="Y24" s="1291" t="s">
        <v>1676</v>
      </c>
      <c r="Z24" s="1293" t="s">
        <v>82</v>
      </c>
      <c r="AA24" s="648">
        <v>41.178790012767855</v>
      </c>
      <c r="AB24" s="648">
        <v>2610.7677985654982</v>
      </c>
      <c r="AC24" s="725"/>
      <c r="AD24" s="676"/>
      <c r="AE24" s="1035"/>
      <c r="AF24" s="676"/>
      <c r="AG24" s="1035"/>
      <c r="AH24" s="731" t="str">
        <f>AI24 &amp; "-" &amp; AK24</f>
        <v>01.01.2021-31.12.2021</v>
      </c>
      <c r="AI24" s="1291" t="s">
        <v>1677</v>
      </c>
      <c r="AJ24" s="1293" t="s">
        <v>82</v>
      </c>
      <c r="AK24" s="1291" t="s">
        <v>1678</v>
      </c>
      <c r="AL24" s="1293" t="s">
        <v>82</v>
      </c>
      <c r="AM24" s="648">
        <v>42.840503159931941</v>
      </c>
      <c r="AN24" s="648">
        <v>2754.8450041249071</v>
      </c>
      <c r="AO24" s="725"/>
      <c r="AP24" s="676"/>
      <c r="AQ24" s="1035"/>
      <c r="AR24" s="676"/>
      <c r="AS24" s="1035"/>
      <c r="AT24" s="731" t="str">
        <f>AU24 &amp; "-" &amp; AW24</f>
        <v>01.01.2022-31.12.2022</v>
      </c>
      <c r="AU24" s="1291" t="s">
        <v>1679</v>
      </c>
      <c r="AV24" s="1293" t="s">
        <v>82</v>
      </c>
      <c r="AW24" s="1291" t="s">
        <v>1680</v>
      </c>
      <c r="AX24" s="1293" t="s">
        <v>82</v>
      </c>
      <c r="AY24" s="648">
        <v>44.545106888398315</v>
      </c>
      <c r="AZ24" s="648">
        <v>2902.78032069956</v>
      </c>
      <c r="BA24" s="725"/>
      <c r="BB24" s="676"/>
      <c r="BC24" s="1035"/>
      <c r="BD24" s="676"/>
      <c r="BE24" s="1035"/>
      <c r="BF24" s="731" t="str">
        <f>BG24 &amp; "-" &amp; BI24</f>
        <v>01.01.2023-31.12.2023</v>
      </c>
      <c r="BG24" s="1291" t="s">
        <v>1681</v>
      </c>
      <c r="BH24" s="1293" t="s">
        <v>82</v>
      </c>
      <c r="BI24" s="1291" t="s">
        <v>1010</v>
      </c>
      <c r="BJ24" s="1293" t="s">
        <v>83</v>
      </c>
      <c r="BK24" s="506"/>
      <c r="BL24" s="598" t="s">
        <v>738</v>
      </c>
      <c r="BM24" s="469" t="str">
        <f>strCheckDate(O24:BK24)</f>
        <v/>
      </c>
      <c r="BN24" s="473"/>
      <c r="BO24" s="473" t="str">
        <f>IF(M24="","",M24 )</f>
        <v>горячая вода в системе централизованного теплоснабжения на горячее водоснабжение</v>
      </c>
      <c r="BP24" s="473"/>
      <c r="BQ24" s="473"/>
    </row>
    <row r="25" spans="1:69" ht="14.25" hidden="1" customHeight="1">
      <c r="A25" s="1285"/>
      <c r="B25" s="1285"/>
      <c r="C25" s="1285"/>
      <c r="D25" s="1285"/>
      <c r="E25" s="1285"/>
      <c r="F25" s="1285"/>
      <c r="G25" s="1285"/>
      <c r="H25" s="997"/>
      <c r="I25" s="1337"/>
      <c r="J25" s="1338"/>
      <c r="K25" s="993"/>
      <c r="L25" s="568"/>
      <c r="M25" s="614"/>
      <c r="N25" s="614"/>
      <c r="O25" s="531"/>
      <c r="P25" s="463"/>
      <c r="Q25" s="463"/>
      <c r="R25" s="463"/>
      <c r="S25" s="463"/>
      <c r="T25" s="463"/>
      <c r="U25" s="528"/>
      <c r="V25" s="552"/>
      <c r="W25" s="1292"/>
      <c r="X25" s="1293"/>
      <c r="Y25" s="1292"/>
      <c r="Z25" s="1293"/>
      <c r="AA25" s="725"/>
      <c r="AB25" s="676"/>
      <c r="AC25" s="676"/>
      <c r="AD25" s="676"/>
      <c r="AE25" s="676"/>
      <c r="AF25" s="676"/>
      <c r="AG25" s="1086"/>
      <c r="AH25" s="731"/>
      <c r="AI25" s="1292"/>
      <c r="AJ25" s="1293"/>
      <c r="AK25" s="1292"/>
      <c r="AL25" s="1293"/>
      <c r="AM25" s="725"/>
      <c r="AN25" s="676"/>
      <c r="AO25" s="676"/>
      <c r="AP25" s="676"/>
      <c r="AQ25" s="676"/>
      <c r="AR25" s="676"/>
      <c r="AS25" s="1086"/>
      <c r="AT25" s="731"/>
      <c r="AU25" s="1292"/>
      <c r="AV25" s="1293"/>
      <c r="AW25" s="1292"/>
      <c r="AX25" s="1293"/>
      <c r="AY25" s="725"/>
      <c r="AZ25" s="676"/>
      <c r="BA25" s="676"/>
      <c r="BB25" s="676"/>
      <c r="BC25" s="676"/>
      <c r="BD25" s="676"/>
      <c r="BE25" s="1086"/>
      <c r="BF25" s="731"/>
      <c r="BG25" s="1292"/>
      <c r="BH25" s="1293"/>
      <c r="BI25" s="1292"/>
      <c r="BJ25" s="1293"/>
      <c r="BK25" s="506"/>
      <c r="BL25" s="1304"/>
      <c r="BP25" s="473">
        <f ca="1">OFFSET(BP25,-1,0)</f>
        <v>0</v>
      </c>
    </row>
    <row r="26" spans="1:69" s="445" customFormat="1" ht="15" hidden="1" customHeight="1">
      <c r="A26" s="1285"/>
      <c r="B26" s="1285"/>
      <c r="C26" s="1285"/>
      <c r="D26" s="1285"/>
      <c r="E26" s="1285"/>
      <c r="F26" s="1285"/>
      <c r="G26" s="1285"/>
      <c r="H26" s="997"/>
      <c r="I26" s="1337"/>
      <c r="J26" s="1338"/>
      <c r="K26" s="994"/>
      <c r="L26" s="507"/>
      <c r="M26" s="526"/>
      <c r="N26" s="520"/>
      <c r="O26" s="514"/>
      <c r="P26" s="514"/>
      <c r="Q26" s="514"/>
      <c r="R26" s="514"/>
      <c r="S26" s="514"/>
      <c r="T26" s="514"/>
      <c r="U26" s="514"/>
      <c r="V26" s="514"/>
      <c r="W26" s="532"/>
      <c r="X26" s="533"/>
      <c r="Y26" s="532"/>
      <c r="Z26" s="520"/>
      <c r="AA26" s="719"/>
      <c r="AB26" s="719"/>
      <c r="AC26" s="719"/>
      <c r="AD26" s="719"/>
      <c r="AE26" s="719"/>
      <c r="AF26" s="719"/>
      <c r="AG26" s="719"/>
      <c r="AH26" s="719"/>
      <c r="AI26" s="952"/>
      <c r="AJ26" s="953"/>
      <c r="AK26" s="952"/>
      <c r="AL26" s="948"/>
      <c r="AM26" s="719"/>
      <c r="AN26" s="719"/>
      <c r="AO26" s="719"/>
      <c r="AP26" s="719"/>
      <c r="AQ26" s="719"/>
      <c r="AR26" s="719"/>
      <c r="AS26" s="719"/>
      <c r="AT26" s="719"/>
      <c r="AU26" s="952"/>
      <c r="AV26" s="953"/>
      <c r="AW26" s="952"/>
      <c r="AX26" s="948"/>
      <c r="AY26" s="719"/>
      <c r="AZ26" s="719"/>
      <c r="BA26" s="719"/>
      <c r="BB26" s="719"/>
      <c r="BC26" s="719"/>
      <c r="BD26" s="719"/>
      <c r="BE26" s="719"/>
      <c r="BF26" s="719"/>
      <c r="BG26" s="952"/>
      <c r="BH26" s="953"/>
      <c r="BI26" s="952"/>
      <c r="BJ26" s="948"/>
      <c r="BK26" s="529"/>
      <c r="BL26" s="1305"/>
      <c r="BM26" s="470"/>
      <c r="BN26" s="470"/>
      <c r="BO26" s="470"/>
      <c r="BP26" s="470"/>
      <c r="BQ26" s="470"/>
    </row>
    <row r="27" spans="1:69" s="445" customFormat="1" ht="15" customHeight="1">
      <c r="A27" s="1285"/>
      <c r="B27" s="1285"/>
      <c r="C27" s="1285"/>
      <c r="D27" s="1285"/>
      <c r="E27" s="1285"/>
      <c r="F27" s="1285"/>
      <c r="G27" s="997"/>
      <c r="H27" s="997"/>
      <c r="I27" s="1337"/>
      <c r="J27" s="995"/>
      <c r="K27" s="994"/>
      <c r="L27" s="507"/>
      <c r="M27" s="525" t="s">
        <v>24</v>
      </c>
      <c r="N27" s="526"/>
      <c r="O27" s="526"/>
      <c r="P27" s="526"/>
      <c r="Q27" s="526"/>
      <c r="R27" s="526"/>
      <c r="S27" s="526"/>
      <c r="T27" s="526"/>
      <c r="U27" s="526"/>
      <c r="V27" s="526"/>
      <c r="W27" s="526"/>
      <c r="X27" s="526"/>
      <c r="Y27" s="526"/>
      <c r="Z27" s="526"/>
      <c r="AA27" s="526"/>
      <c r="AB27" s="526"/>
      <c r="AC27" s="526"/>
      <c r="AD27" s="526"/>
      <c r="AE27" s="526"/>
      <c r="AF27" s="526"/>
      <c r="AG27" s="526"/>
      <c r="AH27" s="526"/>
      <c r="AI27" s="526"/>
      <c r="AJ27" s="526"/>
      <c r="AK27" s="526"/>
      <c r="AL27" s="526"/>
      <c r="AM27" s="526"/>
      <c r="AN27" s="526"/>
      <c r="AO27" s="526"/>
      <c r="AP27" s="526"/>
      <c r="AQ27" s="526"/>
      <c r="AR27" s="526"/>
      <c r="AS27" s="526"/>
      <c r="AT27" s="526"/>
      <c r="AU27" s="526"/>
      <c r="AV27" s="526"/>
      <c r="AW27" s="526"/>
      <c r="AX27" s="526"/>
      <c r="AY27" s="526"/>
      <c r="AZ27" s="526"/>
      <c r="BA27" s="526"/>
      <c r="BB27" s="526"/>
      <c r="BC27" s="526"/>
      <c r="BD27" s="526"/>
      <c r="BE27" s="526"/>
      <c r="BF27" s="526"/>
      <c r="BG27" s="526"/>
      <c r="BH27" s="526"/>
      <c r="BI27" s="526"/>
      <c r="BJ27" s="526"/>
      <c r="BK27" s="526"/>
      <c r="BL27" s="529"/>
      <c r="BM27" s="470"/>
      <c r="BN27" s="470"/>
      <c r="BO27" s="470"/>
      <c r="BP27" s="470"/>
      <c r="BQ27" s="470"/>
    </row>
    <row r="28" spans="1:69" s="445" customFormat="1" ht="15" customHeight="1">
      <c r="A28" s="1285"/>
      <c r="B28" s="1285"/>
      <c r="C28" s="1285"/>
      <c r="D28" s="1285"/>
      <c r="E28" s="1285"/>
      <c r="F28" s="1000"/>
      <c r="G28" s="997"/>
      <c r="H28" s="997"/>
      <c r="I28" s="991"/>
      <c r="J28" s="989"/>
      <c r="K28" s="994"/>
      <c r="L28" s="507"/>
      <c r="M28" s="520" t="s">
        <v>10</v>
      </c>
      <c r="N28" s="519"/>
      <c r="O28" s="514"/>
      <c r="P28" s="514"/>
      <c r="Q28" s="514"/>
      <c r="R28" s="514"/>
      <c r="S28" s="514"/>
      <c r="T28" s="514"/>
      <c r="U28" s="514"/>
      <c r="V28" s="514"/>
      <c r="W28" s="541"/>
      <c r="X28" s="533"/>
      <c r="Y28" s="532"/>
      <c r="Z28" s="519"/>
      <c r="AA28" s="719"/>
      <c r="AB28" s="719"/>
      <c r="AC28" s="719"/>
      <c r="AD28" s="719"/>
      <c r="AE28" s="719"/>
      <c r="AF28" s="719"/>
      <c r="AG28" s="719"/>
      <c r="AH28" s="719"/>
      <c r="AI28" s="728"/>
      <c r="AJ28" s="953"/>
      <c r="AK28" s="952"/>
      <c r="AL28" s="1083"/>
      <c r="AM28" s="719"/>
      <c r="AN28" s="719"/>
      <c r="AO28" s="719"/>
      <c r="AP28" s="719"/>
      <c r="AQ28" s="719"/>
      <c r="AR28" s="719"/>
      <c r="AS28" s="719"/>
      <c r="AT28" s="719"/>
      <c r="AU28" s="728"/>
      <c r="AV28" s="953"/>
      <c r="AW28" s="952"/>
      <c r="AX28" s="1083"/>
      <c r="AY28" s="719"/>
      <c r="AZ28" s="719"/>
      <c r="BA28" s="719"/>
      <c r="BB28" s="719"/>
      <c r="BC28" s="719"/>
      <c r="BD28" s="719"/>
      <c r="BE28" s="719"/>
      <c r="BF28" s="719"/>
      <c r="BG28" s="728"/>
      <c r="BH28" s="953"/>
      <c r="BI28" s="952"/>
      <c r="BJ28" s="1083"/>
      <c r="BK28" s="533"/>
      <c r="BL28" s="529"/>
      <c r="BM28" s="470"/>
      <c r="BN28" s="470"/>
      <c r="BO28" s="470"/>
      <c r="BP28" s="470"/>
      <c r="BQ28" s="470"/>
    </row>
    <row r="29" spans="1:69" s="445" customFormat="1" hidden="1">
      <c r="A29" s="1285"/>
      <c r="B29" s="1285"/>
      <c r="C29" s="1285"/>
      <c r="D29" s="1285"/>
      <c r="E29" s="1000"/>
      <c r="F29" s="1000"/>
      <c r="G29" s="997"/>
      <c r="H29" s="997"/>
      <c r="I29" s="996"/>
      <c r="J29" s="989"/>
      <c r="K29" s="986"/>
      <c r="L29" s="507"/>
      <c r="M29" s="520"/>
      <c r="N29" s="520"/>
      <c r="O29" s="520"/>
      <c r="P29" s="520"/>
      <c r="Q29" s="520"/>
      <c r="R29" s="520"/>
      <c r="S29" s="520"/>
      <c r="T29" s="520"/>
      <c r="U29" s="520"/>
      <c r="V29" s="520"/>
      <c r="W29" s="520"/>
      <c r="X29" s="520"/>
      <c r="Y29" s="520"/>
      <c r="Z29" s="520"/>
      <c r="AA29" s="948"/>
      <c r="AB29" s="948"/>
      <c r="AC29" s="948"/>
      <c r="AD29" s="948"/>
      <c r="AE29" s="948"/>
      <c r="AF29" s="948"/>
      <c r="AG29" s="948"/>
      <c r="AH29" s="948"/>
      <c r="AI29" s="948"/>
      <c r="AJ29" s="948"/>
      <c r="AK29" s="948"/>
      <c r="AL29" s="948"/>
      <c r="AM29" s="948"/>
      <c r="AN29" s="948"/>
      <c r="AO29" s="948"/>
      <c r="AP29" s="948"/>
      <c r="AQ29" s="948"/>
      <c r="AR29" s="948"/>
      <c r="AS29" s="948"/>
      <c r="AT29" s="948"/>
      <c r="AU29" s="948"/>
      <c r="AV29" s="948"/>
      <c r="AW29" s="948"/>
      <c r="AX29" s="948"/>
      <c r="AY29" s="948"/>
      <c r="AZ29" s="948"/>
      <c r="BA29" s="948"/>
      <c r="BB29" s="948"/>
      <c r="BC29" s="948"/>
      <c r="BD29" s="948"/>
      <c r="BE29" s="948"/>
      <c r="BF29" s="948"/>
      <c r="BG29" s="948"/>
      <c r="BH29" s="948"/>
      <c r="BI29" s="948"/>
      <c r="BJ29" s="948"/>
      <c r="BK29" s="520"/>
      <c r="BL29" s="529"/>
      <c r="BM29" s="470"/>
      <c r="BN29" s="470"/>
      <c r="BO29" s="470"/>
      <c r="BP29" s="470"/>
      <c r="BQ29" s="470"/>
    </row>
    <row r="30" spans="1:69" ht="3" customHeight="1">
      <c r="L30" s="455"/>
      <c r="M30" s="455"/>
      <c r="N30" s="455"/>
      <c r="O30" s="455"/>
      <c r="P30" s="455"/>
      <c r="Q30" s="455"/>
      <c r="R30" s="455"/>
      <c r="S30" s="455"/>
      <c r="T30" s="455"/>
      <c r="U30" s="455"/>
      <c r="V30" s="455"/>
      <c r="W30" s="455"/>
      <c r="X30" s="455"/>
      <c r="Y30" s="455"/>
      <c r="Z30" s="455"/>
      <c r="AA30" s="455"/>
      <c r="AB30" s="455"/>
      <c r="AC30" s="455"/>
      <c r="AD30" s="455"/>
      <c r="AE30" s="455"/>
      <c r="AF30" s="455"/>
      <c r="AG30" s="455"/>
      <c r="AH30" s="455"/>
      <c r="AI30" s="455"/>
      <c r="AJ30" s="455"/>
      <c r="AK30" s="455"/>
      <c r="AL30" s="455"/>
      <c r="AM30" s="455"/>
      <c r="AN30" s="455"/>
      <c r="AO30" s="455"/>
      <c r="AP30" s="455"/>
      <c r="AQ30" s="455"/>
      <c r="AR30" s="455"/>
      <c r="AS30" s="455"/>
      <c r="AT30" s="455"/>
      <c r="AU30" s="455"/>
      <c r="AV30" s="455"/>
      <c r="AW30" s="455"/>
      <c r="AX30" s="455"/>
      <c r="AY30" s="455"/>
      <c r="AZ30" s="455"/>
      <c r="BA30" s="455"/>
      <c r="BB30" s="455"/>
      <c r="BC30" s="455"/>
      <c r="BD30" s="455"/>
      <c r="BE30" s="455"/>
      <c r="BF30" s="455"/>
      <c r="BG30" s="455"/>
      <c r="BH30" s="455"/>
      <c r="BI30" s="455"/>
      <c r="BJ30" s="455"/>
    </row>
    <row r="31" spans="1:69" ht="89.25" customHeight="1">
      <c r="L31" s="1">
        <v>1</v>
      </c>
      <c r="M31" s="1278" t="s">
        <v>739</v>
      </c>
      <c r="N31" s="1278"/>
      <c r="O31" s="1278"/>
      <c r="P31" s="1278"/>
      <c r="Q31" s="1278"/>
      <c r="R31" s="1278"/>
      <c r="S31" s="1278"/>
      <c r="T31" s="1278"/>
      <c r="U31" s="1278"/>
      <c r="V31" s="1278"/>
      <c r="W31" s="1278"/>
    </row>
  </sheetData>
  <sheetProtection password="FA9C" sheet="1" objects="1" scenarios="1" formatColumns="0" formatRows="0"/>
  <dataConsolidate/>
  <mergeCells count="86">
    <mergeCell ref="A18:A29"/>
    <mergeCell ref="B19:B29"/>
    <mergeCell ref="C20:C29"/>
    <mergeCell ref="G24:G26"/>
    <mergeCell ref="E22:E28"/>
    <mergeCell ref="F23:F27"/>
    <mergeCell ref="D21:D29"/>
    <mergeCell ref="I23:I27"/>
    <mergeCell ref="J24:J26"/>
    <mergeCell ref="M31:W31"/>
    <mergeCell ref="BL25:BL26"/>
    <mergeCell ref="W15:Y15"/>
    <mergeCell ref="T15:U15"/>
    <mergeCell ref="R15:S15"/>
    <mergeCell ref="O15:O16"/>
    <mergeCell ref="P15:P16"/>
    <mergeCell ref="Q15:Q16"/>
    <mergeCell ref="M14:M16"/>
    <mergeCell ref="Z14:Z16"/>
    <mergeCell ref="BK14:BK16"/>
    <mergeCell ref="O14:Y14"/>
    <mergeCell ref="X17:Y17"/>
    <mergeCell ref="Y24:Y25"/>
    <mergeCell ref="Z24:Z25"/>
    <mergeCell ref="O9:T9"/>
    <mergeCell ref="O10:T10"/>
    <mergeCell ref="L5:T5"/>
    <mergeCell ref="O7:T7"/>
    <mergeCell ref="O8:T8"/>
    <mergeCell ref="O12:Z12"/>
    <mergeCell ref="L14:L16"/>
    <mergeCell ref="L13:BK13"/>
    <mergeCell ref="O21:BK21"/>
    <mergeCell ref="O23:BK23"/>
    <mergeCell ref="W24:W25"/>
    <mergeCell ref="X24:X25"/>
    <mergeCell ref="AI15:AK15"/>
    <mergeCell ref="AJ16:AK16"/>
    <mergeCell ref="AI24:AI25"/>
    <mergeCell ref="BL13:BL16"/>
    <mergeCell ref="X16:Y16"/>
    <mergeCell ref="O18:BK18"/>
    <mergeCell ref="O19:BK19"/>
    <mergeCell ref="O20:BK20"/>
    <mergeCell ref="AJ17:AK17"/>
    <mergeCell ref="AU15:AW15"/>
    <mergeCell ref="AV16:AW16"/>
    <mergeCell ref="AV17:AW17"/>
    <mergeCell ref="BG15:BI15"/>
    <mergeCell ref="BH16:BI16"/>
    <mergeCell ref="BH17:BI17"/>
    <mergeCell ref="AB15:AB16"/>
    <mergeCell ref="AC15:AC16"/>
    <mergeCell ref="AD15:AE15"/>
    <mergeCell ref="AF15:AG15"/>
    <mergeCell ref="AJ24:AJ25"/>
    <mergeCell ref="AK24:AK25"/>
    <mergeCell ref="AL24:AL25"/>
    <mergeCell ref="AM12:AX12"/>
    <mergeCell ref="AM14:AW14"/>
    <mergeCell ref="AX14:AX16"/>
    <mergeCell ref="AM15:AM16"/>
    <mergeCell ref="AN15:AN16"/>
    <mergeCell ref="AO15:AO16"/>
    <mergeCell ref="AP15:AQ15"/>
    <mergeCell ref="AR15:AS15"/>
    <mergeCell ref="AA12:AL12"/>
    <mergeCell ref="AA14:AK14"/>
    <mergeCell ref="AL14:AL16"/>
    <mergeCell ref="AA15:AA16"/>
    <mergeCell ref="AY12:BJ12"/>
    <mergeCell ref="AY14:BI14"/>
    <mergeCell ref="BJ14:BJ16"/>
    <mergeCell ref="AY15:AY16"/>
    <mergeCell ref="AZ15:AZ16"/>
    <mergeCell ref="BA15:BA16"/>
    <mergeCell ref="BB15:BC15"/>
    <mergeCell ref="BD15:BE15"/>
    <mergeCell ref="BG24:BG25"/>
    <mergeCell ref="BH24:BH25"/>
    <mergeCell ref="BI24:BI25"/>
    <mergeCell ref="BJ24:BJ25"/>
    <mergeCell ref="AU24:AU25"/>
    <mergeCell ref="AV24:AV25"/>
    <mergeCell ref="AW24:AW25"/>
    <mergeCell ref="AX24:AX25"/>
  </mergeCells>
  <dataValidations count="11">
    <dataValidation allowBlank="1" sqref="KK29:LA29 UG29:UW29 AEC29:AES29 ANY29:AOO29 AXU29:AYK29 BHQ29:BIG29 BRM29:BSC29 CBI29:CBY29 CLE29:CLU29 CVA29:CVQ29 DEW29:DFM29 DOS29:DPI29 DYO29:DZE29 EIK29:EJA29 ESG29:ESW29 FCC29:FCS29 FLY29:FMO29 FVU29:FWK29 GFQ29:GGG29 GPM29:GQC29 GZI29:GZY29 HJE29:HJU29 HTA29:HTQ29 ICW29:IDM29 IMS29:INI29 IWO29:IXE29 JGK29:JHA29 JQG29:JQW29 KAC29:KAS29 KJY29:KKO29 KTU29:KUK29 LDQ29:LEG29 LNM29:LOC29 LXI29:LXY29 MHE29:MHU29 MRA29:MRQ29 NAW29:NBM29 NKS29:NLI29 NUO29:NVE29 OEK29:OFA29 OOG29:OOW29 OYC29:OYS29 PHY29:PIO29 PRU29:PSK29 QBQ29:QCG29 QLM29:QMC29 QVI29:QVY29 RFE29:RFU29 RPA29:RPQ29 RYW29:RZM29 SIS29:SJI29 SSO29:STE29 TCK29:TDA29 TMG29:TMW29 TWC29:TWS29 UFY29:UGO29 UPU29:UQK29 UZQ29:VAG29 VJM29:VKC29 VTI29:VTY29 WDE29:WDU29 WNA29:WNQ29 WWW29:WXM29 WWW983065:WXM983065 KK65561:LA65561 UG65561:UW65561 AEC65561:AES65561 ANY65561:AOO65561 AXU65561:AYK65561 BHQ65561:BIG65561 BRM65561:BSC65561 CBI65561:CBY65561 CLE65561:CLU65561 CVA65561:CVQ65561 DEW65561:DFM65561 DOS65561:DPI65561 DYO65561:DZE65561 EIK65561:EJA65561 ESG65561:ESW65561 FCC65561:FCS65561 FLY65561:FMO65561 FVU65561:FWK65561 GFQ65561:GGG65561 GPM65561:GQC65561 GZI65561:GZY65561 HJE65561:HJU65561 HTA65561:HTQ65561 ICW65561:IDM65561 IMS65561:INI65561 IWO65561:IXE65561 JGK65561:JHA65561 JQG65561:JQW65561 KAC65561:KAS65561 KJY65561:KKO65561 KTU65561:KUK65561 LDQ65561:LEG65561 LNM65561:LOC65561 LXI65561:LXY65561 MHE65561:MHU65561 MRA65561:MRQ65561 NAW65561:NBM65561 NKS65561:NLI65561 NUO65561:NVE65561 OEK65561:OFA65561 OOG65561:OOW65561 OYC65561:OYS65561 PHY65561:PIO65561 PRU65561:PSK65561 QBQ65561:QCG65561 QLM65561:QMC65561 QVI65561:QVY65561 RFE65561:RFU65561 RPA65561:RPQ65561 RYW65561:RZM65561 SIS65561:SJI65561 SSO65561:STE65561 TCK65561:TDA65561 TMG65561:TMW65561 TWC65561:TWS65561 UFY65561:UGO65561 UPU65561:UQK65561 UZQ65561:VAG65561 VJM65561:VKC65561 VTI65561:VTY65561 WDE65561:WDU65561 WNA65561:WNQ65561 WWW65561:WXM65561 KK131097:LA131097 UG131097:UW131097 AEC131097:AES131097 ANY131097:AOO131097 AXU131097:AYK131097 BHQ131097:BIG131097 BRM131097:BSC131097 CBI131097:CBY131097 CLE131097:CLU131097 CVA131097:CVQ131097 DEW131097:DFM131097 DOS131097:DPI131097 DYO131097:DZE131097 EIK131097:EJA131097 ESG131097:ESW131097 FCC131097:FCS131097 FLY131097:FMO131097 FVU131097:FWK131097 GFQ131097:GGG131097 GPM131097:GQC131097 GZI131097:GZY131097 HJE131097:HJU131097 HTA131097:HTQ131097 ICW131097:IDM131097 IMS131097:INI131097 IWO131097:IXE131097 JGK131097:JHA131097 JQG131097:JQW131097 KAC131097:KAS131097 KJY131097:KKO131097 KTU131097:KUK131097 LDQ131097:LEG131097 LNM131097:LOC131097 LXI131097:LXY131097 MHE131097:MHU131097 MRA131097:MRQ131097 NAW131097:NBM131097 NKS131097:NLI131097 NUO131097:NVE131097 OEK131097:OFA131097 OOG131097:OOW131097 OYC131097:OYS131097 PHY131097:PIO131097 PRU131097:PSK131097 QBQ131097:QCG131097 QLM131097:QMC131097 QVI131097:QVY131097 RFE131097:RFU131097 RPA131097:RPQ131097 RYW131097:RZM131097 SIS131097:SJI131097 SSO131097:STE131097 TCK131097:TDA131097 TMG131097:TMW131097 TWC131097:TWS131097 UFY131097:UGO131097 UPU131097:UQK131097 UZQ131097:VAG131097 VJM131097:VKC131097 VTI131097:VTY131097 WDE131097:WDU131097 WNA131097:WNQ131097 WWW131097:WXM131097 KK196633:LA196633 UG196633:UW196633 AEC196633:AES196633 ANY196633:AOO196633 AXU196633:AYK196633 BHQ196633:BIG196633 BRM196633:BSC196633 CBI196633:CBY196633 CLE196633:CLU196633 CVA196633:CVQ196633 DEW196633:DFM196633 DOS196633:DPI196633 DYO196633:DZE196633 EIK196633:EJA196633 ESG196633:ESW196633 FCC196633:FCS196633 FLY196633:FMO196633 FVU196633:FWK196633 GFQ196633:GGG196633 GPM196633:GQC196633 GZI196633:GZY196633 HJE196633:HJU196633 HTA196633:HTQ196633 ICW196633:IDM196633 IMS196633:INI196633 IWO196633:IXE196633 JGK196633:JHA196633 JQG196633:JQW196633 KAC196633:KAS196633 KJY196633:KKO196633 KTU196633:KUK196633 LDQ196633:LEG196633 LNM196633:LOC196633 LXI196633:LXY196633 MHE196633:MHU196633 MRA196633:MRQ196633 NAW196633:NBM196633 NKS196633:NLI196633 NUO196633:NVE196633 OEK196633:OFA196633 OOG196633:OOW196633 OYC196633:OYS196633 PHY196633:PIO196633 PRU196633:PSK196633 QBQ196633:QCG196633 QLM196633:QMC196633 QVI196633:QVY196633 RFE196633:RFU196633 RPA196633:RPQ196633 RYW196633:RZM196633 SIS196633:SJI196633 SSO196633:STE196633 TCK196633:TDA196633 TMG196633:TMW196633 TWC196633:TWS196633 UFY196633:UGO196633 UPU196633:UQK196633 UZQ196633:VAG196633 VJM196633:VKC196633 VTI196633:VTY196633 WDE196633:WDU196633 WNA196633:WNQ196633 WWW196633:WXM196633 KK262169:LA262169 UG262169:UW262169 AEC262169:AES262169 ANY262169:AOO262169 AXU262169:AYK262169 BHQ262169:BIG262169 BRM262169:BSC262169 CBI262169:CBY262169 CLE262169:CLU262169 CVA262169:CVQ262169 DEW262169:DFM262169 DOS262169:DPI262169 DYO262169:DZE262169 EIK262169:EJA262169 ESG262169:ESW262169 FCC262169:FCS262169 FLY262169:FMO262169 FVU262169:FWK262169 GFQ262169:GGG262169 GPM262169:GQC262169 GZI262169:GZY262169 HJE262169:HJU262169 HTA262169:HTQ262169 ICW262169:IDM262169 IMS262169:INI262169 IWO262169:IXE262169 JGK262169:JHA262169 JQG262169:JQW262169 KAC262169:KAS262169 KJY262169:KKO262169 KTU262169:KUK262169 LDQ262169:LEG262169 LNM262169:LOC262169 LXI262169:LXY262169 MHE262169:MHU262169 MRA262169:MRQ262169 NAW262169:NBM262169 NKS262169:NLI262169 NUO262169:NVE262169 OEK262169:OFA262169 OOG262169:OOW262169 OYC262169:OYS262169 PHY262169:PIO262169 PRU262169:PSK262169 QBQ262169:QCG262169 QLM262169:QMC262169 QVI262169:QVY262169 RFE262169:RFU262169 RPA262169:RPQ262169 RYW262169:RZM262169 SIS262169:SJI262169 SSO262169:STE262169 TCK262169:TDA262169 TMG262169:TMW262169 TWC262169:TWS262169 UFY262169:UGO262169 UPU262169:UQK262169 UZQ262169:VAG262169 VJM262169:VKC262169 VTI262169:VTY262169 WDE262169:WDU262169 WNA262169:WNQ262169 WWW262169:WXM262169 KK327705:LA327705 UG327705:UW327705 AEC327705:AES327705 ANY327705:AOO327705 AXU327705:AYK327705 BHQ327705:BIG327705 BRM327705:BSC327705 CBI327705:CBY327705 CLE327705:CLU327705 CVA327705:CVQ327705 DEW327705:DFM327705 DOS327705:DPI327705 DYO327705:DZE327705 EIK327705:EJA327705 ESG327705:ESW327705 FCC327705:FCS327705 FLY327705:FMO327705 FVU327705:FWK327705 GFQ327705:GGG327705 GPM327705:GQC327705 GZI327705:GZY327705 HJE327705:HJU327705 HTA327705:HTQ327705 ICW327705:IDM327705 IMS327705:INI327705 IWO327705:IXE327705 JGK327705:JHA327705 JQG327705:JQW327705 KAC327705:KAS327705 KJY327705:KKO327705 KTU327705:KUK327705 LDQ327705:LEG327705 LNM327705:LOC327705 LXI327705:LXY327705 MHE327705:MHU327705 MRA327705:MRQ327705 NAW327705:NBM327705 NKS327705:NLI327705 NUO327705:NVE327705 OEK327705:OFA327705 OOG327705:OOW327705 OYC327705:OYS327705 PHY327705:PIO327705 PRU327705:PSK327705 QBQ327705:QCG327705 QLM327705:QMC327705 QVI327705:QVY327705 RFE327705:RFU327705 RPA327705:RPQ327705 RYW327705:RZM327705 SIS327705:SJI327705 SSO327705:STE327705 TCK327705:TDA327705 TMG327705:TMW327705 TWC327705:TWS327705 UFY327705:UGO327705 UPU327705:UQK327705 UZQ327705:VAG327705 VJM327705:VKC327705 VTI327705:VTY327705 WDE327705:WDU327705 WNA327705:WNQ327705 WWW327705:WXM327705 KK393241:LA393241 UG393241:UW393241 AEC393241:AES393241 ANY393241:AOO393241 AXU393241:AYK393241 BHQ393241:BIG393241 BRM393241:BSC393241 CBI393241:CBY393241 CLE393241:CLU393241 CVA393241:CVQ393241 DEW393241:DFM393241 DOS393241:DPI393241 DYO393241:DZE393241 EIK393241:EJA393241 ESG393241:ESW393241 FCC393241:FCS393241 FLY393241:FMO393241 FVU393241:FWK393241 GFQ393241:GGG393241 GPM393241:GQC393241 GZI393241:GZY393241 HJE393241:HJU393241 HTA393241:HTQ393241 ICW393241:IDM393241 IMS393241:INI393241 IWO393241:IXE393241 JGK393241:JHA393241 JQG393241:JQW393241 KAC393241:KAS393241 KJY393241:KKO393241 KTU393241:KUK393241 LDQ393241:LEG393241 LNM393241:LOC393241 LXI393241:LXY393241 MHE393241:MHU393241 MRA393241:MRQ393241 NAW393241:NBM393241 NKS393241:NLI393241 NUO393241:NVE393241 OEK393241:OFA393241 OOG393241:OOW393241 OYC393241:OYS393241 PHY393241:PIO393241 PRU393241:PSK393241 QBQ393241:QCG393241 QLM393241:QMC393241 QVI393241:QVY393241 RFE393241:RFU393241 RPA393241:RPQ393241 RYW393241:RZM393241 SIS393241:SJI393241 SSO393241:STE393241 TCK393241:TDA393241 TMG393241:TMW393241 TWC393241:TWS393241 UFY393241:UGO393241 UPU393241:UQK393241 UZQ393241:VAG393241 VJM393241:VKC393241 VTI393241:VTY393241 WDE393241:WDU393241 WNA393241:WNQ393241 WWW393241:WXM393241 KK458777:LA458777 UG458777:UW458777 AEC458777:AES458777 ANY458777:AOO458777 AXU458777:AYK458777 BHQ458777:BIG458777 BRM458777:BSC458777 CBI458777:CBY458777 CLE458777:CLU458777 CVA458777:CVQ458777 DEW458777:DFM458777 DOS458777:DPI458777 DYO458777:DZE458777 EIK458777:EJA458777 ESG458777:ESW458777 FCC458777:FCS458777 FLY458777:FMO458777 FVU458777:FWK458777 GFQ458777:GGG458777 GPM458777:GQC458777 GZI458777:GZY458777 HJE458777:HJU458777 HTA458777:HTQ458777 ICW458777:IDM458777 IMS458777:INI458777 IWO458777:IXE458777 JGK458777:JHA458777 JQG458777:JQW458777 KAC458777:KAS458777 KJY458777:KKO458777 KTU458777:KUK458777 LDQ458777:LEG458777 LNM458777:LOC458777 LXI458777:LXY458777 MHE458777:MHU458777 MRA458777:MRQ458777 NAW458777:NBM458777 NKS458777:NLI458777 NUO458777:NVE458777 OEK458777:OFA458777 OOG458777:OOW458777 OYC458777:OYS458777 PHY458777:PIO458777 PRU458777:PSK458777 QBQ458777:QCG458777 QLM458777:QMC458777 QVI458777:QVY458777 RFE458777:RFU458777 RPA458777:RPQ458777 RYW458777:RZM458777 SIS458777:SJI458777 SSO458777:STE458777 TCK458777:TDA458777 TMG458777:TMW458777 TWC458777:TWS458777 UFY458777:UGO458777 UPU458777:UQK458777 UZQ458777:VAG458777 VJM458777:VKC458777 VTI458777:VTY458777 WDE458777:WDU458777 WNA458777:WNQ458777 WWW458777:WXM458777 KK524313:LA524313 UG524313:UW524313 AEC524313:AES524313 ANY524313:AOO524313 AXU524313:AYK524313 BHQ524313:BIG524313 BRM524313:BSC524313 CBI524313:CBY524313 CLE524313:CLU524313 CVA524313:CVQ524313 DEW524313:DFM524313 DOS524313:DPI524313 DYO524313:DZE524313 EIK524313:EJA524313 ESG524313:ESW524313 FCC524313:FCS524313 FLY524313:FMO524313 FVU524313:FWK524313 GFQ524313:GGG524313 GPM524313:GQC524313 GZI524313:GZY524313 HJE524313:HJU524313 HTA524313:HTQ524313 ICW524313:IDM524313 IMS524313:INI524313 IWO524313:IXE524313 JGK524313:JHA524313 JQG524313:JQW524313 KAC524313:KAS524313 KJY524313:KKO524313 KTU524313:KUK524313 LDQ524313:LEG524313 LNM524313:LOC524313 LXI524313:LXY524313 MHE524313:MHU524313 MRA524313:MRQ524313 NAW524313:NBM524313 NKS524313:NLI524313 NUO524313:NVE524313 OEK524313:OFA524313 OOG524313:OOW524313 OYC524313:OYS524313 PHY524313:PIO524313 PRU524313:PSK524313 QBQ524313:QCG524313 QLM524313:QMC524313 QVI524313:QVY524313 RFE524313:RFU524313 RPA524313:RPQ524313 RYW524313:RZM524313 SIS524313:SJI524313 SSO524313:STE524313 TCK524313:TDA524313 TMG524313:TMW524313 TWC524313:TWS524313 UFY524313:UGO524313 UPU524313:UQK524313 UZQ524313:VAG524313 VJM524313:VKC524313 VTI524313:VTY524313 WDE524313:WDU524313 WNA524313:WNQ524313 WWW524313:WXM524313 KK589849:LA589849 UG589849:UW589849 AEC589849:AES589849 ANY589849:AOO589849 AXU589849:AYK589849 BHQ589849:BIG589849 BRM589849:BSC589849 CBI589849:CBY589849 CLE589849:CLU589849 CVA589849:CVQ589849 DEW589849:DFM589849 DOS589849:DPI589849 DYO589849:DZE589849 EIK589849:EJA589849 ESG589849:ESW589849 FCC589849:FCS589849 FLY589849:FMO589849 FVU589849:FWK589849 GFQ589849:GGG589849 GPM589849:GQC589849 GZI589849:GZY589849 HJE589849:HJU589849 HTA589849:HTQ589849 ICW589849:IDM589849 IMS589849:INI589849 IWO589849:IXE589849 JGK589849:JHA589849 JQG589849:JQW589849 KAC589849:KAS589849 KJY589849:KKO589849 KTU589849:KUK589849 LDQ589849:LEG589849 LNM589849:LOC589849 LXI589849:LXY589849 MHE589849:MHU589849 MRA589849:MRQ589849 NAW589849:NBM589849 NKS589849:NLI589849 NUO589849:NVE589849 OEK589849:OFA589849 OOG589849:OOW589849 OYC589849:OYS589849 PHY589849:PIO589849 PRU589849:PSK589849 QBQ589849:QCG589849 QLM589849:QMC589849 QVI589849:QVY589849 RFE589849:RFU589849 RPA589849:RPQ589849 RYW589849:RZM589849 SIS589849:SJI589849 SSO589849:STE589849 TCK589849:TDA589849 TMG589849:TMW589849 TWC589849:TWS589849 UFY589849:UGO589849 UPU589849:UQK589849 UZQ589849:VAG589849 VJM589849:VKC589849 VTI589849:VTY589849 WDE589849:WDU589849 WNA589849:WNQ589849 WWW589849:WXM589849 KK655385:LA655385 UG655385:UW655385 AEC655385:AES655385 ANY655385:AOO655385 AXU655385:AYK655385 BHQ655385:BIG655385 BRM655385:BSC655385 CBI655385:CBY655385 CLE655385:CLU655385 CVA655385:CVQ655385 DEW655385:DFM655385 DOS655385:DPI655385 DYO655385:DZE655385 EIK655385:EJA655385 ESG655385:ESW655385 FCC655385:FCS655385 FLY655385:FMO655385 FVU655385:FWK655385 GFQ655385:GGG655385 GPM655385:GQC655385 GZI655385:GZY655385 HJE655385:HJU655385 HTA655385:HTQ655385 ICW655385:IDM655385 IMS655385:INI655385 IWO655385:IXE655385 JGK655385:JHA655385 JQG655385:JQW655385 KAC655385:KAS655385 KJY655385:KKO655385 KTU655385:KUK655385 LDQ655385:LEG655385 LNM655385:LOC655385 LXI655385:LXY655385 MHE655385:MHU655385 MRA655385:MRQ655385 NAW655385:NBM655385 NKS655385:NLI655385 NUO655385:NVE655385 OEK655385:OFA655385 OOG655385:OOW655385 OYC655385:OYS655385 PHY655385:PIO655385 PRU655385:PSK655385 QBQ655385:QCG655385 QLM655385:QMC655385 QVI655385:QVY655385 RFE655385:RFU655385 RPA655385:RPQ655385 RYW655385:RZM655385 SIS655385:SJI655385 SSO655385:STE655385 TCK655385:TDA655385 TMG655385:TMW655385 TWC655385:TWS655385 UFY655385:UGO655385 UPU655385:UQK655385 UZQ655385:VAG655385 VJM655385:VKC655385 VTI655385:VTY655385 WDE655385:WDU655385 WNA655385:WNQ655385 WWW655385:WXM655385 KK720921:LA720921 UG720921:UW720921 AEC720921:AES720921 ANY720921:AOO720921 AXU720921:AYK720921 BHQ720921:BIG720921 BRM720921:BSC720921 CBI720921:CBY720921 CLE720921:CLU720921 CVA720921:CVQ720921 DEW720921:DFM720921 DOS720921:DPI720921 DYO720921:DZE720921 EIK720921:EJA720921 ESG720921:ESW720921 FCC720921:FCS720921 FLY720921:FMO720921 FVU720921:FWK720921 GFQ720921:GGG720921 GPM720921:GQC720921 GZI720921:GZY720921 HJE720921:HJU720921 HTA720921:HTQ720921 ICW720921:IDM720921 IMS720921:INI720921 IWO720921:IXE720921 JGK720921:JHA720921 JQG720921:JQW720921 KAC720921:KAS720921 KJY720921:KKO720921 KTU720921:KUK720921 LDQ720921:LEG720921 LNM720921:LOC720921 LXI720921:LXY720921 MHE720921:MHU720921 MRA720921:MRQ720921 NAW720921:NBM720921 NKS720921:NLI720921 NUO720921:NVE720921 OEK720921:OFA720921 OOG720921:OOW720921 OYC720921:OYS720921 PHY720921:PIO720921 PRU720921:PSK720921 QBQ720921:QCG720921 QLM720921:QMC720921 QVI720921:QVY720921 RFE720921:RFU720921 RPA720921:RPQ720921 RYW720921:RZM720921 SIS720921:SJI720921 SSO720921:STE720921 TCK720921:TDA720921 TMG720921:TMW720921 TWC720921:TWS720921 UFY720921:UGO720921 UPU720921:UQK720921 UZQ720921:VAG720921 VJM720921:VKC720921 VTI720921:VTY720921 WDE720921:WDU720921 WNA720921:WNQ720921 WWW720921:WXM720921 KK786457:LA786457 UG786457:UW786457 AEC786457:AES786457 ANY786457:AOO786457 AXU786457:AYK786457 BHQ786457:BIG786457 BRM786457:BSC786457 CBI786457:CBY786457 CLE786457:CLU786457 CVA786457:CVQ786457 DEW786457:DFM786457 DOS786457:DPI786457 DYO786457:DZE786457 EIK786457:EJA786457 ESG786457:ESW786457 FCC786457:FCS786457 FLY786457:FMO786457 FVU786457:FWK786457 GFQ786457:GGG786457 GPM786457:GQC786457 GZI786457:GZY786457 HJE786457:HJU786457 HTA786457:HTQ786457 ICW786457:IDM786457 IMS786457:INI786457 IWO786457:IXE786457 JGK786457:JHA786457 JQG786457:JQW786457 KAC786457:KAS786457 KJY786457:KKO786457 KTU786457:KUK786457 LDQ786457:LEG786457 LNM786457:LOC786457 LXI786457:LXY786457 MHE786457:MHU786457 MRA786457:MRQ786457 NAW786457:NBM786457 NKS786457:NLI786457 NUO786457:NVE786457 OEK786457:OFA786457 OOG786457:OOW786457 OYC786457:OYS786457 PHY786457:PIO786457 PRU786457:PSK786457 QBQ786457:QCG786457 QLM786457:QMC786457 QVI786457:QVY786457 RFE786457:RFU786457 RPA786457:RPQ786457 RYW786457:RZM786457 SIS786457:SJI786457 SSO786457:STE786457 TCK786457:TDA786457 TMG786457:TMW786457 TWC786457:TWS786457 UFY786457:UGO786457 UPU786457:UQK786457 UZQ786457:VAG786457 VJM786457:VKC786457 VTI786457:VTY786457 WDE786457:WDU786457 WNA786457:WNQ786457 WWW786457:WXM786457 KK851993:LA851993 UG851993:UW851993 AEC851993:AES851993 ANY851993:AOO851993 AXU851993:AYK851993 BHQ851993:BIG851993 BRM851993:BSC851993 CBI851993:CBY851993 CLE851993:CLU851993 CVA851993:CVQ851993 DEW851993:DFM851993 DOS851993:DPI851993 DYO851993:DZE851993 EIK851993:EJA851993 ESG851993:ESW851993 FCC851993:FCS851993 FLY851993:FMO851993 FVU851993:FWK851993 GFQ851993:GGG851993 GPM851993:GQC851993 GZI851993:GZY851993 HJE851993:HJU851993 HTA851993:HTQ851993 ICW851993:IDM851993 IMS851993:INI851993 IWO851993:IXE851993 JGK851993:JHA851993 JQG851993:JQW851993 KAC851993:KAS851993 KJY851993:KKO851993 KTU851993:KUK851993 LDQ851993:LEG851993 LNM851993:LOC851993 LXI851993:LXY851993 MHE851993:MHU851993 MRA851993:MRQ851993 NAW851993:NBM851993 NKS851993:NLI851993 NUO851993:NVE851993 OEK851993:OFA851993 OOG851993:OOW851993 OYC851993:OYS851993 PHY851993:PIO851993 PRU851993:PSK851993 QBQ851993:QCG851993 QLM851993:QMC851993 QVI851993:QVY851993 RFE851993:RFU851993 RPA851993:RPQ851993 RYW851993:RZM851993 SIS851993:SJI851993 SSO851993:STE851993 TCK851993:TDA851993 TMG851993:TMW851993 TWC851993:TWS851993 UFY851993:UGO851993 UPU851993:UQK851993 UZQ851993:VAG851993 VJM851993:VKC851993 VTI851993:VTY851993 WDE851993:WDU851993 WNA851993:WNQ851993 WWW851993:WXM851993 KK917529:LA917529 UG917529:UW917529 AEC917529:AES917529 ANY917529:AOO917529 AXU917529:AYK917529 BHQ917529:BIG917529 BRM917529:BSC917529 CBI917529:CBY917529 CLE917529:CLU917529 CVA917529:CVQ917529 DEW917529:DFM917529 DOS917529:DPI917529 DYO917529:DZE917529 EIK917529:EJA917529 ESG917529:ESW917529 FCC917529:FCS917529 FLY917529:FMO917529 FVU917529:FWK917529 GFQ917529:GGG917529 GPM917529:GQC917529 GZI917529:GZY917529 HJE917529:HJU917529 HTA917529:HTQ917529 ICW917529:IDM917529 IMS917529:INI917529 IWO917529:IXE917529 JGK917529:JHA917529 JQG917529:JQW917529 KAC917529:KAS917529 KJY917529:KKO917529 KTU917529:KUK917529 LDQ917529:LEG917529 LNM917529:LOC917529 LXI917529:LXY917529 MHE917529:MHU917529 MRA917529:MRQ917529 NAW917529:NBM917529 NKS917529:NLI917529 NUO917529:NVE917529 OEK917529:OFA917529 OOG917529:OOW917529 OYC917529:OYS917529 PHY917529:PIO917529 PRU917529:PSK917529 QBQ917529:QCG917529 QLM917529:QMC917529 QVI917529:QVY917529 RFE917529:RFU917529 RPA917529:RPQ917529 RYW917529:RZM917529 SIS917529:SJI917529 SSO917529:STE917529 TCK917529:TDA917529 TMG917529:TMW917529 TWC917529:TWS917529 UFY917529:UGO917529 UPU917529:UQK917529 UZQ917529:VAG917529 VJM917529:VKC917529 VTI917529:VTY917529 WDE917529:WDU917529 WNA917529:WNQ917529 WWW917529:WXM917529 KK983065:LA983065 UG983065:UW983065 AEC983065:AES983065 ANY983065:AOO983065 AXU983065:AYK983065 BHQ983065:BIG983065 BRM983065:BSC983065 CBI983065:CBY983065 CLE983065:CLU983065 CVA983065:CVQ983065 DEW983065:DFM983065 DOS983065:DPI983065 DYO983065:DZE983065 EIK983065:EJA983065 ESG983065:ESW983065 FCC983065:FCS983065 FLY983065:FMO983065 FVU983065:FWK983065 GFQ983065:GGG983065 GPM983065:GQC983065 GZI983065:GZY983065 HJE983065:HJU983065 HTA983065:HTQ983065 ICW983065:IDM983065 IMS983065:INI983065 IWO983065:IXE983065 JGK983065:JHA983065 JQG983065:JQW983065 KAC983065:KAS983065 KJY983065:KKO983065 KTU983065:KUK983065 LDQ983065:LEG983065 LNM983065:LOC983065 LXI983065:LXY983065 MHE983065:MHU983065 MRA983065:MRQ983065 NAW983065:NBM983065 NKS983065:NLI983065 NUO983065:NVE983065 OEK983065:OFA983065 OOG983065:OOW983065 OYC983065:OYS983065 PHY983065:PIO983065 PRU983065:PSK983065 QBQ983065:QCG983065 QLM983065:QMC983065 QVI983065:QVY983065 RFE983065:RFU983065 RPA983065:RPQ983065 RYW983065:RZM983065 SIS983065:SJI983065 SSO983065:STE983065 TCK983065:TDA983065 TMG983065:TMW983065 TWC983065:TWS983065 UFY983065:UGO983065 UPU983065:UQK983065 UZQ983065:VAG983065 VJM983065:VKC983065 VTI983065:VTY983065 WDE983065:WDU983065 WNA983065:WNQ983065 L29:BL29 L983065:BL983065 L917529:BL917529 L851993:BL851993 L786457:BL786457 L720921:BL720921 L655385:BL655385 L589849:BL589849 L524313:BL524313 L458777:BL458777 L393241:BL393241 L327705:BL327705 L262169:BL262169 L196633:BL196633 L131097:BL131097 L65561:BL65561"/>
    <dataValidation allowBlank="1" prompt="Для выбора выполните двойной щелчок левой клавиши мыши по соответствующей ячейке." sqref="KK65562:LA65565 UG65562:UW65565 AEC65562:AES65565 ANY65562:AOO65565 AXU65562:AYK65565 BHQ65562:BIG65565 BRM65562:BSC65565 CBI65562:CBY65565 CLE65562:CLU65565 CVA65562:CVQ65565 DEW65562:DFM65565 DOS65562:DPI65565 DYO65562:DZE65565 EIK65562:EJA65565 ESG65562:ESW65565 FCC65562:FCS65565 FLY65562:FMO65565 FVU65562:FWK65565 GFQ65562:GGG65565 GPM65562:GQC65565 GZI65562:GZY65565 HJE65562:HJU65565 HTA65562:HTQ65565 ICW65562:IDM65565 IMS65562:INI65565 IWO65562:IXE65565 JGK65562:JHA65565 JQG65562:JQW65565 KAC65562:KAS65565 KJY65562:KKO65565 KTU65562:KUK65565 LDQ65562:LEG65565 LNM65562:LOC65565 LXI65562:LXY65565 MHE65562:MHU65565 MRA65562:MRQ65565 NAW65562:NBM65565 NKS65562:NLI65565 NUO65562:NVE65565 OEK65562:OFA65565 OOG65562:OOW65565 OYC65562:OYS65565 PHY65562:PIO65565 PRU65562:PSK65565 QBQ65562:QCG65565 QLM65562:QMC65565 QVI65562:QVY65565 RFE65562:RFU65565 RPA65562:RPQ65565 RYW65562:RZM65565 SIS65562:SJI65565 SSO65562:STE65565 TCK65562:TDA65565 TMG65562:TMW65565 TWC65562:TWS65565 UFY65562:UGO65565 UPU65562:UQK65565 UZQ65562:VAG65565 VJM65562:VKC65565 VTI65562:VTY65565 WDE65562:WDU65565 WNA65562:WNQ65565 WWW65562:WXM65565 KK131098:LA131101 UG131098:UW131101 AEC131098:AES131101 ANY131098:AOO131101 AXU131098:AYK131101 BHQ131098:BIG131101 BRM131098:BSC131101 CBI131098:CBY131101 CLE131098:CLU131101 CVA131098:CVQ131101 DEW131098:DFM131101 DOS131098:DPI131101 DYO131098:DZE131101 EIK131098:EJA131101 ESG131098:ESW131101 FCC131098:FCS131101 FLY131098:FMO131101 FVU131098:FWK131101 GFQ131098:GGG131101 GPM131098:GQC131101 GZI131098:GZY131101 HJE131098:HJU131101 HTA131098:HTQ131101 ICW131098:IDM131101 IMS131098:INI131101 IWO131098:IXE131101 JGK131098:JHA131101 JQG131098:JQW131101 KAC131098:KAS131101 KJY131098:KKO131101 KTU131098:KUK131101 LDQ131098:LEG131101 LNM131098:LOC131101 LXI131098:LXY131101 MHE131098:MHU131101 MRA131098:MRQ131101 NAW131098:NBM131101 NKS131098:NLI131101 NUO131098:NVE131101 OEK131098:OFA131101 OOG131098:OOW131101 OYC131098:OYS131101 PHY131098:PIO131101 PRU131098:PSK131101 QBQ131098:QCG131101 QLM131098:QMC131101 QVI131098:QVY131101 RFE131098:RFU131101 RPA131098:RPQ131101 RYW131098:RZM131101 SIS131098:SJI131101 SSO131098:STE131101 TCK131098:TDA131101 TMG131098:TMW131101 TWC131098:TWS131101 UFY131098:UGO131101 UPU131098:UQK131101 UZQ131098:VAG131101 VJM131098:VKC131101 VTI131098:VTY131101 WDE131098:WDU131101 WNA131098:WNQ131101 WWW131098:WXM131101 KK196634:LA196637 UG196634:UW196637 AEC196634:AES196637 ANY196634:AOO196637 AXU196634:AYK196637 BHQ196634:BIG196637 BRM196634:BSC196637 CBI196634:CBY196637 CLE196634:CLU196637 CVA196634:CVQ196637 DEW196634:DFM196637 DOS196634:DPI196637 DYO196634:DZE196637 EIK196634:EJA196637 ESG196634:ESW196637 FCC196634:FCS196637 FLY196634:FMO196637 FVU196634:FWK196637 GFQ196634:GGG196637 GPM196634:GQC196637 GZI196634:GZY196637 HJE196634:HJU196637 HTA196634:HTQ196637 ICW196634:IDM196637 IMS196634:INI196637 IWO196634:IXE196637 JGK196634:JHA196637 JQG196634:JQW196637 KAC196634:KAS196637 KJY196634:KKO196637 KTU196634:KUK196637 LDQ196634:LEG196637 LNM196634:LOC196637 LXI196634:LXY196637 MHE196634:MHU196637 MRA196634:MRQ196637 NAW196634:NBM196637 NKS196634:NLI196637 NUO196634:NVE196637 OEK196634:OFA196637 OOG196634:OOW196637 OYC196634:OYS196637 PHY196634:PIO196637 PRU196634:PSK196637 QBQ196634:QCG196637 QLM196634:QMC196637 QVI196634:QVY196637 RFE196634:RFU196637 RPA196634:RPQ196637 RYW196634:RZM196637 SIS196634:SJI196637 SSO196634:STE196637 TCK196634:TDA196637 TMG196634:TMW196637 TWC196634:TWS196637 UFY196634:UGO196637 UPU196634:UQK196637 UZQ196634:VAG196637 VJM196634:VKC196637 VTI196634:VTY196637 WDE196634:WDU196637 WNA196634:WNQ196637 WWW196634:WXM196637 KK262170:LA262173 UG262170:UW262173 AEC262170:AES262173 ANY262170:AOO262173 AXU262170:AYK262173 BHQ262170:BIG262173 BRM262170:BSC262173 CBI262170:CBY262173 CLE262170:CLU262173 CVA262170:CVQ262173 DEW262170:DFM262173 DOS262170:DPI262173 DYO262170:DZE262173 EIK262170:EJA262173 ESG262170:ESW262173 FCC262170:FCS262173 FLY262170:FMO262173 FVU262170:FWK262173 GFQ262170:GGG262173 GPM262170:GQC262173 GZI262170:GZY262173 HJE262170:HJU262173 HTA262170:HTQ262173 ICW262170:IDM262173 IMS262170:INI262173 IWO262170:IXE262173 JGK262170:JHA262173 JQG262170:JQW262173 KAC262170:KAS262173 KJY262170:KKO262173 KTU262170:KUK262173 LDQ262170:LEG262173 LNM262170:LOC262173 LXI262170:LXY262173 MHE262170:MHU262173 MRA262170:MRQ262173 NAW262170:NBM262173 NKS262170:NLI262173 NUO262170:NVE262173 OEK262170:OFA262173 OOG262170:OOW262173 OYC262170:OYS262173 PHY262170:PIO262173 PRU262170:PSK262173 QBQ262170:QCG262173 QLM262170:QMC262173 QVI262170:QVY262173 RFE262170:RFU262173 RPA262170:RPQ262173 RYW262170:RZM262173 SIS262170:SJI262173 SSO262170:STE262173 TCK262170:TDA262173 TMG262170:TMW262173 TWC262170:TWS262173 UFY262170:UGO262173 UPU262170:UQK262173 UZQ262170:VAG262173 VJM262170:VKC262173 VTI262170:VTY262173 WDE262170:WDU262173 WNA262170:WNQ262173 WWW262170:WXM262173 KK327706:LA327709 UG327706:UW327709 AEC327706:AES327709 ANY327706:AOO327709 AXU327706:AYK327709 BHQ327706:BIG327709 BRM327706:BSC327709 CBI327706:CBY327709 CLE327706:CLU327709 CVA327706:CVQ327709 DEW327706:DFM327709 DOS327706:DPI327709 DYO327706:DZE327709 EIK327706:EJA327709 ESG327706:ESW327709 FCC327706:FCS327709 FLY327706:FMO327709 FVU327706:FWK327709 GFQ327706:GGG327709 GPM327706:GQC327709 GZI327706:GZY327709 HJE327706:HJU327709 HTA327706:HTQ327709 ICW327706:IDM327709 IMS327706:INI327709 IWO327706:IXE327709 JGK327706:JHA327709 JQG327706:JQW327709 KAC327706:KAS327709 KJY327706:KKO327709 KTU327706:KUK327709 LDQ327706:LEG327709 LNM327706:LOC327709 LXI327706:LXY327709 MHE327706:MHU327709 MRA327706:MRQ327709 NAW327706:NBM327709 NKS327706:NLI327709 NUO327706:NVE327709 OEK327706:OFA327709 OOG327706:OOW327709 OYC327706:OYS327709 PHY327706:PIO327709 PRU327706:PSK327709 QBQ327706:QCG327709 QLM327706:QMC327709 QVI327706:QVY327709 RFE327706:RFU327709 RPA327706:RPQ327709 RYW327706:RZM327709 SIS327706:SJI327709 SSO327706:STE327709 TCK327706:TDA327709 TMG327706:TMW327709 TWC327706:TWS327709 UFY327706:UGO327709 UPU327706:UQK327709 UZQ327706:VAG327709 VJM327706:VKC327709 VTI327706:VTY327709 WDE327706:WDU327709 WNA327706:WNQ327709 WWW327706:WXM327709 KK393242:LA393245 UG393242:UW393245 AEC393242:AES393245 ANY393242:AOO393245 AXU393242:AYK393245 BHQ393242:BIG393245 BRM393242:BSC393245 CBI393242:CBY393245 CLE393242:CLU393245 CVA393242:CVQ393245 DEW393242:DFM393245 DOS393242:DPI393245 DYO393242:DZE393245 EIK393242:EJA393245 ESG393242:ESW393245 FCC393242:FCS393245 FLY393242:FMO393245 FVU393242:FWK393245 GFQ393242:GGG393245 GPM393242:GQC393245 GZI393242:GZY393245 HJE393242:HJU393245 HTA393242:HTQ393245 ICW393242:IDM393245 IMS393242:INI393245 IWO393242:IXE393245 JGK393242:JHA393245 JQG393242:JQW393245 KAC393242:KAS393245 KJY393242:KKO393245 KTU393242:KUK393245 LDQ393242:LEG393245 LNM393242:LOC393245 LXI393242:LXY393245 MHE393242:MHU393245 MRA393242:MRQ393245 NAW393242:NBM393245 NKS393242:NLI393245 NUO393242:NVE393245 OEK393242:OFA393245 OOG393242:OOW393245 OYC393242:OYS393245 PHY393242:PIO393245 PRU393242:PSK393245 QBQ393242:QCG393245 QLM393242:QMC393245 QVI393242:QVY393245 RFE393242:RFU393245 RPA393242:RPQ393245 RYW393242:RZM393245 SIS393242:SJI393245 SSO393242:STE393245 TCK393242:TDA393245 TMG393242:TMW393245 TWC393242:TWS393245 UFY393242:UGO393245 UPU393242:UQK393245 UZQ393242:VAG393245 VJM393242:VKC393245 VTI393242:VTY393245 WDE393242:WDU393245 WNA393242:WNQ393245 WWW393242:WXM393245 KK458778:LA458781 UG458778:UW458781 AEC458778:AES458781 ANY458778:AOO458781 AXU458778:AYK458781 BHQ458778:BIG458781 BRM458778:BSC458781 CBI458778:CBY458781 CLE458778:CLU458781 CVA458778:CVQ458781 DEW458778:DFM458781 DOS458778:DPI458781 DYO458778:DZE458781 EIK458778:EJA458781 ESG458778:ESW458781 FCC458778:FCS458781 FLY458778:FMO458781 FVU458778:FWK458781 GFQ458778:GGG458781 GPM458778:GQC458781 GZI458778:GZY458781 HJE458778:HJU458781 HTA458778:HTQ458781 ICW458778:IDM458781 IMS458778:INI458781 IWO458778:IXE458781 JGK458778:JHA458781 JQG458778:JQW458781 KAC458778:KAS458781 KJY458778:KKO458781 KTU458778:KUK458781 LDQ458778:LEG458781 LNM458778:LOC458781 LXI458778:LXY458781 MHE458778:MHU458781 MRA458778:MRQ458781 NAW458778:NBM458781 NKS458778:NLI458781 NUO458778:NVE458781 OEK458778:OFA458781 OOG458778:OOW458781 OYC458778:OYS458781 PHY458778:PIO458781 PRU458778:PSK458781 QBQ458778:QCG458781 QLM458778:QMC458781 QVI458778:QVY458781 RFE458778:RFU458781 RPA458778:RPQ458781 RYW458778:RZM458781 SIS458778:SJI458781 SSO458778:STE458781 TCK458778:TDA458781 TMG458778:TMW458781 TWC458778:TWS458781 UFY458778:UGO458781 UPU458778:UQK458781 UZQ458778:VAG458781 VJM458778:VKC458781 VTI458778:VTY458781 WDE458778:WDU458781 WNA458778:WNQ458781 WWW458778:WXM458781 KK524314:LA524317 UG524314:UW524317 AEC524314:AES524317 ANY524314:AOO524317 AXU524314:AYK524317 BHQ524314:BIG524317 BRM524314:BSC524317 CBI524314:CBY524317 CLE524314:CLU524317 CVA524314:CVQ524317 DEW524314:DFM524317 DOS524314:DPI524317 DYO524314:DZE524317 EIK524314:EJA524317 ESG524314:ESW524317 FCC524314:FCS524317 FLY524314:FMO524317 FVU524314:FWK524317 GFQ524314:GGG524317 GPM524314:GQC524317 GZI524314:GZY524317 HJE524314:HJU524317 HTA524314:HTQ524317 ICW524314:IDM524317 IMS524314:INI524317 IWO524314:IXE524317 JGK524314:JHA524317 JQG524314:JQW524317 KAC524314:KAS524317 KJY524314:KKO524317 KTU524314:KUK524317 LDQ524314:LEG524317 LNM524314:LOC524317 LXI524314:LXY524317 MHE524314:MHU524317 MRA524314:MRQ524317 NAW524314:NBM524317 NKS524314:NLI524317 NUO524314:NVE524317 OEK524314:OFA524317 OOG524314:OOW524317 OYC524314:OYS524317 PHY524314:PIO524317 PRU524314:PSK524317 QBQ524314:QCG524317 QLM524314:QMC524317 QVI524314:QVY524317 RFE524314:RFU524317 RPA524314:RPQ524317 RYW524314:RZM524317 SIS524314:SJI524317 SSO524314:STE524317 TCK524314:TDA524317 TMG524314:TMW524317 TWC524314:TWS524317 UFY524314:UGO524317 UPU524314:UQK524317 UZQ524314:VAG524317 VJM524314:VKC524317 VTI524314:VTY524317 WDE524314:WDU524317 WNA524314:WNQ524317 WWW524314:WXM524317 KK589850:LA589853 UG589850:UW589853 AEC589850:AES589853 ANY589850:AOO589853 AXU589850:AYK589853 BHQ589850:BIG589853 BRM589850:BSC589853 CBI589850:CBY589853 CLE589850:CLU589853 CVA589850:CVQ589853 DEW589850:DFM589853 DOS589850:DPI589853 DYO589850:DZE589853 EIK589850:EJA589853 ESG589850:ESW589853 FCC589850:FCS589853 FLY589850:FMO589853 FVU589850:FWK589853 GFQ589850:GGG589853 GPM589850:GQC589853 GZI589850:GZY589853 HJE589850:HJU589853 HTA589850:HTQ589853 ICW589850:IDM589853 IMS589850:INI589853 IWO589850:IXE589853 JGK589850:JHA589853 JQG589850:JQW589853 KAC589850:KAS589853 KJY589850:KKO589853 KTU589850:KUK589853 LDQ589850:LEG589853 LNM589850:LOC589853 LXI589850:LXY589853 MHE589850:MHU589853 MRA589850:MRQ589853 NAW589850:NBM589853 NKS589850:NLI589853 NUO589850:NVE589853 OEK589850:OFA589853 OOG589850:OOW589853 OYC589850:OYS589853 PHY589850:PIO589853 PRU589850:PSK589853 QBQ589850:QCG589853 QLM589850:QMC589853 QVI589850:QVY589853 RFE589850:RFU589853 RPA589850:RPQ589853 RYW589850:RZM589853 SIS589850:SJI589853 SSO589850:STE589853 TCK589850:TDA589853 TMG589850:TMW589853 TWC589850:TWS589853 UFY589850:UGO589853 UPU589850:UQK589853 UZQ589850:VAG589853 VJM589850:VKC589853 VTI589850:VTY589853 WDE589850:WDU589853 WNA589850:WNQ589853 WWW589850:WXM589853 KK655386:LA655389 UG655386:UW655389 AEC655386:AES655389 ANY655386:AOO655389 AXU655386:AYK655389 BHQ655386:BIG655389 BRM655386:BSC655389 CBI655386:CBY655389 CLE655386:CLU655389 CVA655386:CVQ655389 DEW655386:DFM655389 DOS655386:DPI655389 DYO655386:DZE655389 EIK655386:EJA655389 ESG655386:ESW655389 FCC655386:FCS655389 FLY655386:FMO655389 FVU655386:FWK655389 GFQ655386:GGG655389 GPM655386:GQC655389 GZI655386:GZY655389 HJE655386:HJU655389 HTA655386:HTQ655389 ICW655386:IDM655389 IMS655386:INI655389 IWO655386:IXE655389 JGK655386:JHA655389 JQG655386:JQW655389 KAC655386:KAS655389 KJY655386:KKO655389 KTU655386:KUK655389 LDQ655386:LEG655389 LNM655386:LOC655389 LXI655386:LXY655389 MHE655386:MHU655389 MRA655386:MRQ655389 NAW655386:NBM655389 NKS655386:NLI655389 NUO655386:NVE655389 OEK655386:OFA655389 OOG655386:OOW655389 OYC655386:OYS655389 PHY655386:PIO655389 PRU655386:PSK655389 QBQ655386:QCG655389 QLM655386:QMC655389 QVI655386:QVY655389 RFE655386:RFU655389 RPA655386:RPQ655389 RYW655386:RZM655389 SIS655386:SJI655389 SSO655386:STE655389 TCK655386:TDA655389 TMG655386:TMW655389 TWC655386:TWS655389 UFY655386:UGO655389 UPU655386:UQK655389 UZQ655386:VAG655389 VJM655386:VKC655389 VTI655386:VTY655389 WDE655386:WDU655389 WNA655386:WNQ655389 WWW655386:WXM655389 KK720922:LA720925 UG720922:UW720925 AEC720922:AES720925 ANY720922:AOO720925 AXU720922:AYK720925 BHQ720922:BIG720925 BRM720922:BSC720925 CBI720922:CBY720925 CLE720922:CLU720925 CVA720922:CVQ720925 DEW720922:DFM720925 DOS720922:DPI720925 DYO720922:DZE720925 EIK720922:EJA720925 ESG720922:ESW720925 FCC720922:FCS720925 FLY720922:FMO720925 FVU720922:FWK720925 GFQ720922:GGG720925 GPM720922:GQC720925 GZI720922:GZY720925 HJE720922:HJU720925 HTA720922:HTQ720925 ICW720922:IDM720925 IMS720922:INI720925 IWO720922:IXE720925 JGK720922:JHA720925 JQG720922:JQW720925 KAC720922:KAS720925 KJY720922:KKO720925 KTU720922:KUK720925 LDQ720922:LEG720925 LNM720922:LOC720925 LXI720922:LXY720925 MHE720922:MHU720925 MRA720922:MRQ720925 NAW720922:NBM720925 NKS720922:NLI720925 NUO720922:NVE720925 OEK720922:OFA720925 OOG720922:OOW720925 OYC720922:OYS720925 PHY720922:PIO720925 PRU720922:PSK720925 QBQ720922:QCG720925 QLM720922:QMC720925 QVI720922:QVY720925 RFE720922:RFU720925 RPA720922:RPQ720925 RYW720922:RZM720925 SIS720922:SJI720925 SSO720922:STE720925 TCK720922:TDA720925 TMG720922:TMW720925 TWC720922:TWS720925 UFY720922:UGO720925 UPU720922:UQK720925 UZQ720922:VAG720925 VJM720922:VKC720925 VTI720922:VTY720925 WDE720922:WDU720925 WNA720922:WNQ720925 WWW720922:WXM720925 KK786458:LA786461 UG786458:UW786461 AEC786458:AES786461 ANY786458:AOO786461 AXU786458:AYK786461 BHQ786458:BIG786461 BRM786458:BSC786461 CBI786458:CBY786461 CLE786458:CLU786461 CVA786458:CVQ786461 DEW786458:DFM786461 DOS786458:DPI786461 DYO786458:DZE786461 EIK786458:EJA786461 ESG786458:ESW786461 FCC786458:FCS786461 FLY786458:FMO786461 FVU786458:FWK786461 GFQ786458:GGG786461 GPM786458:GQC786461 GZI786458:GZY786461 HJE786458:HJU786461 HTA786458:HTQ786461 ICW786458:IDM786461 IMS786458:INI786461 IWO786458:IXE786461 JGK786458:JHA786461 JQG786458:JQW786461 KAC786458:KAS786461 KJY786458:KKO786461 KTU786458:KUK786461 LDQ786458:LEG786461 LNM786458:LOC786461 LXI786458:LXY786461 MHE786458:MHU786461 MRA786458:MRQ786461 NAW786458:NBM786461 NKS786458:NLI786461 NUO786458:NVE786461 OEK786458:OFA786461 OOG786458:OOW786461 OYC786458:OYS786461 PHY786458:PIO786461 PRU786458:PSK786461 QBQ786458:QCG786461 QLM786458:QMC786461 QVI786458:QVY786461 RFE786458:RFU786461 RPA786458:RPQ786461 RYW786458:RZM786461 SIS786458:SJI786461 SSO786458:STE786461 TCK786458:TDA786461 TMG786458:TMW786461 TWC786458:TWS786461 UFY786458:UGO786461 UPU786458:UQK786461 UZQ786458:VAG786461 VJM786458:VKC786461 VTI786458:VTY786461 WDE786458:WDU786461 WNA786458:WNQ786461 WWW786458:WXM786461 KK851994:LA851997 UG851994:UW851997 AEC851994:AES851997 ANY851994:AOO851997 AXU851994:AYK851997 BHQ851994:BIG851997 BRM851994:BSC851997 CBI851994:CBY851997 CLE851994:CLU851997 CVA851994:CVQ851997 DEW851994:DFM851997 DOS851994:DPI851997 DYO851994:DZE851997 EIK851994:EJA851997 ESG851994:ESW851997 FCC851994:FCS851997 FLY851994:FMO851997 FVU851994:FWK851997 GFQ851994:GGG851997 GPM851994:GQC851997 GZI851994:GZY851997 HJE851994:HJU851997 HTA851994:HTQ851997 ICW851994:IDM851997 IMS851994:INI851997 IWO851994:IXE851997 JGK851994:JHA851997 JQG851994:JQW851997 KAC851994:KAS851997 KJY851994:KKO851997 KTU851994:KUK851997 LDQ851994:LEG851997 LNM851994:LOC851997 LXI851994:LXY851997 MHE851994:MHU851997 MRA851994:MRQ851997 NAW851994:NBM851997 NKS851994:NLI851997 NUO851994:NVE851997 OEK851994:OFA851997 OOG851994:OOW851997 OYC851994:OYS851997 PHY851994:PIO851997 PRU851994:PSK851997 QBQ851994:QCG851997 QLM851994:QMC851997 QVI851994:QVY851997 RFE851994:RFU851997 RPA851994:RPQ851997 RYW851994:RZM851997 SIS851994:SJI851997 SSO851994:STE851997 TCK851994:TDA851997 TMG851994:TMW851997 TWC851994:TWS851997 UFY851994:UGO851997 UPU851994:UQK851997 UZQ851994:VAG851997 VJM851994:VKC851997 VTI851994:VTY851997 WDE851994:WDU851997 WNA851994:WNQ851997 WWW851994:WXM851997 KK917530:LA917533 UG917530:UW917533 AEC917530:AES917533 ANY917530:AOO917533 AXU917530:AYK917533 BHQ917530:BIG917533 BRM917530:BSC917533 CBI917530:CBY917533 CLE917530:CLU917533 CVA917530:CVQ917533 DEW917530:DFM917533 DOS917530:DPI917533 DYO917530:DZE917533 EIK917530:EJA917533 ESG917530:ESW917533 FCC917530:FCS917533 FLY917530:FMO917533 FVU917530:FWK917533 GFQ917530:GGG917533 GPM917530:GQC917533 GZI917530:GZY917533 HJE917530:HJU917533 HTA917530:HTQ917533 ICW917530:IDM917533 IMS917530:INI917533 IWO917530:IXE917533 JGK917530:JHA917533 JQG917530:JQW917533 KAC917530:KAS917533 KJY917530:KKO917533 KTU917530:KUK917533 LDQ917530:LEG917533 LNM917530:LOC917533 LXI917530:LXY917533 MHE917530:MHU917533 MRA917530:MRQ917533 NAW917530:NBM917533 NKS917530:NLI917533 NUO917530:NVE917533 OEK917530:OFA917533 OOG917530:OOW917533 OYC917530:OYS917533 PHY917530:PIO917533 PRU917530:PSK917533 QBQ917530:QCG917533 QLM917530:QMC917533 QVI917530:QVY917533 RFE917530:RFU917533 RPA917530:RPQ917533 RYW917530:RZM917533 SIS917530:SJI917533 SSO917530:STE917533 TCK917530:TDA917533 TMG917530:TMW917533 TWC917530:TWS917533 UFY917530:UGO917533 UPU917530:UQK917533 UZQ917530:VAG917533 VJM917530:VKC917533 VTI917530:VTY917533 WDE917530:WDU917533 WNA917530:WNQ917533 WWW917530:WXM917533 KK983066:LA983069 UG983066:UW983069 AEC983066:AES983069 ANY983066:AOO983069 AXU983066:AYK983069 BHQ983066:BIG983069 BRM983066:BSC983069 CBI983066:CBY983069 CLE983066:CLU983069 CVA983066:CVQ983069 DEW983066:DFM983069 DOS983066:DPI983069 DYO983066:DZE983069 EIK983066:EJA983069 ESG983066:ESW983069 FCC983066:FCS983069 FLY983066:FMO983069 FVU983066:FWK983069 GFQ983066:GGG983069 GPM983066:GQC983069 GZI983066:GZY983069 HJE983066:HJU983069 HTA983066:HTQ983069 ICW983066:IDM983069 IMS983066:INI983069 IWO983066:IXE983069 JGK983066:JHA983069 JQG983066:JQW983069 KAC983066:KAS983069 KJY983066:KKO983069 KTU983066:KUK983069 LDQ983066:LEG983069 LNM983066:LOC983069 LXI983066:LXY983069 MHE983066:MHU983069 MRA983066:MRQ983069 NAW983066:NBM983069 NKS983066:NLI983069 NUO983066:NVE983069 OEK983066:OFA983069 OOG983066:OOW983069 OYC983066:OYS983069 PHY983066:PIO983069 PRU983066:PSK983069 QBQ983066:QCG983069 QLM983066:QMC983069 QVI983066:QVY983069 RFE983066:RFU983069 RPA983066:RPQ983069 RYW983066:RZM983069 SIS983066:SJI983069 SSO983066:STE983069 TCK983066:TDA983069 TMG983066:TMW983069 TWC983066:TWS983069 UFY983066:UGO983069 UPU983066:UQK983069 UZQ983066:VAG983069 VJM983066:VKC983069 VTI983066:VTY983069 WDE983066:WDU983069 WNA983066:WNQ983069 WWW983066:WXM983069 WWW983062:WXM983064 KK65558:LA65560 UG65558:UW65560 AEC65558:AES65560 ANY65558:AOO65560 AXU65558:AYK65560 BHQ65558:BIG65560 BRM65558:BSC65560 CBI65558:CBY65560 CLE65558:CLU65560 CVA65558:CVQ65560 DEW65558:DFM65560 DOS65558:DPI65560 DYO65558:DZE65560 EIK65558:EJA65560 ESG65558:ESW65560 FCC65558:FCS65560 FLY65558:FMO65560 FVU65558:FWK65560 GFQ65558:GGG65560 GPM65558:GQC65560 GZI65558:GZY65560 HJE65558:HJU65560 HTA65558:HTQ65560 ICW65558:IDM65560 IMS65558:INI65560 IWO65558:IXE65560 JGK65558:JHA65560 JQG65558:JQW65560 KAC65558:KAS65560 KJY65558:KKO65560 KTU65558:KUK65560 LDQ65558:LEG65560 LNM65558:LOC65560 LXI65558:LXY65560 MHE65558:MHU65560 MRA65558:MRQ65560 NAW65558:NBM65560 NKS65558:NLI65560 NUO65558:NVE65560 OEK65558:OFA65560 OOG65558:OOW65560 OYC65558:OYS65560 PHY65558:PIO65560 PRU65558:PSK65560 QBQ65558:QCG65560 QLM65558:QMC65560 QVI65558:QVY65560 RFE65558:RFU65560 RPA65558:RPQ65560 RYW65558:RZM65560 SIS65558:SJI65560 SSO65558:STE65560 TCK65558:TDA65560 TMG65558:TMW65560 TWC65558:TWS65560 UFY65558:UGO65560 UPU65558:UQK65560 UZQ65558:VAG65560 VJM65558:VKC65560 VTI65558:VTY65560 WDE65558:WDU65560 WNA65558:WNQ65560 WWW65558:WXM65560 KK131094:LA131096 UG131094:UW131096 AEC131094:AES131096 ANY131094:AOO131096 AXU131094:AYK131096 BHQ131094:BIG131096 BRM131094:BSC131096 CBI131094:CBY131096 CLE131094:CLU131096 CVA131094:CVQ131096 DEW131094:DFM131096 DOS131094:DPI131096 DYO131094:DZE131096 EIK131094:EJA131096 ESG131094:ESW131096 FCC131094:FCS131096 FLY131094:FMO131096 FVU131094:FWK131096 GFQ131094:GGG131096 GPM131094:GQC131096 GZI131094:GZY131096 HJE131094:HJU131096 HTA131094:HTQ131096 ICW131094:IDM131096 IMS131094:INI131096 IWO131094:IXE131096 JGK131094:JHA131096 JQG131094:JQW131096 KAC131094:KAS131096 KJY131094:KKO131096 KTU131094:KUK131096 LDQ131094:LEG131096 LNM131094:LOC131096 LXI131094:LXY131096 MHE131094:MHU131096 MRA131094:MRQ131096 NAW131094:NBM131096 NKS131094:NLI131096 NUO131094:NVE131096 OEK131094:OFA131096 OOG131094:OOW131096 OYC131094:OYS131096 PHY131094:PIO131096 PRU131094:PSK131096 QBQ131094:QCG131096 QLM131094:QMC131096 QVI131094:QVY131096 RFE131094:RFU131096 RPA131094:RPQ131096 RYW131094:RZM131096 SIS131094:SJI131096 SSO131094:STE131096 TCK131094:TDA131096 TMG131094:TMW131096 TWC131094:TWS131096 UFY131094:UGO131096 UPU131094:UQK131096 UZQ131094:VAG131096 VJM131094:VKC131096 VTI131094:VTY131096 WDE131094:WDU131096 WNA131094:WNQ131096 WWW131094:WXM131096 KK196630:LA196632 UG196630:UW196632 AEC196630:AES196632 ANY196630:AOO196632 AXU196630:AYK196632 BHQ196630:BIG196632 BRM196630:BSC196632 CBI196630:CBY196632 CLE196630:CLU196632 CVA196630:CVQ196632 DEW196630:DFM196632 DOS196630:DPI196632 DYO196630:DZE196632 EIK196630:EJA196632 ESG196630:ESW196632 FCC196630:FCS196632 FLY196630:FMO196632 FVU196630:FWK196632 GFQ196630:GGG196632 GPM196630:GQC196632 GZI196630:GZY196632 HJE196630:HJU196632 HTA196630:HTQ196632 ICW196630:IDM196632 IMS196630:INI196632 IWO196630:IXE196632 JGK196630:JHA196632 JQG196630:JQW196632 KAC196630:KAS196632 KJY196630:KKO196632 KTU196630:KUK196632 LDQ196630:LEG196632 LNM196630:LOC196632 LXI196630:LXY196632 MHE196630:MHU196632 MRA196630:MRQ196632 NAW196630:NBM196632 NKS196630:NLI196632 NUO196630:NVE196632 OEK196630:OFA196632 OOG196630:OOW196632 OYC196630:OYS196632 PHY196630:PIO196632 PRU196630:PSK196632 QBQ196630:QCG196632 QLM196630:QMC196632 QVI196630:QVY196632 RFE196630:RFU196632 RPA196630:RPQ196632 RYW196630:RZM196632 SIS196630:SJI196632 SSO196630:STE196632 TCK196630:TDA196632 TMG196630:TMW196632 TWC196630:TWS196632 UFY196630:UGO196632 UPU196630:UQK196632 UZQ196630:VAG196632 VJM196630:VKC196632 VTI196630:VTY196632 WDE196630:WDU196632 WNA196630:WNQ196632 WWW196630:WXM196632 KK262166:LA262168 UG262166:UW262168 AEC262166:AES262168 ANY262166:AOO262168 AXU262166:AYK262168 BHQ262166:BIG262168 BRM262166:BSC262168 CBI262166:CBY262168 CLE262166:CLU262168 CVA262166:CVQ262168 DEW262166:DFM262168 DOS262166:DPI262168 DYO262166:DZE262168 EIK262166:EJA262168 ESG262166:ESW262168 FCC262166:FCS262168 FLY262166:FMO262168 FVU262166:FWK262168 GFQ262166:GGG262168 GPM262166:GQC262168 GZI262166:GZY262168 HJE262166:HJU262168 HTA262166:HTQ262168 ICW262166:IDM262168 IMS262166:INI262168 IWO262166:IXE262168 JGK262166:JHA262168 JQG262166:JQW262168 KAC262166:KAS262168 KJY262166:KKO262168 KTU262166:KUK262168 LDQ262166:LEG262168 LNM262166:LOC262168 LXI262166:LXY262168 MHE262166:MHU262168 MRA262166:MRQ262168 NAW262166:NBM262168 NKS262166:NLI262168 NUO262166:NVE262168 OEK262166:OFA262168 OOG262166:OOW262168 OYC262166:OYS262168 PHY262166:PIO262168 PRU262166:PSK262168 QBQ262166:QCG262168 QLM262166:QMC262168 QVI262166:QVY262168 RFE262166:RFU262168 RPA262166:RPQ262168 RYW262166:RZM262168 SIS262166:SJI262168 SSO262166:STE262168 TCK262166:TDA262168 TMG262166:TMW262168 TWC262166:TWS262168 UFY262166:UGO262168 UPU262166:UQK262168 UZQ262166:VAG262168 VJM262166:VKC262168 VTI262166:VTY262168 WDE262166:WDU262168 WNA262166:WNQ262168 WWW262166:WXM262168 KK327702:LA327704 UG327702:UW327704 AEC327702:AES327704 ANY327702:AOO327704 AXU327702:AYK327704 BHQ327702:BIG327704 BRM327702:BSC327704 CBI327702:CBY327704 CLE327702:CLU327704 CVA327702:CVQ327704 DEW327702:DFM327704 DOS327702:DPI327704 DYO327702:DZE327704 EIK327702:EJA327704 ESG327702:ESW327704 FCC327702:FCS327704 FLY327702:FMO327704 FVU327702:FWK327704 GFQ327702:GGG327704 GPM327702:GQC327704 GZI327702:GZY327704 HJE327702:HJU327704 HTA327702:HTQ327704 ICW327702:IDM327704 IMS327702:INI327704 IWO327702:IXE327704 JGK327702:JHA327704 JQG327702:JQW327704 KAC327702:KAS327704 KJY327702:KKO327704 KTU327702:KUK327704 LDQ327702:LEG327704 LNM327702:LOC327704 LXI327702:LXY327704 MHE327702:MHU327704 MRA327702:MRQ327704 NAW327702:NBM327704 NKS327702:NLI327704 NUO327702:NVE327704 OEK327702:OFA327704 OOG327702:OOW327704 OYC327702:OYS327704 PHY327702:PIO327704 PRU327702:PSK327704 QBQ327702:QCG327704 QLM327702:QMC327704 QVI327702:QVY327704 RFE327702:RFU327704 RPA327702:RPQ327704 RYW327702:RZM327704 SIS327702:SJI327704 SSO327702:STE327704 TCK327702:TDA327704 TMG327702:TMW327704 TWC327702:TWS327704 UFY327702:UGO327704 UPU327702:UQK327704 UZQ327702:VAG327704 VJM327702:VKC327704 VTI327702:VTY327704 WDE327702:WDU327704 WNA327702:WNQ327704 WWW327702:WXM327704 KK393238:LA393240 UG393238:UW393240 AEC393238:AES393240 ANY393238:AOO393240 AXU393238:AYK393240 BHQ393238:BIG393240 BRM393238:BSC393240 CBI393238:CBY393240 CLE393238:CLU393240 CVA393238:CVQ393240 DEW393238:DFM393240 DOS393238:DPI393240 DYO393238:DZE393240 EIK393238:EJA393240 ESG393238:ESW393240 FCC393238:FCS393240 FLY393238:FMO393240 FVU393238:FWK393240 GFQ393238:GGG393240 GPM393238:GQC393240 GZI393238:GZY393240 HJE393238:HJU393240 HTA393238:HTQ393240 ICW393238:IDM393240 IMS393238:INI393240 IWO393238:IXE393240 JGK393238:JHA393240 JQG393238:JQW393240 KAC393238:KAS393240 KJY393238:KKO393240 KTU393238:KUK393240 LDQ393238:LEG393240 LNM393238:LOC393240 LXI393238:LXY393240 MHE393238:MHU393240 MRA393238:MRQ393240 NAW393238:NBM393240 NKS393238:NLI393240 NUO393238:NVE393240 OEK393238:OFA393240 OOG393238:OOW393240 OYC393238:OYS393240 PHY393238:PIO393240 PRU393238:PSK393240 QBQ393238:QCG393240 QLM393238:QMC393240 QVI393238:QVY393240 RFE393238:RFU393240 RPA393238:RPQ393240 RYW393238:RZM393240 SIS393238:SJI393240 SSO393238:STE393240 TCK393238:TDA393240 TMG393238:TMW393240 TWC393238:TWS393240 UFY393238:UGO393240 UPU393238:UQK393240 UZQ393238:VAG393240 VJM393238:VKC393240 VTI393238:VTY393240 WDE393238:WDU393240 WNA393238:WNQ393240 WWW393238:WXM393240 KK458774:LA458776 UG458774:UW458776 AEC458774:AES458776 ANY458774:AOO458776 AXU458774:AYK458776 BHQ458774:BIG458776 BRM458774:BSC458776 CBI458774:CBY458776 CLE458774:CLU458776 CVA458774:CVQ458776 DEW458774:DFM458776 DOS458774:DPI458776 DYO458774:DZE458776 EIK458774:EJA458776 ESG458774:ESW458776 FCC458774:FCS458776 FLY458774:FMO458776 FVU458774:FWK458776 GFQ458774:GGG458776 GPM458774:GQC458776 GZI458774:GZY458776 HJE458774:HJU458776 HTA458774:HTQ458776 ICW458774:IDM458776 IMS458774:INI458776 IWO458774:IXE458776 JGK458774:JHA458776 JQG458774:JQW458776 KAC458774:KAS458776 KJY458774:KKO458776 KTU458774:KUK458776 LDQ458774:LEG458776 LNM458774:LOC458776 LXI458774:LXY458776 MHE458774:MHU458776 MRA458774:MRQ458776 NAW458774:NBM458776 NKS458774:NLI458776 NUO458774:NVE458776 OEK458774:OFA458776 OOG458774:OOW458776 OYC458774:OYS458776 PHY458774:PIO458776 PRU458774:PSK458776 QBQ458774:QCG458776 QLM458774:QMC458776 QVI458774:QVY458776 RFE458774:RFU458776 RPA458774:RPQ458776 RYW458774:RZM458776 SIS458774:SJI458776 SSO458774:STE458776 TCK458774:TDA458776 TMG458774:TMW458776 TWC458774:TWS458776 UFY458774:UGO458776 UPU458774:UQK458776 UZQ458774:VAG458776 VJM458774:VKC458776 VTI458774:VTY458776 WDE458774:WDU458776 WNA458774:WNQ458776 WWW458774:WXM458776 KK524310:LA524312 UG524310:UW524312 AEC524310:AES524312 ANY524310:AOO524312 AXU524310:AYK524312 BHQ524310:BIG524312 BRM524310:BSC524312 CBI524310:CBY524312 CLE524310:CLU524312 CVA524310:CVQ524312 DEW524310:DFM524312 DOS524310:DPI524312 DYO524310:DZE524312 EIK524310:EJA524312 ESG524310:ESW524312 FCC524310:FCS524312 FLY524310:FMO524312 FVU524310:FWK524312 GFQ524310:GGG524312 GPM524310:GQC524312 GZI524310:GZY524312 HJE524310:HJU524312 HTA524310:HTQ524312 ICW524310:IDM524312 IMS524310:INI524312 IWO524310:IXE524312 JGK524310:JHA524312 JQG524310:JQW524312 KAC524310:KAS524312 KJY524310:KKO524312 KTU524310:KUK524312 LDQ524310:LEG524312 LNM524310:LOC524312 LXI524310:LXY524312 MHE524310:MHU524312 MRA524310:MRQ524312 NAW524310:NBM524312 NKS524310:NLI524312 NUO524310:NVE524312 OEK524310:OFA524312 OOG524310:OOW524312 OYC524310:OYS524312 PHY524310:PIO524312 PRU524310:PSK524312 QBQ524310:QCG524312 QLM524310:QMC524312 QVI524310:QVY524312 RFE524310:RFU524312 RPA524310:RPQ524312 RYW524310:RZM524312 SIS524310:SJI524312 SSO524310:STE524312 TCK524310:TDA524312 TMG524310:TMW524312 TWC524310:TWS524312 UFY524310:UGO524312 UPU524310:UQK524312 UZQ524310:VAG524312 VJM524310:VKC524312 VTI524310:VTY524312 WDE524310:WDU524312 WNA524310:WNQ524312 WWW524310:WXM524312 KK589846:LA589848 UG589846:UW589848 AEC589846:AES589848 ANY589846:AOO589848 AXU589846:AYK589848 BHQ589846:BIG589848 BRM589846:BSC589848 CBI589846:CBY589848 CLE589846:CLU589848 CVA589846:CVQ589848 DEW589846:DFM589848 DOS589846:DPI589848 DYO589846:DZE589848 EIK589846:EJA589848 ESG589846:ESW589848 FCC589846:FCS589848 FLY589846:FMO589848 FVU589846:FWK589848 GFQ589846:GGG589848 GPM589846:GQC589848 GZI589846:GZY589848 HJE589846:HJU589848 HTA589846:HTQ589848 ICW589846:IDM589848 IMS589846:INI589848 IWO589846:IXE589848 JGK589846:JHA589848 JQG589846:JQW589848 KAC589846:KAS589848 KJY589846:KKO589848 KTU589846:KUK589848 LDQ589846:LEG589848 LNM589846:LOC589848 LXI589846:LXY589848 MHE589846:MHU589848 MRA589846:MRQ589848 NAW589846:NBM589848 NKS589846:NLI589848 NUO589846:NVE589848 OEK589846:OFA589848 OOG589846:OOW589848 OYC589846:OYS589848 PHY589846:PIO589848 PRU589846:PSK589848 QBQ589846:QCG589848 QLM589846:QMC589848 QVI589846:QVY589848 RFE589846:RFU589848 RPA589846:RPQ589848 RYW589846:RZM589848 SIS589846:SJI589848 SSO589846:STE589848 TCK589846:TDA589848 TMG589846:TMW589848 TWC589846:TWS589848 UFY589846:UGO589848 UPU589846:UQK589848 UZQ589846:VAG589848 VJM589846:VKC589848 VTI589846:VTY589848 WDE589846:WDU589848 WNA589846:WNQ589848 WWW589846:WXM589848 KK655382:LA655384 UG655382:UW655384 AEC655382:AES655384 ANY655382:AOO655384 AXU655382:AYK655384 BHQ655382:BIG655384 BRM655382:BSC655384 CBI655382:CBY655384 CLE655382:CLU655384 CVA655382:CVQ655384 DEW655382:DFM655384 DOS655382:DPI655384 DYO655382:DZE655384 EIK655382:EJA655384 ESG655382:ESW655384 FCC655382:FCS655384 FLY655382:FMO655384 FVU655382:FWK655384 GFQ655382:GGG655384 GPM655382:GQC655384 GZI655382:GZY655384 HJE655382:HJU655384 HTA655382:HTQ655384 ICW655382:IDM655384 IMS655382:INI655384 IWO655382:IXE655384 JGK655382:JHA655384 JQG655382:JQW655384 KAC655382:KAS655384 KJY655382:KKO655384 KTU655382:KUK655384 LDQ655382:LEG655384 LNM655382:LOC655384 LXI655382:LXY655384 MHE655382:MHU655384 MRA655382:MRQ655384 NAW655382:NBM655384 NKS655382:NLI655384 NUO655382:NVE655384 OEK655382:OFA655384 OOG655382:OOW655384 OYC655382:OYS655384 PHY655382:PIO655384 PRU655382:PSK655384 QBQ655382:QCG655384 QLM655382:QMC655384 QVI655382:QVY655384 RFE655382:RFU655384 RPA655382:RPQ655384 RYW655382:RZM655384 SIS655382:SJI655384 SSO655382:STE655384 TCK655382:TDA655384 TMG655382:TMW655384 TWC655382:TWS655384 UFY655382:UGO655384 UPU655382:UQK655384 UZQ655382:VAG655384 VJM655382:VKC655384 VTI655382:VTY655384 WDE655382:WDU655384 WNA655382:WNQ655384 WWW655382:WXM655384 KK720918:LA720920 UG720918:UW720920 AEC720918:AES720920 ANY720918:AOO720920 AXU720918:AYK720920 BHQ720918:BIG720920 BRM720918:BSC720920 CBI720918:CBY720920 CLE720918:CLU720920 CVA720918:CVQ720920 DEW720918:DFM720920 DOS720918:DPI720920 DYO720918:DZE720920 EIK720918:EJA720920 ESG720918:ESW720920 FCC720918:FCS720920 FLY720918:FMO720920 FVU720918:FWK720920 GFQ720918:GGG720920 GPM720918:GQC720920 GZI720918:GZY720920 HJE720918:HJU720920 HTA720918:HTQ720920 ICW720918:IDM720920 IMS720918:INI720920 IWO720918:IXE720920 JGK720918:JHA720920 JQG720918:JQW720920 KAC720918:KAS720920 KJY720918:KKO720920 KTU720918:KUK720920 LDQ720918:LEG720920 LNM720918:LOC720920 LXI720918:LXY720920 MHE720918:MHU720920 MRA720918:MRQ720920 NAW720918:NBM720920 NKS720918:NLI720920 NUO720918:NVE720920 OEK720918:OFA720920 OOG720918:OOW720920 OYC720918:OYS720920 PHY720918:PIO720920 PRU720918:PSK720920 QBQ720918:QCG720920 QLM720918:QMC720920 QVI720918:QVY720920 RFE720918:RFU720920 RPA720918:RPQ720920 RYW720918:RZM720920 SIS720918:SJI720920 SSO720918:STE720920 TCK720918:TDA720920 TMG720918:TMW720920 TWC720918:TWS720920 UFY720918:UGO720920 UPU720918:UQK720920 UZQ720918:VAG720920 VJM720918:VKC720920 VTI720918:VTY720920 WDE720918:WDU720920 WNA720918:WNQ720920 WWW720918:WXM720920 KK786454:LA786456 UG786454:UW786456 AEC786454:AES786456 ANY786454:AOO786456 AXU786454:AYK786456 BHQ786454:BIG786456 BRM786454:BSC786456 CBI786454:CBY786456 CLE786454:CLU786456 CVA786454:CVQ786456 DEW786454:DFM786456 DOS786454:DPI786456 DYO786454:DZE786456 EIK786454:EJA786456 ESG786454:ESW786456 FCC786454:FCS786456 FLY786454:FMO786456 FVU786454:FWK786456 GFQ786454:GGG786456 GPM786454:GQC786456 GZI786454:GZY786456 HJE786454:HJU786456 HTA786454:HTQ786456 ICW786454:IDM786456 IMS786454:INI786456 IWO786454:IXE786456 JGK786454:JHA786456 JQG786454:JQW786456 KAC786454:KAS786456 KJY786454:KKO786456 KTU786454:KUK786456 LDQ786454:LEG786456 LNM786454:LOC786456 LXI786454:LXY786456 MHE786454:MHU786456 MRA786454:MRQ786456 NAW786454:NBM786456 NKS786454:NLI786456 NUO786454:NVE786456 OEK786454:OFA786456 OOG786454:OOW786456 OYC786454:OYS786456 PHY786454:PIO786456 PRU786454:PSK786456 QBQ786454:QCG786456 QLM786454:QMC786456 QVI786454:QVY786456 RFE786454:RFU786456 RPA786454:RPQ786456 RYW786454:RZM786456 SIS786454:SJI786456 SSO786454:STE786456 TCK786454:TDA786456 TMG786454:TMW786456 TWC786454:TWS786456 UFY786454:UGO786456 UPU786454:UQK786456 UZQ786454:VAG786456 VJM786454:VKC786456 VTI786454:VTY786456 WDE786454:WDU786456 WNA786454:WNQ786456 WWW786454:WXM786456 KK851990:LA851992 UG851990:UW851992 AEC851990:AES851992 ANY851990:AOO851992 AXU851990:AYK851992 BHQ851990:BIG851992 BRM851990:BSC851992 CBI851990:CBY851992 CLE851990:CLU851992 CVA851990:CVQ851992 DEW851990:DFM851992 DOS851990:DPI851992 DYO851990:DZE851992 EIK851990:EJA851992 ESG851990:ESW851992 FCC851990:FCS851992 FLY851990:FMO851992 FVU851990:FWK851992 GFQ851990:GGG851992 GPM851990:GQC851992 GZI851990:GZY851992 HJE851990:HJU851992 HTA851990:HTQ851992 ICW851990:IDM851992 IMS851990:INI851992 IWO851990:IXE851992 JGK851990:JHA851992 JQG851990:JQW851992 KAC851990:KAS851992 KJY851990:KKO851992 KTU851990:KUK851992 LDQ851990:LEG851992 LNM851990:LOC851992 LXI851990:LXY851992 MHE851990:MHU851992 MRA851990:MRQ851992 NAW851990:NBM851992 NKS851990:NLI851992 NUO851990:NVE851992 OEK851990:OFA851992 OOG851990:OOW851992 OYC851990:OYS851992 PHY851990:PIO851992 PRU851990:PSK851992 QBQ851990:QCG851992 QLM851990:QMC851992 QVI851990:QVY851992 RFE851990:RFU851992 RPA851990:RPQ851992 RYW851990:RZM851992 SIS851990:SJI851992 SSO851990:STE851992 TCK851990:TDA851992 TMG851990:TMW851992 TWC851990:TWS851992 UFY851990:UGO851992 UPU851990:UQK851992 UZQ851990:VAG851992 VJM851990:VKC851992 VTI851990:VTY851992 WDE851990:WDU851992 WNA851990:WNQ851992 WWW851990:WXM851992 KK917526:LA917528 UG917526:UW917528 AEC917526:AES917528 ANY917526:AOO917528 AXU917526:AYK917528 BHQ917526:BIG917528 BRM917526:BSC917528 CBI917526:CBY917528 CLE917526:CLU917528 CVA917526:CVQ917528 DEW917526:DFM917528 DOS917526:DPI917528 DYO917526:DZE917528 EIK917526:EJA917528 ESG917526:ESW917528 FCC917526:FCS917528 FLY917526:FMO917528 FVU917526:FWK917528 GFQ917526:GGG917528 GPM917526:GQC917528 GZI917526:GZY917528 HJE917526:HJU917528 HTA917526:HTQ917528 ICW917526:IDM917528 IMS917526:INI917528 IWO917526:IXE917528 JGK917526:JHA917528 JQG917526:JQW917528 KAC917526:KAS917528 KJY917526:KKO917528 KTU917526:KUK917528 LDQ917526:LEG917528 LNM917526:LOC917528 LXI917526:LXY917528 MHE917526:MHU917528 MRA917526:MRQ917528 NAW917526:NBM917528 NKS917526:NLI917528 NUO917526:NVE917528 OEK917526:OFA917528 OOG917526:OOW917528 OYC917526:OYS917528 PHY917526:PIO917528 PRU917526:PSK917528 QBQ917526:QCG917528 QLM917526:QMC917528 QVI917526:QVY917528 RFE917526:RFU917528 RPA917526:RPQ917528 RYW917526:RZM917528 SIS917526:SJI917528 SSO917526:STE917528 TCK917526:TDA917528 TMG917526:TMW917528 TWC917526:TWS917528 UFY917526:UGO917528 UPU917526:UQK917528 UZQ917526:VAG917528 VJM917526:VKC917528 VTI917526:VTY917528 WDE917526:WDU917528 WNA917526:WNQ917528 WWW917526:WXM917528 KK983062:LA983064 UG983062:UW983064 AEC983062:AES983064 ANY983062:AOO983064 AXU983062:AYK983064 BHQ983062:BIG983064 BRM983062:BSC983064 CBI983062:CBY983064 CLE983062:CLU983064 CVA983062:CVQ983064 DEW983062:DFM983064 DOS983062:DPI983064 DYO983062:DZE983064 EIK983062:EJA983064 ESG983062:ESW983064 FCC983062:FCS983064 FLY983062:FMO983064 FVU983062:FWK983064 GFQ983062:GGG983064 GPM983062:GQC983064 GZI983062:GZY983064 HJE983062:HJU983064 HTA983062:HTQ983064 ICW983062:IDM983064 IMS983062:INI983064 IWO983062:IXE983064 JGK983062:JHA983064 JQG983062:JQW983064 KAC983062:KAS983064 KJY983062:KKO983064 KTU983062:KUK983064 LDQ983062:LEG983064 LNM983062:LOC983064 LXI983062:LXY983064 MHE983062:MHU983064 MRA983062:MRQ983064 NAW983062:NBM983064 NKS983062:NLI983064 NUO983062:NVE983064 OEK983062:OFA983064 OOG983062:OOW983064 OYC983062:OYS983064 PHY983062:PIO983064 PRU983062:PSK983064 QBQ983062:QCG983064 QLM983062:QMC983064 QVI983062:QVY983064 RFE983062:RFU983064 RPA983062:RPQ983064 RYW983062:RZM983064 SIS983062:SJI983064 SSO983062:STE983064 TCK983062:TDA983064 TMG983062:TMW983064 TWC983062:TWS983064 UFY983062:UGO983064 UPU983062:UQK983064 UZQ983062:VAG983064 VJM983062:VKC983064 VTI983062:VTY983064 WDE983062:WDU983064 WNA983062:WNQ983064 UG26:UW28 KK26:LA28 WWW26:WXM28 WNA26:WNQ28 WDE26:WDU28 VTI26:VTY28 VJM26:VKC28 UZQ26:VAG28 UPU26:UQK28 UFY26:UGO28 TWC26:TWS28 TMG26:TMW28 TCK26:TDA28 SSO26:STE28 SIS26:SJI28 RYW26:RZM28 RPA26:RPQ28 RFE26:RFU28 QVI26:QVY28 QLM26:QMC28 QBQ26:QCG28 PRU26:PSK28 PHY26:PIO28 OYC26:OYS28 OOG26:OOW28 OEK26:OFA28 NUO26:NVE28 NKS26:NLI28 NAW26:NBM28 MRA26:MRQ28 MHE26:MHU28 LXI26:LXY28 LNM26:LOC28 LDQ26:LEG28 KTU26:KUK28 KJY26:KKO28 KAC26:KAS28 JQG26:JQW28 JGK26:JHA28 IWO26:IXE28 IMS26:INI28 ICW26:IDM28 HTA26:HTQ28 HJE26:HJU28 GZI26:GZY28 GPM26:GQC28 GFQ26:GGG28 FVU26:FWK28 FLY26:FMO28 FCC26:FCS28 ESG26:ESW28 EIK26:EJA28 DYO26:DZE28 DOS26:DPI28 DEW26:DFM28 CVA26:CVQ28 CLE26:CLU28 CBI26:CBY28 BRM26:BSC28 BHQ26:BIG28 AXU26:AYK28 ANY26:AOO28 AEC26:AES28 BK27:BL28 BK26 L983062:BL983064 L917526:BL917528 L851990:BL851992 L786454:BL786456 L720918:BL720920 L655382:BL655384 L589846:BL589848 L524310:BL524312 L458774:BL458776 L393238:BL393240 L327702:BL327704 L262166:BL262168 L196630:BL196632 L131094:BL131096 L65558:BL65560 L983066:BL983069 L917530:BL917533 L851994:BL851997 L786458:BL786461 L720922:BL720925 L655386:BL655389 L589850:BL589853 L524314:BL524317 L458778:BL458781 L393242:BL393245 L327706:BL327709 L262170:BL262173 L196634:BL196637 L131098:BL131101 L65562:BL65565 L26:BJ28"/>
    <dataValidation type="list" allowBlank="1" showInputMessage="1" showErrorMessage="1" errorTitle="Ошибка" error="Выберите значение из списка" sqref="WWZ983058 KN23 UJ23 AEF23 AOB23 AXX23 BHT23 BRP23 CBL23 CLH23 CVD23 DEZ23 DOV23 DYR23 EIN23 ESJ23 FCF23 FMB23 FVX23 GFT23 GPP23 GZL23 HJH23 HTD23 ICZ23 IMV23 IWR23 JGN23 JQJ23 KAF23 KKB23 KTX23 LDT23 LNP23 LXL23 MHH23 MRD23 NAZ23 NKV23 NUR23 OEN23 OOJ23 OYF23 PIB23 PRX23 QBT23 QLP23 QVL23 RFH23 RPD23 RYZ23 SIV23 SSR23 TCN23 TMJ23 TWF23 UGB23 UPX23 UZT23 VJP23 VTL23 WDH23 WND23 WWZ23 O65554 KN65554 UJ65554 AEF65554 AOB65554 AXX65554 BHT65554 BRP65554 CBL65554 CLH65554 CVD65554 DEZ65554 DOV65554 DYR65554 EIN65554 ESJ65554 FCF65554 FMB65554 FVX65554 GFT65554 GPP65554 GZL65554 HJH65554 HTD65554 ICZ65554 IMV65554 IWR65554 JGN65554 JQJ65554 KAF65554 KKB65554 KTX65554 LDT65554 LNP65554 LXL65554 MHH65554 MRD65554 NAZ65554 NKV65554 NUR65554 OEN65554 OOJ65554 OYF65554 PIB65554 PRX65554 QBT65554 QLP65554 QVL65554 RFH65554 RPD65554 RYZ65554 SIV65554 SSR65554 TCN65554 TMJ65554 TWF65554 UGB65554 UPX65554 UZT65554 VJP65554 VTL65554 WDH65554 WND65554 WWZ65554 O131090 KN131090 UJ131090 AEF131090 AOB131090 AXX131090 BHT131090 BRP131090 CBL131090 CLH131090 CVD131090 DEZ131090 DOV131090 DYR131090 EIN131090 ESJ131090 FCF131090 FMB131090 FVX131090 GFT131090 GPP131090 GZL131090 HJH131090 HTD131090 ICZ131090 IMV131090 IWR131090 JGN131090 JQJ131090 KAF131090 KKB131090 KTX131090 LDT131090 LNP131090 LXL131090 MHH131090 MRD131090 NAZ131090 NKV131090 NUR131090 OEN131090 OOJ131090 OYF131090 PIB131090 PRX131090 QBT131090 QLP131090 QVL131090 RFH131090 RPD131090 RYZ131090 SIV131090 SSR131090 TCN131090 TMJ131090 TWF131090 UGB131090 UPX131090 UZT131090 VJP131090 VTL131090 WDH131090 WND131090 WWZ131090 O196626 KN196626 UJ196626 AEF196626 AOB196626 AXX196626 BHT196626 BRP196626 CBL196626 CLH196626 CVD196626 DEZ196626 DOV196626 DYR196626 EIN196626 ESJ196626 FCF196626 FMB196626 FVX196626 GFT196626 GPP196626 GZL196626 HJH196626 HTD196626 ICZ196626 IMV196626 IWR196626 JGN196626 JQJ196626 KAF196626 KKB196626 KTX196626 LDT196626 LNP196626 LXL196626 MHH196626 MRD196626 NAZ196626 NKV196626 NUR196626 OEN196626 OOJ196626 OYF196626 PIB196626 PRX196626 QBT196626 QLP196626 QVL196626 RFH196626 RPD196626 RYZ196626 SIV196626 SSR196626 TCN196626 TMJ196626 TWF196626 UGB196626 UPX196626 UZT196626 VJP196626 VTL196626 WDH196626 WND196626 WWZ196626 O262162 KN262162 UJ262162 AEF262162 AOB262162 AXX262162 BHT262162 BRP262162 CBL262162 CLH262162 CVD262162 DEZ262162 DOV262162 DYR262162 EIN262162 ESJ262162 FCF262162 FMB262162 FVX262162 GFT262162 GPP262162 GZL262162 HJH262162 HTD262162 ICZ262162 IMV262162 IWR262162 JGN262162 JQJ262162 KAF262162 KKB262162 KTX262162 LDT262162 LNP262162 LXL262162 MHH262162 MRD262162 NAZ262162 NKV262162 NUR262162 OEN262162 OOJ262162 OYF262162 PIB262162 PRX262162 QBT262162 QLP262162 QVL262162 RFH262162 RPD262162 RYZ262162 SIV262162 SSR262162 TCN262162 TMJ262162 TWF262162 UGB262162 UPX262162 UZT262162 VJP262162 VTL262162 WDH262162 WND262162 WWZ262162 O327698 KN327698 UJ327698 AEF327698 AOB327698 AXX327698 BHT327698 BRP327698 CBL327698 CLH327698 CVD327698 DEZ327698 DOV327698 DYR327698 EIN327698 ESJ327698 FCF327698 FMB327698 FVX327698 GFT327698 GPP327698 GZL327698 HJH327698 HTD327698 ICZ327698 IMV327698 IWR327698 JGN327698 JQJ327698 KAF327698 KKB327698 KTX327698 LDT327698 LNP327698 LXL327698 MHH327698 MRD327698 NAZ327698 NKV327698 NUR327698 OEN327698 OOJ327698 OYF327698 PIB327698 PRX327698 QBT327698 QLP327698 QVL327698 RFH327698 RPD327698 RYZ327698 SIV327698 SSR327698 TCN327698 TMJ327698 TWF327698 UGB327698 UPX327698 UZT327698 VJP327698 VTL327698 WDH327698 WND327698 WWZ327698 O393234 KN393234 UJ393234 AEF393234 AOB393234 AXX393234 BHT393234 BRP393234 CBL393234 CLH393234 CVD393234 DEZ393234 DOV393234 DYR393234 EIN393234 ESJ393234 FCF393234 FMB393234 FVX393234 GFT393234 GPP393234 GZL393234 HJH393234 HTD393234 ICZ393234 IMV393234 IWR393234 JGN393234 JQJ393234 KAF393234 KKB393234 KTX393234 LDT393234 LNP393234 LXL393234 MHH393234 MRD393234 NAZ393234 NKV393234 NUR393234 OEN393234 OOJ393234 OYF393234 PIB393234 PRX393234 QBT393234 QLP393234 QVL393234 RFH393234 RPD393234 RYZ393234 SIV393234 SSR393234 TCN393234 TMJ393234 TWF393234 UGB393234 UPX393234 UZT393234 VJP393234 VTL393234 WDH393234 WND393234 WWZ393234 O458770 KN458770 UJ458770 AEF458770 AOB458770 AXX458770 BHT458770 BRP458770 CBL458770 CLH458770 CVD458770 DEZ458770 DOV458770 DYR458770 EIN458770 ESJ458770 FCF458770 FMB458770 FVX458770 GFT458770 GPP458770 GZL458770 HJH458770 HTD458770 ICZ458770 IMV458770 IWR458770 JGN458770 JQJ458770 KAF458770 KKB458770 KTX458770 LDT458770 LNP458770 LXL458770 MHH458770 MRD458770 NAZ458770 NKV458770 NUR458770 OEN458770 OOJ458770 OYF458770 PIB458770 PRX458770 QBT458770 QLP458770 QVL458770 RFH458770 RPD458770 RYZ458770 SIV458770 SSR458770 TCN458770 TMJ458770 TWF458770 UGB458770 UPX458770 UZT458770 VJP458770 VTL458770 WDH458770 WND458770 WWZ458770 O524306 KN524306 UJ524306 AEF524306 AOB524306 AXX524306 BHT524306 BRP524306 CBL524306 CLH524306 CVD524306 DEZ524306 DOV524306 DYR524306 EIN524306 ESJ524306 FCF524306 FMB524306 FVX524306 GFT524306 GPP524306 GZL524306 HJH524306 HTD524306 ICZ524306 IMV524306 IWR524306 JGN524306 JQJ524306 KAF524306 KKB524306 KTX524306 LDT524306 LNP524306 LXL524306 MHH524306 MRD524306 NAZ524306 NKV524306 NUR524306 OEN524306 OOJ524306 OYF524306 PIB524306 PRX524306 QBT524306 QLP524306 QVL524306 RFH524306 RPD524306 RYZ524306 SIV524306 SSR524306 TCN524306 TMJ524306 TWF524306 UGB524306 UPX524306 UZT524306 VJP524306 VTL524306 WDH524306 WND524306 WWZ524306 O589842 KN589842 UJ589842 AEF589842 AOB589842 AXX589842 BHT589842 BRP589842 CBL589842 CLH589842 CVD589842 DEZ589842 DOV589842 DYR589842 EIN589842 ESJ589842 FCF589842 FMB589842 FVX589842 GFT589842 GPP589842 GZL589842 HJH589842 HTD589842 ICZ589842 IMV589842 IWR589842 JGN589842 JQJ589842 KAF589842 KKB589842 KTX589842 LDT589842 LNP589842 LXL589842 MHH589842 MRD589842 NAZ589842 NKV589842 NUR589842 OEN589842 OOJ589842 OYF589842 PIB589842 PRX589842 QBT589842 QLP589842 QVL589842 RFH589842 RPD589842 RYZ589842 SIV589842 SSR589842 TCN589842 TMJ589842 TWF589842 UGB589842 UPX589842 UZT589842 VJP589842 VTL589842 WDH589842 WND589842 WWZ589842 O655378 KN655378 UJ655378 AEF655378 AOB655378 AXX655378 BHT655378 BRP655378 CBL655378 CLH655378 CVD655378 DEZ655378 DOV655378 DYR655378 EIN655378 ESJ655378 FCF655378 FMB655378 FVX655378 GFT655378 GPP655378 GZL655378 HJH655378 HTD655378 ICZ655378 IMV655378 IWR655378 JGN655378 JQJ655378 KAF655378 KKB655378 KTX655378 LDT655378 LNP655378 LXL655378 MHH655378 MRD655378 NAZ655378 NKV655378 NUR655378 OEN655378 OOJ655378 OYF655378 PIB655378 PRX655378 QBT655378 QLP655378 QVL655378 RFH655378 RPD655378 RYZ655378 SIV655378 SSR655378 TCN655378 TMJ655378 TWF655378 UGB655378 UPX655378 UZT655378 VJP655378 VTL655378 WDH655378 WND655378 WWZ655378 O720914 KN720914 UJ720914 AEF720914 AOB720914 AXX720914 BHT720914 BRP720914 CBL720914 CLH720914 CVD720914 DEZ720914 DOV720914 DYR720914 EIN720914 ESJ720914 FCF720914 FMB720914 FVX720914 GFT720914 GPP720914 GZL720914 HJH720914 HTD720914 ICZ720914 IMV720914 IWR720914 JGN720914 JQJ720914 KAF720914 KKB720914 KTX720914 LDT720914 LNP720914 LXL720914 MHH720914 MRD720914 NAZ720914 NKV720914 NUR720914 OEN720914 OOJ720914 OYF720914 PIB720914 PRX720914 QBT720914 QLP720914 QVL720914 RFH720914 RPD720914 RYZ720914 SIV720914 SSR720914 TCN720914 TMJ720914 TWF720914 UGB720914 UPX720914 UZT720914 VJP720914 VTL720914 WDH720914 WND720914 WWZ720914 O786450 KN786450 UJ786450 AEF786450 AOB786450 AXX786450 BHT786450 BRP786450 CBL786450 CLH786450 CVD786450 DEZ786450 DOV786450 DYR786450 EIN786450 ESJ786450 FCF786450 FMB786450 FVX786450 GFT786450 GPP786450 GZL786450 HJH786450 HTD786450 ICZ786450 IMV786450 IWR786450 JGN786450 JQJ786450 KAF786450 KKB786450 KTX786450 LDT786450 LNP786450 LXL786450 MHH786450 MRD786450 NAZ786450 NKV786450 NUR786450 OEN786450 OOJ786450 OYF786450 PIB786450 PRX786450 QBT786450 QLP786450 QVL786450 RFH786450 RPD786450 RYZ786450 SIV786450 SSR786450 TCN786450 TMJ786450 TWF786450 UGB786450 UPX786450 UZT786450 VJP786450 VTL786450 WDH786450 WND786450 WWZ786450 O851986 KN851986 UJ851986 AEF851986 AOB851986 AXX851986 BHT851986 BRP851986 CBL851986 CLH851986 CVD851986 DEZ851986 DOV851986 DYR851986 EIN851986 ESJ851986 FCF851986 FMB851986 FVX851986 GFT851986 GPP851986 GZL851986 HJH851986 HTD851986 ICZ851986 IMV851986 IWR851986 JGN851986 JQJ851986 KAF851986 KKB851986 KTX851986 LDT851986 LNP851986 LXL851986 MHH851986 MRD851986 NAZ851986 NKV851986 NUR851986 OEN851986 OOJ851986 OYF851986 PIB851986 PRX851986 QBT851986 QLP851986 QVL851986 RFH851986 RPD851986 RYZ851986 SIV851986 SSR851986 TCN851986 TMJ851986 TWF851986 UGB851986 UPX851986 UZT851986 VJP851986 VTL851986 WDH851986 WND851986 WWZ851986 O917522 KN917522 UJ917522 AEF917522 AOB917522 AXX917522 BHT917522 BRP917522 CBL917522 CLH917522 CVD917522 DEZ917522 DOV917522 DYR917522 EIN917522 ESJ917522 FCF917522 FMB917522 FVX917522 GFT917522 GPP917522 GZL917522 HJH917522 HTD917522 ICZ917522 IMV917522 IWR917522 JGN917522 JQJ917522 KAF917522 KKB917522 KTX917522 LDT917522 LNP917522 LXL917522 MHH917522 MRD917522 NAZ917522 NKV917522 NUR917522 OEN917522 OOJ917522 OYF917522 PIB917522 PRX917522 QBT917522 QLP917522 QVL917522 RFH917522 RPD917522 RYZ917522 SIV917522 SSR917522 TCN917522 TMJ917522 TWF917522 UGB917522 UPX917522 UZT917522 VJP917522 VTL917522 WDH917522 WND917522 WWZ917522 O983058 KN983058 UJ983058 AEF983058 AOB983058 AXX983058 BHT983058 BRP983058 CBL983058 CLH983058 CVD983058 DEZ983058 DOV983058 DYR983058 EIN983058 ESJ983058 FCF983058 FMB983058 FVX983058 GFT983058 GPP983058 GZL983058 HJH983058 HTD983058 ICZ983058 IMV983058 IWR983058 JGN983058 JQJ983058 KAF983058 KKB983058 KTX983058 LDT983058 LNP983058 LXL983058 MHH983058 MRD983058 NAZ983058 NKV983058 NUR983058 OEN983058 OOJ983058 OYF983058 PIB983058 PRX983058 QBT983058 QLP983058 QVL983058 RFH983058 RPD983058 RYZ983058 SIV983058 SSR983058 TCN983058 TMJ983058 TWF983058 UGB983058 UPX983058 UZT983058 VJP983058 VTL983058 WDH983058 WND983058 O23 AA65554 AA131090 AA196626 AA262162 AA327698 AA393234 AA458770 AA524306 AA589842 AA655378 AA720914 AA786450 AA851986 AA917522 AA983058 AA23 AM65554 AM131090 AM196626 AM262162 AM327698 AM393234 AM458770 AM524306 AM589842 AM655378 AM720914 AM786450 AM851986 AM917522 AM983058 AM23 AY65554 AY131090 AY196626 AY262162 AY327698 AY393234 AY458770 AY524306 AY589842 AY655378 AY720914 AY786450 AY851986 AY917522 AY983058 AY23">
      <formula1>kind_of_cons</formula1>
    </dataValidation>
    <dataValidation type="textLength" operator="lessThanOrEqual" allowBlank="1" showInputMessage="1" showErrorMessage="1" errorTitle="Ошибка" error="Допускается ввод не более 900 символов!" sqref="WXM983053:WXM983059 LA18:LA24 UW18:UW24 AES18:AES24 AOO18:AOO24 AYK18:AYK24 BIG18:BIG24 BSC18:BSC24 CBY18:CBY24 CLU18:CLU24 CVQ18:CVQ24 DFM18:DFM24 DPI18:DPI24 DZE18:DZE24 EJA18:EJA24 ESW18:ESW24 FCS18:FCS24 FMO18:FMO24 FWK18:FWK24 GGG18:GGG24 GQC18:GQC24 GZY18:GZY24 HJU18:HJU24 HTQ18:HTQ24 IDM18:IDM24 INI18:INI24 IXE18:IXE24 JHA18:JHA24 JQW18:JQW24 KAS18:KAS24 KKO18:KKO24 KUK18:KUK24 LEG18:LEG24 LOC18:LOC24 LXY18:LXY24 MHU18:MHU24 MRQ18:MRQ24 NBM18:NBM24 NLI18:NLI24 NVE18:NVE24 OFA18:OFA24 OOW18:OOW24 OYS18:OYS24 PIO18:PIO24 PSK18:PSK24 QCG18:QCG24 QMC18:QMC24 QVY18:QVY24 RFU18:RFU24 RPQ18:RPQ24 RZM18:RZM24 SJI18:SJI24 STE18:STE24 TDA18:TDA24 TMW18:TMW24 TWS18:TWS24 UGO18:UGO24 UQK18:UQK24 VAG18:VAG24 VKC18:VKC24 VTY18:VTY24 WDU18:WDU24 WNQ18:WNQ24 WXM18:WXM24 BL65549:BL65555 LA65549:LA65555 UW65549:UW65555 AES65549:AES65555 AOO65549:AOO65555 AYK65549:AYK65555 BIG65549:BIG65555 BSC65549:BSC65555 CBY65549:CBY65555 CLU65549:CLU65555 CVQ65549:CVQ65555 DFM65549:DFM65555 DPI65549:DPI65555 DZE65549:DZE65555 EJA65549:EJA65555 ESW65549:ESW65555 FCS65549:FCS65555 FMO65549:FMO65555 FWK65549:FWK65555 GGG65549:GGG65555 GQC65549:GQC65555 GZY65549:GZY65555 HJU65549:HJU65555 HTQ65549:HTQ65555 IDM65549:IDM65555 INI65549:INI65555 IXE65549:IXE65555 JHA65549:JHA65555 JQW65549:JQW65555 KAS65549:KAS65555 KKO65549:KKO65555 KUK65549:KUK65555 LEG65549:LEG65555 LOC65549:LOC65555 LXY65549:LXY65555 MHU65549:MHU65555 MRQ65549:MRQ65555 NBM65549:NBM65555 NLI65549:NLI65555 NVE65549:NVE65555 OFA65549:OFA65555 OOW65549:OOW65555 OYS65549:OYS65555 PIO65549:PIO65555 PSK65549:PSK65555 QCG65549:QCG65555 QMC65549:QMC65555 QVY65549:QVY65555 RFU65549:RFU65555 RPQ65549:RPQ65555 RZM65549:RZM65555 SJI65549:SJI65555 STE65549:STE65555 TDA65549:TDA65555 TMW65549:TMW65555 TWS65549:TWS65555 UGO65549:UGO65555 UQK65549:UQK65555 VAG65549:VAG65555 VKC65549:VKC65555 VTY65549:VTY65555 WDU65549:WDU65555 WNQ65549:WNQ65555 WXM65549:WXM65555 BL131085:BL131091 LA131085:LA131091 UW131085:UW131091 AES131085:AES131091 AOO131085:AOO131091 AYK131085:AYK131091 BIG131085:BIG131091 BSC131085:BSC131091 CBY131085:CBY131091 CLU131085:CLU131091 CVQ131085:CVQ131091 DFM131085:DFM131091 DPI131085:DPI131091 DZE131085:DZE131091 EJA131085:EJA131091 ESW131085:ESW131091 FCS131085:FCS131091 FMO131085:FMO131091 FWK131085:FWK131091 GGG131085:GGG131091 GQC131085:GQC131091 GZY131085:GZY131091 HJU131085:HJU131091 HTQ131085:HTQ131091 IDM131085:IDM131091 INI131085:INI131091 IXE131085:IXE131091 JHA131085:JHA131091 JQW131085:JQW131091 KAS131085:KAS131091 KKO131085:KKO131091 KUK131085:KUK131091 LEG131085:LEG131091 LOC131085:LOC131091 LXY131085:LXY131091 MHU131085:MHU131091 MRQ131085:MRQ131091 NBM131085:NBM131091 NLI131085:NLI131091 NVE131085:NVE131091 OFA131085:OFA131091 OOW131085:OOW131091 OYS131085:OYS131091 PIO131085:PIO131091 PSK131085:PSK131091 QCG131085:QCG131091 QMC131085:QMC131091 QVY131085:QVY131091 RFU131085:RFU131091 RPQ131085:RPQ131091 RZM131085:RZM131091 SJI131085:SJI131091 STE131085:STE131091 TDA131085:TDA131091 TMW131085:TMW131091 TWS131085:TWS131091 UGO131085:UGO131091 UQK131085:UQK131091 VAG131085:VAG131091 VKC131085:VKC131091 VTY131085:VTY131091 WDU131085:WDU131091 WNQ131085:WNQ131091 WXM131085:WXM131091 BL196621:BL196627 LA196621:LA196627 UW196621:UW196627 AES196621:AES196627 AOO196621:AOO196627 AYK196621:AYK196627 BIG196621:BIG196627 BSC196621:BSC196627 CBY196621:CBY196627 CLU196621:CLU196627 CVQ196621:CVQ196627 DFM196621:DFM196627 DPI196621:DPI196627 DZE196621:DZE196627 EJA196621:EJA196627 ESW196621:ESW196627 FCS196621:FCS196627 FMO196621:FMO196627 FWK196621:FWK196627 GGG196621:GGG196627 GQC196621:GQC196627 GZY196621:GZY196627 HJU196621:HJU196627 HTQ196621:HTQ196627 IDM196621:IDM196627 INI196621:INI196627 IXE196621:IXE196627 JHA196621:JHA196627 JQW196621:JQW196627 KAS196621:KAS196627 KKO196621:KKO196627 KUK196621:KUK196627 LEG196621:LEG196627 LOC196621:LOC196627 LXY196621:LXY196627 MHU196621:MHU196627 MRQ196621:MRQ196627 NBM196621:NBM196627 NLI196621:NLI196627 NVE196621:NVE196627 OFA196621:OFA196627 OOW196621:OOW196627 OYS196621:OYS196627 PIO196621:PIO196627 PSK196621:PSK196627 QCG196621:QCG196627 QMC196621:QMC196627 QVY196621:QVY196627 RFU196621:RFU196627 RPQ196621:RPQ196627 RZM196621:RZM196627 SJI196621:SJI196627 STE196621:STE196627 TDA196621:TDA196627 TMW196621:TMW196627 TWS196621:TWS196627 UGO196621:UGO196627 UQK196621:UQK196627 VAG196621:VAG196627 VKC196621:VKC196627 VTY196621:VTY196627 WDU196621:WDU196627 WNQ196621:WNQ196627 WXM196621:WXM196627 BL262157:BL262163 LA262157:LA262163 UW262157:UW262163 AES262157:AES262163 AOO262157:AOO262163 AYK262157:AYK262163 BIG262157:BIG262163 BSC262157:BSC262163 CBY262157:CBY262163 CLU262157:CLU262163 CVQ262157:CVQ262163 DFM262157:DFM262163 DPI262157:DPI262163 DZE262157:DZE262163 EJA262157:EJA262163 ESW262157:ESW262163 FCS262157:FCS262163 FMO262157:FMO262163 FWK262157:FWK262163 GGG262157:GGG262163 GQC262157:GQC262163 GZY262157:GZY262163 HJU262157:HJU262163 HTQ262157:HTQ262163 IDM262157:IDM262163 INI262157:INI262163 IXE262157:IXE262163 JHA262157:JHA262163 JQW262157:JQW262163 KAS262157:KAS262163 KKO262157:KKO262163 KUK262157:KUK262163 LEG262157:LEG262163 LOC262157:LOC262163 LXY262157:LXY262163 MHU262157:MHU262163 MRQ262157:MRQ262163 NBM262157:NBM262163 NLI262157:NLI262163 NVE262157:NVE262163 OFA262157:OFA262163 OOW262157:OOW262163 OYS262157:OYS262163 PIO262157:PIO262163 PSK262157:PSK262163 QCG262157:QCG262163 QMC262157:QMC262163 QVY262157:QVY262163 RFU262157:RFU262163 RPQ262157:RPQ262163 RZM262157:RZM262163 SJI262157:SJI262163 STE262157:STE262163 TDA262157:TDA262163 TMW262157:TMW262163 TWS262157:TWS262163 UGO262157:UGO262163 UQK262157:UQK262163 VAG262157:VAG262163 VKC262157:VKC262163 VTY262157:VTY262163 WDU262157:WDU262163 WNQ262157:WNQ262163 WXM262157:WXM262163 BL327693:BL327699 LA327693:LA327699 UW327693:UW327699 AES327693:AES327699 AOO327693:AOO327699 AYK327693:AYK327699 BIG327693:BIG327699 BSC327693:BSC327699 CBY327693:CBY327699 CLU327693:CLU327699 CVQ327693:CVQ327699 DFM327693:DFM327699 DPI327693:DPI327699 DZE327693:DZE327699 EJA327693:EJA327699 ESW327693:ESW327699 FCS327693:FCS327699 FMO327693:FMO327699 FWK327693:FWK327699 GGG327693:GGG327699 GQC327693:GQC327699 GZY327693:GZY327699 HJU327693:HJU327699 HTQ327693:HTQ327699 IDM327693:IDM327699 INI327693:INI327699 IXE327693:IXE327699 JHA327693:JHA327699 JQW327693:JQW327699 KAS327693:KAS327699 KKO327693:KKO327699 KUK327693:KUK327699 LEG327693:LEG327699 LOC327693:LOC327699 LXY327693:LXY327699 MHU327693:MHU327699 MRQ327693:MRQ327699 NBM327693:NBM327699 NLI327693:NLI327699 NVE327693:NVE327699 OFA327693:OFA327699 OOW327693:OOW327699 OYS327693:OYS327699 PIO327693:PIO327699 PSK327693:PSK327699 QCG327693:QCG327699 QMC327693:QMC327699 QVY327693:QVY327699 RFU327693:RFU327699 RPQ327693:RPQ327699 RZM327693:RZM327699 SJI327693:SJI327699 STE327693:STE327699 TDA327693:TDA327699 TMW327693:TMW327699 TWS327693:TWS327699 UGO327693:UGO327699 UQK327693:UQK327699 VAG327693:VAG327699 VKC327693:VKC327699 VTY327693:VTY327699 WDU327693:WDU327699 WNQ327693:WNQ327699 WXM327693:WXM327699 BL393229:BL393235 LA393229:LA393235 UW393229:UW393235 AES393229:AES393235 AOO393229:AOO393235 AYK393229:AYK393235 BIG393229:BIG393235 BSC393229:BSC393235 CBY393229:CBY393235 CLU393229:CLU393235 CVQ393229:CVQ393235 DFM393229:DFM393235 DPI393229:DPI393235 DZE393229:DZE393235 EJA393229:EJA393235 ESW393229:ESW393235 FCS393229:FCS393235 FMO393229:FMO393235 FWK393229:FWK393235 GGG393229:GGG393235 GQC393229:GQC393235 GZY393229:GZY393235 HJU393229:HJU393235 HTQ393229:HTQ393235 IDM393229:IDM393235 INI393229:INI393235 IXE393229:IXE393235 JHA393229:JHA393235 JQW393229:JQW393235 KAS393229:KAS393235 KKO393229:KKO393235 KUK393229:KUK393235 LEG393229:LEG393235 LOC393229:LOC393235 LXY393229:LXY393235 MHU393229:MHU393235 MRQ393229:MRQ393235 NBM393229:NBM393235 NLI393229:NLI393235 NVE393229:NVE393235 OFA393229:OFA393235 OOW393229:OOW393235 OYS393229:OYS393235 PIO393229:PIO393235 PSK393229:PSK393235 QCG393229:QCG393235 QMC393229:QMC393235 QVY393229:QVY393235 RFU393229:RFU393235 RPQ393229:RPQ393235 RZM393229:RZM393235 SJI393229:SJI393235 STE393229:STE393235 TDA393229:TDA393235 TMW393229:TMW393235 TWS393229:TWS393235 UGO393229:UGO393235 UQK393229:UQK393235 VAG393229:VAG393235 VKC393229:VKC393235 VTY393229:VTY393235 WDU393229:WDU393235 WNQ393229:WNQ393235 WXM393229:WXM393235 BL458765:BL458771 LA458765:LA458771 UW458765:UW458771 AES458765:AES458771 AOO458765:AOO458771 AYK458765:AYK458771 BIG458765:BIG458771 BSC458765:BSC458771 CBY458765:CBY458771 CLU458765:CLU458771 CVQ458765:CVQ458771 DFM458765:DFM458771 DPI458765:DPI458771 DZE458765:DZE458771 EJA458765:EJA458771 ESW458765:ESW458771 FCS458765:FCS458771 FMO458765:FMO458771 FWK458765:FWK458771 GGG458765:GGG458771 GQC458765:GQC458771 GZY458765:GZY458771 HJU458765:HJU458771 HTQ458765:HTQ458771 IDM458765:IDM458771 INI458765:INI458771 IXE458765:IXE458771 JHA458765:JHA458771 JQW458765:JQW458771 KAS458765:KAS458771 KKO458765:KKO458771 KUK458765:KUK458771 LEG458765:LEG458771 LOC458765:LOC458771 LXY458765:LXY458771 MHU458765:MHU458771 MRQ458765:MRQ458771 NBM458765:NBM458771 NLI458765:NLI458771 NVE458765:NVE458771 OFA458765:OFA458771 OOW458765:OOW458771 OYS458765:OYS458771 PIO458765:PIO458771 PSK458765:PSK458771 QCG458765:QCG458771 QMC458765:QMC458771 QVY458765:QVY458771 RFU458765:RFU458771 RPQ458765:RPQ458771 RZM458765:RZM458771 SJI458765:SJI458771 STE458765:STE458771 TDA458765:TDA458771 TMW458765:TMW458771 TWS458765:TWS458771 UGO458765:UGO458771 UQK458765:UQK458771 VAG458765:VAG458771 VKC458765:VKC458771 VTY458765:VTY458771 WDU458765:WDU458771 WNQ458765:WNQ458771 WXM458765:WXM458771 BL524301:BL524307 LA524301:LA524307 UW524301:UW524307 AES524301:AES524307 AOO524301:AOO524307 AYK524301:AYK524307 BIG524301:BIG524307 BSC524301:BSC524307 CBY524301:CBY524307 CLU524301:CLU524307 CVQ524301:CVQ524307 DFM524301:DFM524307 DPI524301:DPI524307 DZE524301:DZE524307 EJA524301:EJA524307 ESW524301:ESW524307 FCS524301:FCS524307 FMO524301:FMO524307 FWK524301:FWK524307 GGG524301:GGG524307 GQC524301:GQC524307 GZY524301:GZY524307 HJU524301:HJU524307 HTQ524301:HTQ524307 IDM524301:IDM524307 INI524301:INI524307 IXE524301:IXE524307 JHA524301:JHA524307 JQW524301:JQW524307 KAS524301:KAS524307 KKO524301:KKO524307 KUK524301:KUK524307 LEG524301:LEG524307 LOC524301:LOC524307 LXY524301:LXY524307 MHU524301:MHU524307 MRQ524301:MRQ524307 NBM524301:NBM524307 NLI524301:NLI524307 NVE524301:NVE524307 OFA524301:OFA524307 OOW524301:OOW524307 OYS524301:OYS524307 PIO524301:PIO524307 PSK524301:PSK524307 QCG524301:QCG524307 QMC524301:QMC524307 QVY524301:QVY524307 RFU524301:RFU524307 RPQ524301:RPQ524307 RZM524301:RZM524307 SJI524301:SJI524307 STE524301:STE524307 TDA524301:TDA524307 TMW524301:TMW524307 TWS524301:TWS524307 UGO524301:UGO524307 UQK524301:UQK524307 VAG524301:VAG524307 VKC524301:VKC524307 VTY524301:VTY524307 WDU524301:WDU524307 WNQ524301:WNQ524307 WXM524301:WXM524307 BL589837:BL589843 LA589837:LA589843 UW589837:UW589843 AES589837:AES589843 AOO589837:AOO589843 AYK589837:AYK589843 BIG589837:BIG589843 BSC589837:BSC589843 CBY589837:CBY589843 CLU589837:CLU589843 CVQ589837:CVQ589843 DFM589837:DFM589843 DPI589837:DPI589843 DZE589837:DZE589843 EJA589837:EJA589843 ESW589837:ESW589843 FCS589837:FCS589843 FMO589837:FMO589843 FWK589837:FWK589843 GGG589837:GGG589843 GQC589837:GQC589843 GZY589837:GZY589843 HJU589837:HJU589843 HTQ589837:HTQ589843 IDM589837:IDM589843 INI589837:INI589843 IXE589837:IXE589843 JHA589837:JHA589843 JQW589837:JQW589843 KAS589837:KAS589843 KKO589837:KKO589843 KUK589837:KUK589843 LEG589837:LEG589843 LOC589837:LOC589843 LXY589837:LXY589843 MHU589837:MHU589843 MRQ589837:MRQ589843 NBM589837:NBM589843 NLI589837:NLI589843 NVE589837:NVE589843 OFA589837:OFA589843 OOW589837:OOW589843 OYS589837:OYS589843 PIO589837:PIO589843 PSK589837:PSK589843 QCG589837:QCG589843 QMC589837:QMC589843 QVY589837:QVY589843 RFU589837:RFU589843 RPQ589837:RPQ589843 RZM589837:RZM589843 SJI589837:SJI589843 STE589837:STE589843 TDA589837:TDA589843 TMW589837:TMW589843 TWS589837:TWS589843 UGO589837:UGO589843 UQK589837:UQK589843 VAG589837:VAG589843 VKC589837:VKC589843 VTY589837:VTY589843 WDU589837:WDU589843 WNQ589837:WNQ589843 WXM589837:WXM589843 BL655373:BL655379 LA655373:LA655379 UW655373:UW655379 AES655373:AES655379 AOO655373:AOO655379 AYK655373:AYK655379 BIG655373:BIG655379 BSC655373:BSC655379 CBY655373:CBY655379 CLU655373:CLU655379 CVQ655373:CVQ655379 DFM655373:DFM655379 DPI655373:DPI655379 DZE655373:DZE655379 EJA655373:EJA655379 ESW655373:ESW655379 FCS655373:FCS655379 FMO655373:FMO655379 FWK655373:FWK655379 GGG655373:GGG655379 GQC655373:GQC655379 GZY655373:GZY655379 HJU655373:HJU655379 HTQ655373:HTQ655379 IDM655373:IDM655379 INI655373:INI655379 IXE655373:IXE655379 JHA655373:JHA655379 JQW655373:JQW655379 KAS655373:KAS655379 KKO655373:KKO655379 KUK655373:KUK655379 LEG655373:LEG655379 LOC655373:LOC655379 LXY655373:LXY655379 MHU655373:MHU655379 MRQ655373:MRQ655379 NBM655373:NBM655379 NLI655373:NLI655379 NVE655373:NVE655379 OFA655373:OFA655379 OOW655373:OOW655379 OYS655373:OYS655379 PIO655373:PIO655379 PSK655373:PSK655379 QCG655373:QCG655379 QMC655373:QMC655379 QVY655373:QVY655379 RFU655373:RFU655379 RPQ655373:RPQ655379 RZM655373:RZM655379 SJI655373:SJI655379 STE655373:STE655379 TDA655373:TDA655379 TMW655373:TMW655379 TWS655373:TWS655379 UGO655373:UGO655379 UQK655373:UQK655379 VAG655373:VAG655379 VKC655373:VKC655379 VTY655373:VTY655379 WDU655373:WDU655379 WNQ655373:WNQ655379 WXM655373:WXM655379 BL720909:BL720915 LA720909:LA720915 UW720909:UW720915 AES720909:AES720915 AOO720909:AOO720915 AYK720909:AYK720915 BIG720909:BIG720915 BSC720909:BSC720915 CBY720909:CBY720915 CLU720909:CLU720915 CVQ720909:CVQ720915 DFM720909:DFM720915 DPI720909:DPI720915 DZE720909:DZE720915 EJA720909:EJA720915 ESW720909:ESW720915 FCS720909:FCS720915 FMO720909:FMO720915 FWK720909:FWK720915 GGG720909:GGG720915 GQC720909:GQC720915 GZY720909:GZY720915 HJU720909:HJU720915 HTQ720909:HTQ720915 IDM720909:IDM720915 INI720909:INI720915 IXE720909:IXE720915 JHA720909:JHA720915 JQW720909:JQW720915 KAS720909:KAS720915 KKO720909:KKO720915 KUK720909:KUK720915 LEG720909:LEG720915 LOC720909:LOC720915 LXY720909:LXY720915 MHU720909:MHU720915 MRQ720909:MRQ720915 NBM720909:NBM720915 NLI720909:NLI720915 NVE720909:NVE720915 OFA720909:OFA720915 OOW720909:OOW720915 OYS720909:OYS720915 PIO720909:PIO720915 PSK720909:PSK720915 QCG720909:QCG720915 QMC720909:QMC720915 QVY720909:QVY720915 RFU720909:RFU720915 RPQ720909:RPQ720915 RZM720909:RZM720915 SJI720909:SJI720915 STE720909:STE720915 TDA720909:TDA720915 TMW720909:TMW720915 TWS720909:TWS720915 UGO720909:UGO720915 UQK720909:UQK720915 VAG720909:VAG720915 VKC720909:VKC720915 VTY720909:VTY720915 WDU720909:WDU720915 WNQ720909:WNQ720915 WXM720909:WXM720915 BL786445:BL786451 LA786445:LA786451 UW786445:UW786451 AES786445:AES786451 AOO786445:AOO786451 AYK786445:AYK786451 BIG786445:BIG786451 BSC786445:BSC786451 CBY786445:CBY786451 CLU786445:CLU786451 CVQ786445:CVQ786451 DFM786445:DFM786451 DPI786445:DPI786451 DZE786445:DZE786451 EJA786445:EJA786451 ESW786445:ESW786451 FCS786445:FCS786451 FMO786445:FMO786451 FWK786445:FWK786451 GGG786445:GGG786451 GQC786445:GQC786451 GZY786445:GZY786451 HJU786445:HJU786451 HTQ786445:HTQ786451 IDM786445:IDM786451 INI786445:INI786451 IXE786445:IXE786451 JHA786445:JHA786451 JQW786445:JQW786451 KAS786445:KAS786451 KKO786445:KKO786451 KUK786445:KUK786451 LEG786445:LEG786451 LOC786445:LOC786451 LXY786445:LXY786451 MHU786445:MHU786451 MRQ786445:MRQ786451 NBM786445:NBM786451 NLI786445:NLI786451 NVE786445:NVE786451 OFA786445:OFA786451 OOW786445:OOW786451 OYS786445:OYS786451 PIO786445:PIO786451 PSK786445:PSK786451 QCG786445:QCG786451 QMC786445:QMC786451 QVY786445:QVY786451 RFU786445:RFU786451 RPQ786445:RPQ786451 RZM786445:RZM786451 SJI786445:SJI786451 STE786445:STE786451 TDA786445:TDA786451 TMW786445:TMW786451 TWS786445:TWS786451 UGO786445:UGO786451 UQK786445:UQK786451 VAG786445:VAG786451 VKC786445:VKC786451 VTY786445:VTY786451 WDU786445:WDU786451 WNQ786445:WNQ786451 WXM786445:WXM786451 BL851981:BL851987 LA851981:LA851987 UW851981:UW851987 AES851981:AES851987 AOO851981:AOO851987 AYK851981:AYK851987 BIG851981:BIG851987 BSC851981:BSC851987 CBY851981:CBY851987 CLU851981:CLU851987 CVQ851981:CVQ851987 DFM851981:DFM851987 DPI851981:DPI851987 DZE851981:DZE851987 EJA851981:EJA851987 ESW851981:ESW851987 FCS851981:FCS851987 FMO851981:FMO851987 FWK851981:FWK851987 GGG851981:GGG851987 GQC851981:GQC851987 GZY851981:GZY851987 HJU851981:HJU851987 HTQ851981:HTQ851987 IDM851981:IDM851987 INI851981:INI851987 IXE851981:IXE851987 JHA851981:JHA851987 JQW851981:JQW851987 KAS851981:KAS851987 KKO851981:KKO851987 KUK851981:KUK851987 LEG851981:LEG851987 LOC851981:LOC851987 LXY851981:LXY851987 MHU851981:MHU851987 MRQ851981:MRQ851987 NBM851981:NBM851987 NLI851981:NLI851987 NVE851981:NVE851987 OFA851981:OFA851987 OOW851981:OOW851987 OYS851981:OYS851987 PIO851981:PIO851987 PSK851981:PSK851987 QCG851981:QCG851987 QMC851981:QMC851987 QVY851981:QVY851987 RFU851981:RFU851987 RPQ851981:RPQ851987 RZM851981:RZM851987 SJI851981:SJI851987 STE851981:STE851987 TDA851981:TDA851987 TMW851981:TMW851987 TWS851981:TWS851987 UGO851981:UGO851987 UQK851981:UQK851987 VAG851981:VAG851987 VKC851981:VKC851987 VTY851981:VTY851987 WDU851981:WDU851987 WNQ851981:WNQ851987 WXM851981:WXM851987 BL917517:BL917523 LA917517:LA917523 UW917517:UW917523 AES917517:AES917523 AOO917517:AOO917523 AYK917517:AYK917523 BIG917517:BIG917523 BSC917517:BSC917523 CBY917517:CBY917523 CLU917517:CLU917523 CVQ917517:CVQ917523 DFM917517:DFM917523 DPI917517:DPI917523 DZE917517:DZE917523 EJA917517:EJA917523 ESW917517:ESW917523 FCS917517:FCS917523 FMO917517:FMO917523 FWK917517:FWK917523 GGG917517:GGG917523 GQC917517:GQC917523 GZY917517:GZY917523 HJU917517:HJU917523 HTQ917517:HTQ917523 IDM917517:IDM917523 INI917517:INI917523 IXE917517:IXE917523 JHA917517:JHA917523 JQW917517:JQW917523 KAS917517:KAS917523 KKO917517:KKO917523 KUK917517:KUK917523 LEG917517:LEG917523 LOC917517:LOC917523 LXY917517:LXY917523 MHU917517:MHU917523 MRQ917517:MRQ917523 NBM917517:NBM917523 NLI917517:NLI917523 NVE917517:NVE917523 OFA917517:OFA917523 OOW917517:OOW917523 OYS917517:OYS917523 PIO917517:PIO917523 PSK917517:PSK917523 QCG917517:QCG917523 QMC917517:QMC917523 QVY917517:QVY917523 RFU917517:RFU917523 RPQ917517:RPQ917523 RZM917517:RZM917523 SJI917517:SJI917523 STE917517:STE917523 TDA917517:TDA917523 TMW917517:TMW917523 TWS917517:TWS917523 UGO917517:UGO917523 UQK917517:UQK917523 VAG917517:VAG917523 VKC917517:VKC917523 VTY917517:VTY917523 WDU917517:WDU917523 WNQ917517:WNQ917523 WXM917517:WXM917523 BL983053:BL983059 LA983053:LA983059 UW983053:UW983059 AES983053:AES983059 AOO983053:AOO983059 AYK983053:AYK983059 BIG983053:BIG983059 BSC983053:BSC983059 CBY983053:CBY983059 CLU983053:CLU983059 CVQ983053:CVQ983059 DFM983053:DFM983059 DPI983053:DPI983059 DZE983053:DZE983059 EJA983053:EJA983059 ESW983053:ESW983059 FCS983053:FCS983059 FMO983053:FMO983059 FWK983053:FWK983059 GGG983053:GGG983059 GQC983053:GQC983059 GZY983053:GZY983059 HJU983053:HJU983059 HTQ983053:HTQ983059 IDM983053:IDM983059 INI983053:INI983059 IXE983053:IXE983059 JHA983053:JHA983059 JQW983053:JQW983059 KAS983053:KAS983059 KKO983053:KKO983059 KUK983053:KUK983059 LEG983053:LEG983059 LOC983053:LOC983059 LXY983053:LXY983059 MHU983053:MHU983059 MRQ983053:MRQ983059 NBM983053:NBM983059 NLI983053:NLI983059 NVE983053:NVE983059 OFA983053:OFA983059 OOW983053:OOW983059 OYS983053:OYS983059 PIO983053:PIO983059 PSK983053:PSK983059 QCG983053:QCG983059 QMC983053:QMC983059 QVY983053:QVY983059 RFU983053:RFU983059 RPQ983053:RPQ983059 RZM983053:RZM983059 SJI983053:SJI983059 STE983053:STE983059 TDA983053:TDA983059 TMW983053:TMW983059 TWS983053:TWS983059 UGO983053:UGO983059 UQK983053:UQK983059 VAG983053:VAG983059 VKC983053:VKC983059 VTY983053:VTY983059 WDU983053:WDU983059 WNQ983053:WNQ983059">
      <formula1>900</formula1>
    </dataValidation>
    <dataValidation type="list" allowBlank="1" showInputMessage="1" errorTitle="Ошибка" error="Выберите значение из списка" prompt="Выберите значение из списка" sqref="WWX983059 KL24 UH24 AED24 ANZ24 AXV24 BHR24 BRN24 CBJ24 CLF24 CVB24 DEX24 DOT24 DYP24 EIL24 ESH24 FCD24 FLZ24 FVV24 GFR24 GPN24 GZJ24 HJF24 HTB24 ICX24 IMT24 IWP24 JGL24 JQH24 KAD24 KJZ24 KTV24 LDR24 LNN24 LXJ24 MHF24 MRB24 NAX24 NKT24 NUP24 OEL24 OOH24 OYD24 PHZ24 PRV24 QBR24 QLN24 QVJ24 RFF24 RPB24 RYX24 SIT24 SSP24 TCL24 TMH24 TWD24 UFZ24 UPV24 UZR24 VJN24 VTJ24 WDF24 WNB24 WWX24 M65555 KL65555 UH65555 AED65555 ANZ65555 AXV65555 BHR65555 BRN65555 CBJ65555 CLF65555 CVB65555 DEX65555 DOT65555 DYP65555 EIL65555 ESH65555 FCD65555 FLZ65555 FVV65555 GFR65555 GPN65555 GZJ65555 HJF65555 HTB65555 ICX65555 IMT65555 IWP65555 JGL65555 JQH65555 KAD65555 KJZ65555 KTV65555 LDR65555 LNN65555 LXJ65555 MHF65555 MRB65555 NAX65555 NKT65555 NUP65555 OEL65555 OOH65555 OYD65555 PHZ65555 PRV65555 QBR65555 QLN65555 QVJ65555 RFF65555 RPB65555 RYX65555 SIT65555 SSP65555 TCL65555 TMH65555 TWD65555 UFZ65555 UPV65555 UZR65555 VJN65555 VTJ65555 WDF65555 WNB65555 WWX65555 M131091 KL131091 UH131091 AED131091 ANZ131091 AXV131091 BHR131091 BRN131091 CBJ131091 CLF131091 CVB131091 DEX131091 DOT131091 DYP131091 EIL131091 ESH131091 FCD131091 FLZ131091 FVV131091 GFR131091 GPN131091 GZJ131091 HJF131091 HTB131091 ICX131091 IMT131091 IWP131091 JGL131091 JQH131091 KAD131091 KJZ131091 KTV131091 LDR131091 LNN131091 LXJ131091 MHF131091 MRB131091 NAX131091 NKT131091 NUP131091 OEL131091 OOH131091 OYD131091 PHZ131091 PRV131091 QBR131091 QLN131091 QVJ131091 RFF131091 RPB131091 RYX131091 SIT131091 SSP131091 TCL131091 TMH131091 TWD131091 UFZ131091 UPV131091 UZR131091 VJN131091 VTJ131091 WDF131091 WNB131091 WWX131091 M196627 KL196627 UH196627 AED196627 ANZ196627 AXV196627 BHR196627 BRN196627 CBJ196627 CLF196627 CVB196627 DEX196627 DOT196627 DYP196627 EIL196627 ESH196627 FCD196627 FLZ196627 FVV196627 GFR196627 GPN196627 GZJ196627 HJF196627 HTB196627 ICX196627 IMT196627 IWP196627 JGL196627 JQH196627 KAD196627 KJZ196627 KTV196627 LDR196627 LNN196627 LXJ196627 MHF196627 MRB196627 NAX196627 NKT196627 NUP196627 OEL196627 OOH196627 OYD196627 PHZ196627 PRV196627 QBR196627 QLN196627 QVJ196627 RFF196627 RPB196627 RYX196627 SIT196627 SSP196627 TCL196627 TMH196627 TWD196627 UFZ196627 UPV196627 UZR196627 VJN196627 VTJ196627 WDF196627 WNB196627 WWX196627 M262163 KL262163 UH262163 AED262163 ANZ262163 AXV262163 BHR262163 BRN262163 CBJ262163 CLF262163 CVB262163 DEX262163 DOT262163 DYP262163 EIL262163 ESH262163 FCD262163 FLZ262163 FVV262163 GFR262163 GPN262163 GZJ262163 HJF262163 HTB262163 ICX262163 IMT262163 IWP262163 JGL262163 JQH262163 KAD262163 KJZ262163 KTV262163 LDR262163 LNN262163 LXJ262163 MHF262163 MRB262163 NAX262163 NKT262163 NUP262163 OEL262163 OOH262163 OYD262163 PHZ262163 PRV262163 QBR262163 QLN262163 QVJ262163 RFF262163 RPB262163 RYX262163 SIT262163 SSP262163 TCL262163 TMH262163 TWD262163 UFZ262163 UPV262163 UZR262163 VJN262163 VTJ262163 WDF262163 WNB262163 WWX262163 M327699 KL327699 UH327699 AED327699 ANZ327699 AXV327699 BHR327699 BRN327699 CBJ327699 CLF327699 CVB327699 DEX327699 DOT327699 DYP327699 EIL327699 ESH327699 FCD327699 FLZ327699 FVV327699 GFR327699 GPN327699 GZJ327699 HJF327699 HTB327699 ICX327699 IMT327699 IWP327699 JGL327699 JQH327699 KAD327699 KJZ327699 KTV327699 LDR327699 LNN327699 LXJ327699 MHF327699 MRB327699 NAX327699 NKT327699 NUP327699 OEL327699 OOH327699 OYD327699 PHZ327699 PRV327699 QBR327699 QLN327699 QVJ327699 RFF327699 RPB327699 RYX327699 SIT327699 SSP327699 TCL327699 TMH327699 TWD327699 UFZ327699 UPV327699 UZR327699 VJN327699 VTJ327699 WDF327699 WNB327699 WWX327699 M393235 KL393235 UH393235 AED393235 ANZ393235 AXV393235 BHR393235 BRN393235 CBJ393235 CLF393235 CVB393235 DEX393235 DOT393235 DYP393235 EIL393235 ESH393235 FCD393235 FLZ393235 FVV393235 GFR393235 GPN393235 GZJ393235 HJF393235 HTB393235 ICX393235 IMT393235 IWP393235 JGL393235 JQH393235 KAD393235 KJZ393235 KTV393235 LDR393235 LNN393235 LXJ393235 MHF393235 MRB393235 NAX393235 NKT393235 NUP393235 OEL393235 OOH393235 OYD393235 PHZ393235 PRV393235 QBR393235 QLN393235 QVJ393235 RFF393235 RPB393235 RYX393235 SIT393235 SSP393235 TCL393235 TMH393235 TWD393235 UFZ393235 UPV393235 UZR393235 VJN393235 VTJ393235 WDF393235 WNB393235 WWX393235 M458771 KL458771 UH458771 AED458771 ANZ458771 AXV458771 BHR458771 BRN458771 CBJ458771 CLF458771 CVB458771 DEX458771 DOT458771 DYP458771 EIL458771 ESH458771 FCD458771 FLZ458771 FVV458771 GFR458771 GPN458771 GZJ458771 HJF458771 HTB458771 ICX458771 IMT458771 IWP458771 JGL458771 JQH458771 KAD458771 KJZ458771 KTV458771 LDR458771 LNN458771 LXJ458771 MHF458771 MRB458771 NAX458771 NKT458771 NUP458771 OEL458771 OOH458771 OYD458771 PHZ458771 PRV458771 QBR458771 QLN458771 QVJ458771 RFF458771 RPB458771 RYX458771 SIT458771 SSP458771 TCL458771 TMH458771 TWD458771 UFZ458771 UPV458771 UZR458771 VJN458771 VTJ458771 WDF458771 WNB458771 WWX458771 M524307 KL524307 UH524307 AED524307 ANZ524307 AXV524307 BHR524307 BRN524307 CBJ524307 CLF524307 CVB524307 DEX524307 DOT524307 DYP524307 EIL524307 ESH524307 FCD524307 FLZ524307 FVV524307 GFR524307 GPN524307 GZJ524307 HJF524307 HTB524307 ICX524307 IMT524307 IWP524307 JGL524307 JQH524307 KAD524307 KJZ524307 KTV524307 LDR524307 LNN524307 LXJ524307 MHF524307 MRB524307 NAX524307 NKT524307 NUP524307 OEL524307 OOH524307 OYD524307 PHZ524307 PRV524307 QBR524307 QLN524307 QVJ524307 RFF524307 RPB524307 RYX524307 SIT524307 SSP524307 TCL524307 TMH524307 TWD524307 UFZ524307 UPV524307 UZR524307 VJN524307 VTJ524307 WDF524307 WNB524307 WWX524307 M589843 KL589843 UH589843 AED589843 ANZ589843 AXV589843 BHR589843 BRN589843 CBJ589843 CLF589843 CVB589843 DEX589843 DOT589843 DYP589843 EIL589843 ESH589843 FCD589843 FLZ589843 FVV589843 GFR589843 GPN589843 GZJ589843 HJF589843 HTB589843 ICX589843 IMT589843 IWP589843 JGL589843 JQH589843 KAD589843 KJZ589843 KTV589843 LDR589843 LNN589843 LXJ589843 MHF589843 MRB589843 NAX589843 NKT589843 NUP589843 OEL589843 OOH589843 OYD589843 PHZ589843 PRV589843 QBR589843 QLN589843 QVJ589843 RFF589843 RPB589843 RYX589843 SIT589843 SSP589843 TCL589843 TMH589843 TWD589843 UFZ589843 UPV589843 UZR589843 VJN589843 VTJ589843 WDF589843 WNB589843 WWX589843 M655379 KL655379 UH655379 AED655379 ANZ655379 AXV655379 BHR655379 BRN655379 CBJ655379 CLF655379 CVB655379 DEX655379 DOT655379 DYP655379 EIL655379 ESH655379 FCD655379 FLZ655379 FVV655379 GFR655379 GPN655379 GZJ655379 HJF655379 HTB655379 ICX655379 IMT655379 IWP655379 JGL655379 JQH655379 KAD655379 KJZ655379 KTV655379 LDR655379 LNN655379 LXJ655379 MHF655379 MRB655379 NAX655379 NKT655379 NUP655379 OEL655379 OOH655379 OYD655379 PHZ655379 PRV655379 QBR655379 QLN655379 QVJ655379 RFF655379 RPB655379 RYX655379 SIT655379 SSP655379 TCL655379 TMH655379 TWD655379 UFZ655379 UPV655379 UZR655379 VJN655379 VTJ655379 WDF655379 WNB655379 WWX655379 M720915 KL720915 UH720915 AED720915 ANZ720915 AXV720915 BHR720915 BRN720915 CBJ720915 CLF720915 CVB720915 DEX720915 DOT720915 DYP720915 EIL720915 ESH720915 FCD720915 FLZ720915 FVV720915 GFR720915 GPN720915 GZJ720915 HJF720915 HTB720915 ICX720915 IMT720915 IWP720915 JGL720915 JQH720915 KAD720915 KJZ720915 KTV720915 LDR720915 LNN720915 LXJ720915 MHF720915 MRB720915 NAX720915 NKT720915 NUP720915 OEL720915 OOH720915 OYD720915 PHZ720915 PRV720915 QBR720915 QLN720915 QVJ720915 RFF720915 RPB720915 RYX720915 SIT720915 SSP720915 TCL720915 TMH720915 TWD720915 UFZ720915 UPV720915 UZR720915 VJN720915 VTJ720915 WDF720915 WNB720915 WWX720915 M786451 KL786451 UH786451 AED786451 ANZ786451 AXV786451 BHR786451 BRN786451 CBJ786451 CLF786451 CVB786451 DEX786451 DOT786451 DYP786451 EIL786451 ESH786451 FCD786451 FLZ786451 FVV786451 GFR786451 GPN786451 GZJ786451 HJF786451 HTB786451 ICX786451 IMT786451 IWP786451 JGL786451 JQH786451 KAD786451 KJZ786451 KTV786451 LDR786451 LNN786451 LXJ786451 MHF786451 MRB786451 NAX786451 NKT786451 NUP786451 OEL786451 OOH786451 OYD786451 PHZ786451 PRV786451 QBR786451 QLN786451 QVJ786451 RFF786451 RPB786451 RYX786451 SIT786451 SSP786451 TCL786451 TMH786451 TWD786451 UFZ786451 UPV786451 UZR786451 VJN786451 VTJ786451 WDF786451 WNB786451 WWX786451 M851987 KL851987 UH851987 AED851987 ANZ851987 AXV851987 BHR851987 BRN851987 CBJ851987 CLF851987 CVB851987 DEX851987 DOT851987 DYP851987 EIL851987 ESH851987 FCD851987 FLZ851987 FVV851987 GFR851987 GPN851987 GZJ851987 HJF851987 HTB851987 ICX851987 IMT851987 IWP851987 JGL851987 JQH851987 KAD851987 KJZ851987 KTV851987 LDR851987 LNN851987 LXJ851987 MHF851987 MRB851987 NAX851987 NKT851987 NUP851987 OEL851987 OOH851987 OYD851987 PHZ851987 PRV851987 QBR851987 QLN851987 QVJ851987 RFF851987 RPB851987 RYX851987 SIT851987 SSP851987 TCL851987 TMH851987 TWD851987 UFZ851987 UPV851987 UZR851987 VJN851987 VTJ851987 WDF851987 WNB851987 WWX851987 M917523 KL917523 UH917523 AED917523 ANZ917523 AXV917523 BHR917523 BRN917523 CBJ917523 CLF917523 CVB917523 DEX917523 DOT917523 DYP917523 EIL917523 ESH917523 FCD917523 FLZ917523 FVV917523 GFR917523 GPN917523 GZJ917523 HJF917523 HTB917523 ICX917523 IMT917523 IWP917523 JGL917523 JQH917523 KAD917523 KJZ917523 KTV917523 LDR917523 LNN917523 LXJ917523 MHF917523 MRB917523 NAX917523 NKT917523 NUP917523 OEL917523 OOH917523 OYD917523 PHZ917523 PRV917523 QBR917523 QLN917523 QVJ917523 RFF917523 RPB917523 RYX917523 SIT917523 SSP917523 TCL917523 TMH917523 TWD917523 UFZ917523 UPV917523 UZR917523 VJN917523 VTJ917523 WDF917523 WNB917523 WWX917523 M983059 KL983059 UH983059 AED983059 ANZ983059 AXV983059 BHR983059 BRN983059 CBJ983059 CLF983059 CVB983059 DEX983059 DOT983059 DYP983059 EIL983059 ESH983059 FCD983059 FLZ983059 FVV983059 GFR983059 GPN983059 GZJ983059 HJF983059 HTB983059 ICX983059 IMT983059 IWP983059 JGL983059 JQH983059 KAD983059 KJZ983059 KTV983059 LDR983059 LNN983059 LXJ983059 MHF983059 MRB983059 NAX983059 NKT983059 NUP983059 OEL983059 OOH983059 OYD983059 PHZ983059 PRV983059 QBR983059 QLN983059 QVJ983059 RFF983059 RPB983059 RYX983059 SIT983059 SSP983059 TCL983059 TMH983059 TWD983059 UFZ983059 UPV983059 UZR983059 VJN983059 VTJ983059 WDF983059 WNB98305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EN24 AOJ24 AYF24 BIB24 BRX24 CBT24 CLP24 CVL24 DFH24 DPD24 DYZ24 EIV24 ESR24 FCN24 FMJ24 FWF24 GGB24 GPX24 GZT24 HJP24 HTL24 IDH24 IND24 IWZ24 JGV24 JQR24 KAN24 KKJ24 KUF24 LEB24 LNX24 LXT24 MHP24 MRL24 NBH24 NLD24 NUZ24 OEV24 OOR24 OYN24 PIJ24 PSF24 QCB24 QLX24 QVT24 RFP24 RPL24 RZH24 SJD24 SSZ24 TCV24 TMR24 TWN24 UGJ24 UQF24 VAB24 VJX24 VTT24 WDP24 WNL24 WXH24 KX24 UT24 W65555:W65556 KV65555:KV65556 UR65555:UR65556 AEN65555:AEN65556 AOJ65555:AOJ65556 AYF65555:AYF65556 BIB65555:BIB65556 BRX65555:BRX65556 CBT65555:CBT65556 CLP65555:CLP65556 CVL65555:CVL65556 DFH65555:DFH65556 DPD65555:DPD65556 DYZ65555:DYZ65556 EIV65555:EIV65556 ESR65555:ESR65556 FCN65555:FCN65556 FMJ65555:FMJ65556 FWF65555:FWF65556 GGB65555:GGB65556 GPX65555:GPX65556 GZT65555:GZT65556 HJP65555:HJP65556 HTL65555:HTL65556 IDH65555:IDH65556 IND65555:IND65556 IWZ65555:IWZ65556 JGV65555:JGV65556 JQR65555:JQR65556 KAN65555:KAN65556 KKJ65555:KKJ65556 KUF65555:KUF65556 LEB65555:LEB65556 LNX65555:LNX65556 LXT65555:LXT65556 MHP65555:MHP65556 MRL65555:MRL65556 NBH65555:NBH65556 NLD65555:NLD65556 NUZ65555:NUZ65556 OEV65555:OEV65556 OOR65555:OOR65556 OYN65555:OYN65556 PIJ65555:PIJ65556 PSF65555:PSF65556 QCB65555:QCB65556 QLX65555:QLX65556 QVT65555:QVT65556 RFP65555:RFP65556 RPL65555:RPL65556 RZH65555:RZH65556 SJD65555:SJD65556 SSZ65555:SSZ65556 TCV65555:TCV65556 TMR65555:TMR65556 TWN65555:TWN65556 UGJ65555:UGJ65556 UQF65555:UQF65556 VAB65555:VAB65556 VJX65555:VJX65556 VTT65555:VTT65556 WDP65555:WDP65556 WNL65555:WNL65556 WXH65555:WXH65556 W131091:W131092 KV131091:KV131092 UR131091:UR131092 AEN131091:AEN131092 AOJ131091:AOJ131092 AYF131091:AYF131092 BIB131091:BIB131092 BRX131091:BRX131092 CBT131091:CBT131092 CLP131091:CLP131092 CVL131091:CVL131092 DFH131091:DFH131092 DPD131091:DPD131092 DYZ131091:DYZ131092 EIV131091:EIV131092 ESR131091:ESR131092 FCN131091:FCN131092 FMJ131091:FMJ131092 FWF131091:FWF131092 GGB131091:GGB131092 GPX131091:GPX131092 GZT131091:GZT131092 HJP131091:HJP131092 HTL131091:HTL131092 IDH131091:IDH131092 IND131091:IND131092 IWZ131091:IWZ131092 JGV131091:JGV131092 JQR131091:JQR131092 KAN131091:KAN131092 KKJ131091:KKJ131092 KUF131091:KUF131092 LEB131091:LEB131092 LNX131091:LNX131092 LXT131091:LXT131092 MHP131091:MHP131092 MRL131091:MRL131092 NBH131091:NBH131092 NLD131091:NLD131092 NUZ131091:NUZ131092 OEV131091:OEV131092 OOR131091:OOR131092 OYN131091:OYN131092 PIJ131091:PIJ131092 PSF131091:PSF131092 QCB131091:QCB131092 QLX131091:QLX131092 QVT131091:QVT131092 RFP131091:RFP131092 RPL131091:RPL131092 RZH131091:RZH131092 SJD131091:SJD131092 SSZ131091:SSZ131092 TCV131091:TCV131092 TMR131091:TMR131092 TWN131091:TWN131092 UGJ131091:UGJ131092 UQF131091:UQF131092 VAB131091:VAB131092 VJX131091:VJX131092 VTT131091:VTT131092 WDP131091:WDP131092 WNL131091:WNL131092 WXH131091:WXH131092 W196627:W196628 KV196627:KV196628 UR196627:UR196628 AEN196627:AEN196628 AOJ196627:AOJ196628 AYF196627:AYF196628 BIB196627:BIB196628 BRX196627:BRX196628 CBT196627:CBT196628 CLP196627:CLP196628 CVL196627:CVL196628 DFH196627:DFH196628 DPD196627:DPD196628 DYZ196627:DYZ196628 EIV196627:EIV196628 ESR196627:ESR196628 FCN196627:FCN196628 FMJ196627:FMJ196628 FWF196627:FWF196628 GGB196627:GGB196628 GPX196627:GPX196628 GZT196627:GZT196628 HJP196627:HJP196628 HTL196627:HTL196628 IDH196627:IDH196628 IND196627:IND196628 IWZ196627:IWZ196628 JGV196627:JGV196628 JQR196627:JQR196628 KAN196627:KAN196628 KKJ196627:KKJ196628 KUF196627:KUF196628 LEB196627:LEB196628 LNX196627:LNX196628 LXT196627:LXT196628 MHP196627:MHP196628 MRL196627:MRL196628 NBH196627:NBH196628 NLD196627:NLD196628 NUZ196627:NUZ196628 OEV196627:OEV196628 OOR196627:OOR196628 OYN196627:OYN196628 PIJ196627:PIJ196628 PSF196627:PSF196628 QCB196627:QCB196628 QLX196627:QLX196628 QVT196627:QVT196628 RFP196627:RFP196628 RPL196627:RPL196628 RZH196627:RZH196628 SJD196627:SJD196628 SSZ196627:SSZ196628 TCV196627:TCV196628 TMR196627:TMR196628 TWN196627:TWN196628 UGJ196627:UGJ196628 UQF196627:UQF196628 VAB196627:VAB196628 VJX196627:VJX196628 VTT196627:VTT196628 WDP196627:WDP196628 WNL196627:WNL196628 WXH196627:WXH196628 W262163:W262164 KV262163:KV262164 UR262163:UR262164 AEN262163:AEN262164 AOJ262163:AOJ262164 AYF262163:AYF262164 BIB262163:BIB262164 BRX262163:BRX262164 CBT262163:CBT262164 CLP262163:CLP262164 CVL262163:CVL262164 DFH262163:DFH262164 DPD262163:DPD262164 DYZ262163:DYZ262164 EIV262163:EIV262164 ESR262163:ESR262164 FCN262163:FCN262164 FMJ262163:FMJ262164 FWF262163:FWF262164 GGB262163:GGB262164 GPX262163:GPX262164 GZT262163:GZT262164 HJP262163:HJP262164 HTL262163:HTL262164 IDH262163:IDH262164 IND262163:IND262164 IWZ262163:IWZ262164 JGV262163:JGV262164 JQR262163:JQR262164 KAN262163:KAN262164 KKJ262163:KKJ262164 KUF262163:KUF262164 LEB262163:LEB262164 LNX262163:LNX262164 LXT262163:LXT262164 MHP262163:MHP262164 MRL262163:MRL262164 NBH262163:NBH262164 NLD262163:NLD262164 NUZ262163:NUZ262164 OEV262163:OEV262164 OOR262163:OOR262164 OYN262163:OYN262164 PIJ262163:PIJ262164 PSF262163:PSF262164 QCB262163:QCB262164 QLX262163:QLX262164 QVT262163:QVT262164 RFP262163:RFP262164 RPL262163:RPL262164 RZH262163:RZH262164 SJD262163:SJD262164 SSZ262163:SSZ262164 TCV262163:TCV262164 TMR262163:TMR262164 TWN262163:TWN262164 UGJ262163:UGJ262164 UQF262163:UQF262164 VAB262163:VAB262164 VJX262163:VJX262164 VTT262163:VTT262164 WDP262163:WDP262164 WNL262163:WNL262164 WXH262163:WXH262164 W327699:W327700 KV327699:KV327700 UR327699:UR327700 AEN327699:AEN327700 AOJ327699:AOJ327700 AYF327699:AYF327700 BIB327699:BIB327700 BRX327699:BRX327700 CBT327699:CBT327700 CLP327699:CLP327700 CVL327699:CVL327700 DFH327699:DFH327700 DPD327699:DPD327700 DYZ327699:DYZ327700 EIV327699:EIV327700 ESR327699:ESR327700 FCN327699:FCN327700 FMJ327699:FMJ327700 FWF327699:FWF327700 GGB327699:GGB327700 GPX327699:GPX327700 GZT327699:GZT327700 HJP327699:HJP327700 HTL327699:HTL327700 IDH327699:IDH327700 IND327699:IND327700 IWZ327699:IWZ327700 JGV327699:JGV327700 JQR327699:JQR327700 KAN327699:KAN327700 KKJ327699:KKJ327700 KUF327699:KUF327700 LEB327699:LEB327700 LNX327699:LNX327700 LXT327699:LXT327700 MHP327699:MHP327700 MRL327699:MRL327700 NBH327699:NBH327700 NLD327699:NLD327700 NUZ327699:NUZ327700 OEV327699:OEV327700 OOR327699:OOR327700 OYN327699:OYN327700 PIJ327699:PIJ327700 PSF327699:PSF327700 QCB327699:QCB327700 QLX327699:QLX327700 QVT327699:QVT327700 RFP327699:RFP327700 RPL327699:RPL327700 RZH327699:RZH327700 SJD327699:SJD327700 SSZ327699:SSZ327700 TCV327699:TCV327700 TMR327699:TMR327700 TWN327699:TWN327700 UGJ327699:UGJ327700 UQF327699:UQF327700 VAB327699:VAB327700 VJX327699:VJX327700 VTT327699:VTT327700 WDP327699:WDP327700 WNL327699:WNL327700 WXH327699:WXH327700 W393235:W393236 KV393235:KV393236 UR393235:UR393236 AEN393235:AEN393236 AOJ393235:AOJ393236 AYF393235:AYF393236 BIB393235:BIB393236 BRX393235:BRX393236 CBT393235:CBT393236 CLP393235:CLP393236 CVL393235:CVL393236 DFH393235:DFH393236 DPD393235:DPD393236 DYZ393235:DYZ393236 EIV393235:EIV393236 ESR393235:ESR393236 FCN393235:FCN393236 FMJ393235:FMJ393236 FWF393235:FWF393236 GGB393235:GGB393236 GPX393235:GPX393236 GZT393235:GZT393236 HJP393235:HJP393236 HTL393235:HTL393236 IDH393235:IDH393236 IND393235:IND393236 IWZ393235:IWZ393236 JGV393235:JGV393236 JQR393235:JQR393236 KAN393235:KAN393236 KKJ393235:KKJ393236 KUF393235:KUF393236 LEB393235:LEB393236 LNX393235:LNX393236 LXT393235:LXT393236 MHP393235:MHP393236 MRL393235:MRL393236 NBH393235:NBH393236 NLD393235:NLD393236 NUZ393235:NUZ393236 OEV393235:OEV393236 OOR393235:OOR393236 OYN393235:OYN393236 PIJ393235:PIJ393236 PSF393235:PSF393236 QCB393235:QCB393236 QLX393235:QLX393236 QVT393235:QVT393236 RFP393235:RFP393236 RPL393235:RPL393236 RZH393235:RZH393236 SJD393235:SJD393236 SSZ393235:SSZ393236 TCV393235:TCV393236 TMR393235:TMR393236 TWN393235:TWN393236 UGJ393235:UGJ393236 UQF393235:UQF393236 VAB393235:VAB393236 VJX393235:VJX393236 VTT393235:VTT393236 WDP393235:WDP393236 WNL393235:WNL393236 WXH393235:WXH393236 W458771:W458772 KV458771:KV458772 UR458771:UR458772 AEN458771:AEN458772 AOJ458771:AOJ458772 AYF458771:AYF458772 BIB458771:BIB458772 BRX458771:BRX458772 CBT458771:CBT458772 CLP458771:CLP458772 CVL458771:CVL458772 DFH458771:DFH458772 DPD458771:DPD458772 DYZ458771:DYZ458772 EIV458771:EIV458772 ESR458771:ESR458772 FCN458771:FCN458772 FMJ458771:FMJ458772 FWF458771:FWF458772 GGB458771:GGB458772 GPX458771:GPX458772 GZT458771:GZT458772 HJP458771:HJP458772 HTL458771:HTL458772 IDH458771:IDH458772 IND458771:IND458772 IWZ458771:IWZ458772 JGV458771:JGV458772 JQR458771:JQR458772 KAN458771:KAN458772 KKJ458771:KKJ458772 KUF458771:KUF458772 LEB458771:LEB458772 LNX458771:LNX458772 LXT458771:LXT458772 MHP458771:MHP458772 MRL458771:MRL458772 NBH458771:NBH458772 NLD458771:NLD458772 NUZ458771:NUZ458772 OEV458771:OEV458772 OOR458771:OOR458772 OYN458771:OYN458772 PIJ458771:PIJ458772 PSF458771:PSF458772 QCB458771:QCB458772 QLX458771:QLX458772 QVT458771:QVT458772 RFP458771:RFP458772 RPL458771:RPL458772 RZH458771:RZH458772 SJD458771:SJD458772 SSZ458771:SSZ458772 TCV458771:TCV458772 TMR458771:TMR458772 TWN458771:TWN458772 UGJ458771:UGJ458772 UQF458771:UQF458772 VAB458771:VAB458772 VJX458771:VJX458772 VTT458771:VTT458772 WDP458771:WDP458772 WNL458771:WNL458772 WXH458771:WXH458772 W524307:W524308 KV524307:KV524308 UR524307:UR524308 AEN524307:AEN524308 AOJ524307:AOJ524308 AYF524307:AYF524308 BIB524307:BIB524308 BRX524307:BRX524308 CBT524307:CBT524308 CLP524307:CLP524308 CVL524307:CVL524308 DFH524307:DFH524308 DPD524307:DPD524308 DYZ524307:DYZ524308 EIV524307:EIV524308 ESR524307:ESR524308 FCN524307:FCN524308 FMJ524307:FMJ524308 FWF524307:FWF524308 GGB524307:GGB524308 GPX524307:GPX524308 GZT524307:GZT524308 HJP524307:HJP524308 HTL524307:HTL524308 IDH524307:IDH524308 IND524307:IND524308 IWZ524307:IWZ524308 JGV524307:JGV524308 JQR524307:JQR524308 KAN524307:KAN524308 KKJ524307:KKJ524308 KUF524307:KUF524308 LEB524307:LEB524308 LNX524307:LNX524308 LXT524307:LXT524308 MHP524307:MHP524308 MRL524307:MRL524308 NBH524307:NBH524308 NLD524307:NLD524308 NUZ524307:NUZ524308 OEV524307:OEV524308 OOR524307:OOR524308 OYN524307:OYN524308 PIJ524307:PIJ524308 PSF524307:PSF524308 QCB524307:QCB524308 QLX524307:QLX524308 QVT524307:QVT524308 RFP524307:RFP524308 RPL524307:RPL524308 RZH524307:RZH524308 SJD524307:SJD524308 SSZ524307:SSZ524308 TCV524307:TCV524308 TMR524307:TMR524308 TWN524307:TWN524308 UGJ524307:UGJ524308 UQF524307:UQF524308 VAB524307:VAB524308 VJX524307:VJX524308 VTT524307:VTT524308 WDP524307:WDP524308 WNL524307:WNL524308 WXH524307:WXH524308 W589843:W589844 KV589843:KV589844 UR589843:UR589844 AEN589843:AEN589844 AOJ589843:AOJ589844 AYF589843:AYF589844 BIB589843:BIB589844 BRX589843:BRX589844 CBT589843:CBT589844 CLP589843:CLP589844 CVL589843:CVL589844 DFH589843:DFH589844 DPD589843:DPD589844 DYZ589843:DYZ589844 EIV589843:EIV589844 ESR589843:ESR589844 FCN589843:FCN589844 FMJ589843:FMJ589844 FWF589843:FWF589844 GGB589843:GGB589844 GPX589843:GPX589844 GZT589843:GZT589844 HJP589843:HJP589844 HTL589843:HTL589844 IDH589843:IDH589844 IND589843:IND589844 IWZ589843:IWZ589844 JGV589843:JGV589844 JQR589843:JQR589844 KAN589843:KAN589844 KKJ589843:KKJ589844 KUF589843:KUF589844 LEB589843:LEB589844 LNX589843:LNX589844 LXT589843:LXT589844 MHP589843:MHP589844 MRL589843:MRL589844 NBH589843:NBH589844 NLD589843:NLD589844 NUZ589843:NUZ589844 OEV589843:OEV589844 OOR589843:OOR589844 OYN589843:OYN589844 PIJ589843:PIJ589844 PSF589843:PSF589844 QCB589843:QCB589844 QLX589843:QLX589844 QVT589843:QVT589844 RFP589843:RFP589844 RPL589843:RPL589844 RZH589843:RZH589844 SJD589843:SJD589844 SSZ589843:SSZ589844 TCV589843:TCV589844 TMR589843:TMR589844 TWN589843:TWN589844 UGJ589843:UGJ589844 UQF589843:UQF589844 VAB589843:VAB589844 VJX589843:VJX589844 VTT589843:VTT589844 WDP589843:WDP589844 WNL589843:WNL589844 WXH589843:WXH589844 W655379:W655380 KV655379:KV655380 UR655379:UR655380 AEN655379:AEN655380 AOJ655379:AOJ655380 AYF655379:AYF655380 BIB655379:BIB655380 BRX655379:BRX655380 CBT655379:CBT655380 CLP655379:CLP655380 CVL655379:CVL655380 DFH655379:DFH655380 DPD655379:DPD655380 DYZ655379:DYZ655380 EIV655379:EIV655380 ESR655379:ESR655380 FCN655379:FCN655380 FMJ655379:FMJ655380 FWF655379:FWF655380 GGB655379:GGB655380 GPX655379:GPX655380 GZT655379:GZT655380 HJP655379:HJP655380 HTL655379:HTL655380 IDH655379:IDH655380 IND655379:IND655380 IWZ655379:IWZ655380 JGV655379:JGV655380 JQR655379:JQR655380 KAN655379:KAN655380 KKJ655379:KKJ655380 KUF655379:KUF655380 LEB655379:LEB655380 LNX655379:LNX655380 LXT655379:LXT655380 MHP655379:MHP655380 MRL655379:MRL655380 NBH655379:NBH655380 NLD655379:NLD655380 NUZ655379:NUZ655380 OEV655379:OEV655380 OOR655379:OOR655380 OYN655379:OYN655380 PIJ655379:PIJ655380 PSF655379:PSF655380 QCB655379:QCB655380 QLX655379:QLX655380 QVT655379:QVT655380 RFP655379:RFP655380 RPL655379:RPL655380 RZH655379:RZH655380 SJD655379:SJD655380 SSZ655379:SSZ655380 TCV655379:TCV655380 TMR655379:TMR655380 TWN655379:TWN655380 UGJ655379:UGJ655380 UQF655379:UQF655380 VAB655379:VAB655380 VJX655379:VJX655380 VTT655379:VTT655380 WDP655379:WDP655380 WNL655379:WNL655380 WXH655379:WXH655380 W720915:W720916 KV720915:KV720916 UR720915:UR720916 AEN720915:AEN720916 AOJ720915:AOJ720916 AYF720915:AYF720916 BIB720915:BIB720916 BRX720915:BRX720916 CBT720915:CBT720916 CLP720915:CLP720916 CVL720915:CVL720916 DFH720915:DFH720916 DPD720915:DPD720916 DYZ720915:DYZ720916 EIV720915:EIV720916 ESR720915:ESR720916 FCN720915:FCN720916 FMJ720915:FMJ720916 FWF720915:FWF720916 GGB720915:GGB720916 GPX720915:GPX720916 GZT720915:GZT720916 HJP720915:HJP720916 HTL720915:HTL720916 IDH720915:IDH720916 IND720915:IND720916 IWZ720915:IWZ720916 JGV720915:JGV720916 JQR720915:JQR720916 KAN720915:KAN720916 KKJ720915:KKJ720916 KUF720915:KUF720916 LEB720915:LEB720916 LNX720915:LNX720916 LXT720915:LXT720916 MHP720915:MHP720916 MRL720915:MRL720916 NBH720915:NBH720916 NLD720915:NLD720916 NUZ720915:NUZ720916 OEV720915:OEV720916 OOR720915:OOR720916 OYN720915:OYN720916 PIJ720915:PIJ720916 PSF720915:PSF720916 QCB720915:QCB720916 QLX720915:QLX720916 QVT720915:QVT720916 RFP720915:RFP720916 RPL720915:RPL720916 RZH720915:RZH720916 SJD720915:SJD720916 SSZ720915:SSZ720916 TCV720915:TCV720916 TMR720915:TMR720916 TWN720915:TWN720916 UGJ720915:UGJ720916 UQF720915:UQF720916 VAB720915:VAB720916 VJX720915:VJX720916 VTT720915:VTT720916 WDP720915:WDP720916 WNL720915:WNL720916 WXH720915:WXH720916 W786451:W786452 KV786451:KV786452 UR786451:UR786452 AEN786451:AEN786452 AOJ786451:AOJ786452 AYF786451:AYF786452 BIB786451:BIB786452 BRX786451:BRX786452 CBT786451:CBT786452 CLP786451:CLP786452 CVL786451:CVL786452 DFH786451:DFH786452 DPD786451:DPD786452 DYZ786451:DYZ786452 EIV786451:EIV786452 ESR786451:ESR786452 FCN786451:FCN786452 FMJ786451:FMJ786452 FWF786451:FWF786452 GGB786451:GGB786452 GPX786451:GPX786452 GZT786451:GZT786452 HJP786451:HJP786452 HTL786451:HTL786452 IDH786451:IDH786452 IND786451:IND786452 IWZ786451:IWZ786452 JGV786451:JGV786452 JQR786451:JQR786452 KAN786451:KAN786452 KKJ786451:KKJ786452 KUF786451:KUF786452 LEB786451:LEB786452 LNX786451:LNX786452 LXT786451:LXT786452 MHP786451:MHP786452 MRL786451:MRL786452 NBH786451:NBH786452 NLD786451:NLD786452 NUZ786451:NUZ786452 OEV786451:OEV786452 OOR786451:OOR786452 OYN786451:OYN786452 PIJ786451:PIJ786452 PSF786451:PSF786452 QCB786451:QCB786452 QLX786451:QLX786452 QVT786451:QVT786452 RFP786451:RFP786452 RPL786451:RPL786452 RZH786451:RZH786452 SJD786451:SJD786452 SSZ786451:SSZ786452 TCV786451:TCV786452 TMR786451:TMR786452 TWN786451:TWN786452 UGJ786451:UGJ786452 UQF786451:UQF786452 VAB786451:VAB786452 VJX786451:VJX786452 VTT786451:VTT786452 WDP786451:WDP786452 WNL786451:WNL786452 WXH786451:WXH786452 W851987:W851988 KV851987:KV851988 UR851987:UR851988 AEN851987:AEN851988 AOJ851987:AOJ851988 AYF851987:AYF851988 BIB851987:BIB851988 BRX851987:BRX851988 CBT851987:CBT851988 CLP851987:CLP851988 CVL851987:CVL851988 DFH851987:DFH851988 DPD851987:DPD851988 DYZ851987:DYZ851988 EIV851987:EIV851988 ESR851987:ESR851988 FCN851987:FCN851988 FMJ851987:FMJ851988 FWF851987:FWF851988 GGB851987:GGB851988 GPX851987:GPX851988 GZT851987:GZT851988 HJP851987:HJP851988 HTL851987:HTL851988 IDH851987:IDH851988 IND851987:IND851988 IWZ851987:IWZ851988 JGV851987:JGV851988 JQR851987:JQR851988 KAN851987:KAN851988 KKJ851987:KKJ851988 KUF851987:KUF851988 LEB851987:LEB851988 LNX851987:LNX851988 LXT851987:LXT851988 MHP851987:MHP851988 MRL851987:MRL851988 NBH851987:NBH851988 NLD851987:NLD851988 NUZ851987:NUZ851988 OEV851987:OEV851988 OOR851987:OOR851988 OYN851987:OYN851988 PIJ851987:PIJ851988 PSF851987:PSF851988 QCB851987:QCB851988 QLX851987:QLX851988 QVT851987:QVT851988 RFP851987:RFP851988 RPL851987:RPL851988 RZH851987:RZH851988 SJD851987:SJD851988 SSZ851987:SSZ851988 TCV851987:TCV851988 TMR851987:TMR851988 TWN851987:TWN851988 UGJ851987:UGJ851988 UQF851987:UQF851988 VAB851987:VAB851988 VJX851987:VJX851988 VTT851987:VTT851988 WDP851987:WDP851988 WNL851987:WNL851988 WXH851987:WXH851988 W917523:W917524 KV917523:KV917524 UR917523:UR917524 AEN917523:AEN917524 AOJ917523:AOJ917524 AYF917523:AYF917524 BIB917523:BIB917524 BRX917523:BRX917524 CBT917523:CBT917524 CLP917523:CLP917524 CVL917523:CVL917524 DFH917523:DFH917524 DPD917523:DPD917524 DYZ917523:DYZ917524 EIV917523:EIV917524 ESR917523:ESR917524 FCN917523:FCN917524 FMJ917523:FMJ917524 FWF917523:FWF917524 GGB917523:GGB917524 GPX917523:GPX917524 GZT917523:GZT917524 HJP917523:HJP917524 HTL917523:HTL917524 IDH917523:IDH917524 IND917523:IND917524 IWZ917523:IWZ917524 JGV917523:JGV917524 JQR917523:JQR917524 KAN917523:KAN917524 KKJ917523:KKJ917524 KUF917523:KUF917524 LEB917523:LEB917524 LNX917523:LNX917524 LXT917523:LXT917524 MHP917523:MHP917524 MRL917523:MRL917524 NBH917523:NBH917524 NLD917523:NLD917524 NUZ917523:NUZ917524 OEV917523:OEV917524 OOR917523:OOR917524 OYN917523:OYN917524 PIJ917523:PIJ917524 PSF917523:PSF917524 QCB917523:QCB917524 QLX917523:QLX917524 QVT917523:QVT917524 RFP917523:RFP917524 RPL917523:RPL917524 RZH917523:RZH917524 SJD917523:SJD917524 SSZ917523:SSZ917524 TCV917523:TCV917524 TMR917523:TMR917524 TWN917523:TWN917524 UGJ917523:UGJ917524 UQF917523:UQF917524 VAB917523:VAB917524 VJX917523:VJX917524 VTT917523:VTT917524 WDP917523:WDP917524 WNL917523:WNL917524 WXH917523:WXH917524 W983059:W983060 KV983059:KV983060 UR983059:UR983060 AEN983059:AEN983060 AOJ983059:AOJ983060 AYF983059:AYF983060 BIB983059:BIB983060 BRX983059:BRX983060 CBT983059:CBT983060 CLP983059:CLP983060 CVL983059:CVL983060 DFH983059:DFH983060 DPD983059:DPD983060 DYZ983059:DYZ983060 EIV983059:EIV983060 ESR983059:ESR983060 FCN983059:FCN983060 FMJ983059:FMJ983060 FWF983059:FWF983060 GGB983059:GGB983060 GPX983059:GPX983060 GZT983059:GZT983060 HJP983059:HJP983060 HTL983059:HTL983060 IDH983059:IDH983060 IND983059:IND983060 IWZ983059:IWZ983060 JGV983059:JGV983060 JQR983059:JQR983060 KAN983059:KAN983060 KKJ983059:KKJ983060 KUF983059:KUF983060 LEB983059:LEB983060 LNX983059:LNX983060 LXT983059:LXT983060 MHP983059:MHP983060 MRL983059:MRL983060 NBH983059:NBH983060 NLD983059:NLD983060 NUZ983059:NUZ983060 OEV983059:OEV983060 OOR983059:OOR983060 OYN983059:OYN983060 PIJ983059:PIJ983060 PSF983059:PSF983060 QCB983059:QCB983060 QLX983059:QLX983060 QVT983059:QVT983060 RFP983059:RFP983060 RPL983059:RPL983060 RZH983059:RZH983060 SJD983059:SJD983060 SSZ983059:SSZ983060 TCV983059:TCV983060 TMR983059:TMR983060 TWN983059:TWN983060 UGJ983059:UGJ983060 UQF983059:UQF983060 VAB983059:VAB983060 VJX983059:VJX983060 VTT983059:VTT983060 WDP983059:WDP983060 WNL983059:WNL983060 WXH983059:WXH983060 AEP24 AOL24 AYH24 BID24 BRZ24 CBV24 CLR24 CVN24 DFJ24 DPF24 DZB24 EIX24 EST24 FCP24 FML24 FWH24 GGD24 GPZ24 GZV24 HJR24 HTN24 IDJ24 INF24 IXB24 JGX24 JQT24 KAP24 KKL24 KUH24 LED24 LNZ24 LXV24 MHR24 MRN24 NBJ24 NLF24 NVB24 OEX24 OOT24 OYP24 PIL24 PSH24 QCD24 QLZ24 QVV24 RFR24 RPN24 RZJ24 SJF24 STB24 TCX24 TMT24 TWP24 UGL24 UQH24 VAD24 VJZ24 VTV24 WDR24 WNN24 WXJ24 KV24 WXJ983059:WXJ983060 Y65555:Y65556 KX65555:KX65556 UT65555:UT65556 AEP65555:AEP65556 AOL65555:AOL65556 AYH65555:AYH65556 BID65555:BID65556 BRZ65555:BRZ65556 CBV65555:CBV65556 CLR65555:CLR65556 CVN65555:CVN65556 DFJ65555:DFJ65556 DPF65555:DPF65556 DZB65555:DZB65556 EIX65555:EIX65556 EST65555:EST65556 FCP65555:FCP65556 FML65555:FML65556 FWH65555:FWH65556 GGD65555:GGD65556 GPZ65555:GPZ65556 GZV65555:GZV65556 HJR65555:HJR65556 HTN65555:HTN65556 IDJ65555:IDJ65556 INF65555:INF65556 IXB65555:IXB65556 JGX65555:JGX65556 JQT65555:JQT65556 KAP65555:KAP65556 KKL65555:KKL65556 KUH65555:KUH65556 LED65555:LED65556 LNZ65555:LNZ65556 LXV65555:LXV65556 MHR65555:MHR65556 MRN65555:MRN65556 NBJ65555:NBJ65556 NLF65555:NLF65556 NVB65555:NVB65556 OEX65555:OEX65556 OOT65555:OOT65556 OYP65555:OYP65556 PIL65555:PIL65556 PSH65555:PSH65556 QCD65555:QCD65556 QLZ65555:QLZ65556 QVV65555:QVV65556 RFR65555:RFR65556 RPN65555:RPN65556 RZJ65555:RZJ65556 SJF65555:SJF65556 STB65555:STB65556 TCX65555:TCX65556 TMT65555:TMT65556 TWP65555:TWP65556 UGL65555:UGL65556 UQH65555:UQH65556 VAD65555:VAD65556 VJZ65555:VJZ65556 VTV65555:VTV65556 WDR65555:WDR65556 WNN65555:WNN65556 WXJ65555:WXJ65556 Y131091:Y131092 KX131091:KX131092 UT131091:UT131092 AEP131091:AEP131092 AOL131091:AOL131092 AYH131091:AYH131092 BID131091:BID131092 BRZ131091:BRZ131092 CBV131091:CBV131092 CLR131091:CLR131092 CVN131091:CVN131092 DFJ131091:DFJ131092 DPF131091:DPF131092 DZB131091:DZB131092 EIX131091:EIX131092 EST131091:EST131092 FCP131091:FCP131092 FML131091:FML131092 FWH131091:FWH131092 GGD131091:GGD131092 GPZ131091:GPZ131092 GZV131091:GZV131092 HJR131091:HJR131092 HTN131091:HTN131092 IDJ131091:IDJ131092 INF131091:INF131092 IXB131091:IXB131092 JGX131091:JGX131092 JQT131091:JQT131092 KAP131091:KAP131092 KKL131091:KKL131092 KUH131091:KUH131092 LED131091:LED131092 LNZ131091:LNZ131092 LXV131091:LXV131092 MHR131091:MHR131092 MRN131091:MRN131092 NBJ131091:NBJ131092 NLF131091:NLF131092 NVB131091:NVB131092 OEX131091:OEX131092 OOT131091:OOT131092 OYP131091:OYP131092 PIL131091:PIL131092 PSH131091:PSH131092 QCD131091:QCD131092 QLZ131091:QLZ131092 QVV131091:QVV131092 RFR131091:RFR131092 RPN131091:RPN131092 RZJ131091:RZJ131092 SJF131091:SJF131092 STB131091:STB131092 TCX131091:TCX131092 TMT131091:TMT131092 TWP131091:TWP131092 UGL131091:UGL131092 UQH131091:UQH131092 VAD131091:VAD131092 VJZ131091:VJZ131092 VTV131091:VTV131092 WDR131091:WDR131092 WNN131091:WNN131092 WXJ131091:WXJ131092 Y196627:Y196628 KX196627:KX196628 UT196627:UT196628 AEP196627:AEP196628 AOL196627:AOL196628 AYH196627:AYH196628 BID196627:BID196628 BRZ196627:BRZ196628 CBV196627:CBV196628 CLR196627:CLR196628 CVN196627:CVN196628 DFJ196627:DFJ196628 DPF196627:DPF196628 DZB196627:DZB196628 EIX196627:EIX196628 EST196627:EST196628 FCP196627:FCP196628 FML196627:FML196628 FWH196627:FWH196628 GGD196627:GGD196628 GPZ196627:GPZ196628 GZV196627:GZV196628 HJR196627:HJR196628 HTN196627:HTN196628 IDJ196627:IDJ196628 INF196627:INF196628 IXB196627:IXB196628 JGX196627:JGX196628 JQT196627:JQT196628 KAP196627:KAP196628 KKL196627:KKL196628 KUH196627:KUH196628 LED196627:LED196628 LNZ196627:LNZ196628 LXV196627:LXV196628 MHR196627:MHR196628 MRN196627:MRN196628 NBJ196627:NBJ196628 NLF196627:NLF196628 NVB196627:NVB196628 OEX196627:OEX196628 OOT196627:OOT196628 OYP196627:OYP196628 PIL196627:PIL196628 PSH196627:PSH196628 QCD196627:QCD196628 QLZ196627:QLZ196628 QVV196627:QVV196628 RFR196627:RFR196628 RPN196627:RPN196628 RZJ196627:RZJ196628 SJF196627:SJF196628 STB196627:STB196628 TCX196627:TCX196628 TMT196627:TMT196628 TWP196627:TWP196628 UGL196627:UGL196628 UQH196627:UQH196628 VAD196627:VAD196628 VJZ196627:VJZ196628 VTV196627:VTV196628 WDR196627:WDR196628 WNN196627:WNN196628 WXJ196627:WXJ196628 Y262163:Y262164 KX262163:KX262164 UT262163:UT262164 AEP262163:AEP262164 AOL262163:AOL262164 AYH262163:AYH262164 BID262163:BID262164 BRZ262163:BRZ262164 CBV262163:CBV262164 CLR262163:CLR262164 CVN262163:CVN262164 DFJ262163:DFJ262164 DPF262163:DPF262164 DZB262163:DZB262164 EIX262163:EIX262164 EST262163:EST262164 FCP262163:FCP262164 FML262163:FML262164 FWH262163:FWH262164 GGD262163:GGD262164 GPZ262163:GPZ262164 GZV262163:GZV262164 HJR262163:HJR262164 HTN262163:HTN262164 IDJ262163:IDJ262164 INF262163:INF262164 IXB262163:IXB262164 JGX262163:JGX262164 JQT262163:JQT262164 KAP262163:KAP262164 KKL262163:KKL262164 KUH262163:KUH262164 LED262163:LED262164 LNZ262163:LNZ262164 LXV262163:LXV262164 MHR262163:MHR262164 MRN262163:MRN262164 NBJ262163:NBJ262164 NLF262163:NLF262164 NVB262163:NVB262164 OEX262163:OEX262164 OOT262163:OOT262164 OYP262163:OYP262164 PIL262163:PIL262164 PSH262163:PSH262164 QCD262163:QCD262164 QLZ262163:QLZ262164 QVV262163:QVV262164 RFR262163:RFR262164 RPN262163:RPN262164 RZJ262163:RZJ262164 SJF262163:SJF262164 STB262163:STB262164 TCX262163:TCX262164 TMT262163:TMT262164 TWP262163:TWP262164 UGL262163:UGL262164 UQH262163:UQH262164 VAD262163:VAD262164 VJZ262163:VJZ262164 VTV262163:VTV262164 WDR262163:WDR262164 WNN262163:WNN262164 WXJ262163:WXJ262164 Y327699:Y327700 KX327699:KX327700 UT327699:UT327700 AEP327699:AEP327700 AOL327699:AOL327700 AYH327699:AYH327700 BID327699:BID327700 BRZ327699:BRZ327700 CBV327699:CBV327700 CLR327699:CLR327700 CVN327699:CVN327700 DFJ327699:DFJ327700 DPF327699:DPF327700 DZB327699:DZB327700 EIX327699:EIX327700 EST327699:EST327700 FCP327699:FCP327700 FML327699:FML327700 FWH327699:FWH327700 GGD327699:GGD327700 GPZ327699:GPZ327700 GZV327699:GZV327700 HJR327699:HJR327700 HTN327699:HTN327700 IDJ327699:IDJ327700 INF327699:INF327700 IXB327699:IXB327700 JGX327699:JGX327700 JQT327699:JQT327700 KAP327699:KAP327700 KKL327699:KKL327700 KUH327699:KUH327700 LED327699:LED327700 LNZ327699:LNZ327700 LXV327699:LXV327700 MHR327699:MHR327700 MRN327699:MRN327700 NBJ327699:NBJ327700 NLF327699:NLF327700 NVB327699:NVB327700 OEX327699:OEX327700 OOT327699:OOT327700 OYP327699:OYP327700 PIL327699:PIL327700 PSH327699:PSH327700 QCD327699:QCD327700 QLZ327699:QLZ327700 QVV327699:QVV327700 RFR327699:RFR327700 RPN327699:RPN327700 RZJ327699:RZJ327700 SJF327699:SJF327700 STB327699:STB327700 TCX327699:TCX327700 TMT327699:TMT327700 TWP327699:TWP327700 UGL327699:UGL327700 UQH327699:UQH327700 VAD327699:VAD327700 VJZ327699:VJZ327700 VTV327699:VTV327700 WDR327699:WDR327700 WNN327699:WNN327700 WXJ327699:WXJ327700 Y393235:Y393236 KX393235:KX393236 UT393235:UT393236 AEP393235:AEP393236 AOL393235:AOL393236 AYH393235:AYH393236 BID393235:BID393236 BRZ393235:BRZ393236 CBV393235:CBV393236 CLR393235:CLR393236 CVN393235:CVN393236 DFJ393235:DFJ393236 DPF393235:DPF393236 DZB393235:DZB393236 EIX393235:EIX393236 EST393235:EST393236 FCP393235:FCP393236 FML393235:FML393236 FWH393235:FWH393236 GGD393235:GGD393236 GPZ393235:GPZ393236 GZV393235:GZV393236 HJR393235:HJR393236 HTN393235:HTN393236 IDJ393235:IDJ393236 INF393235:INF393236 IXB393235:IXB393236 JGX393235:JGX393236 JQT393235:JQT393236 KAP393235:KAP393236 KKL393235:KKL393236 KUH393235:KUH393236 LED393235:LED393236 LNZ393235:LNZ393236 LXV393235:LXV393236 MHR393235:MHR393236 MRN393235:MRN393236 NBJ393235:NBJ393236 NLF393235:NLF393236 NVB393235:NVB393236 OEX393235:OEX393236 OOT393235:OOT393236 OYP393235:OYP393236 PIL393235:PIL393236 PSH393235:PSH393236 QCD393235:QCD393236 QLZ393235:QLZ393236 QVV393235:QVV393236 RFR393235:RFR393236 RPN393235:RPN393236 RZJ393235:RZJ393236 SJF393235:SJF393236 STB393235:STB393236 TCX393235:TCX393236 TMT393235:TMT393236 TWP393235:TWP393236 UGL393235:UGL393236 UQH393235:UQH393236 VAD393235:VAD393236 VJZ393235:VJZ393236 VTV393235:VTV393236 WDR393235:WDR393236 WNN393235:WNN393236 WXJ393235:WXJ393236 Y458771:Y458772 KX458771:KX458772 UT458771:UT458772 AEP458771:AEP458772 AOL458771:AOL458772 AYH458771:AYH458772 BID458771:BID458772 BRZ458771:BRZ458772 CBV458771:CBV458772 CLR458771:CLR458772 CVN458771:CVN458772 DFJ458771:DFJ458772 DPF458771:DPF458772 DZB458771:DZB458772 EIX458771:EIX458772 EST458771:EST458772 FCP458771:FCP458772 FML458771:FML458772 FWH458771:FWH458772 GGD458771:GGD458772 GPZ458771:GPZ458772 GZV458771:GZV458772 HJR458771:HJR458772 HTN458771:HTN458772 IDJ458771:IDJ458772 INF458771:INF458772 IXB458771:IXB458772 JGX458771:JGX458772 JQT458771:JQT458772 KAP458771:KAP458772 KKL458771:KKL458772 KUH458771:KUH458772 LED458771:LED458772 LNZ458771:LNZ458772 LXV458771:LXV458772 MHR458771:MHR458772 MRN458771:MRN458772 NBJ458771:NBJ458772 NLF458771:NLF458772 NVB458771:NVB458772 OEX458771:OEX458772 OOT458771:OOT458772 OYP458771:OYP458772 PIL458771:PIL458772 PSH458771:PSH458772 QCD458771:QCD458772 QLZ458771:QLZ458772 QVV458771:QVV458772 RFR458771:RFR458772 RPN458771:RPN458772 RZJ458771:RZJ458772 SJF458771:SJF458772 STB458771:STB458772 TCX458771:TCX458772 TMT458771:TMT458772 TWP458771:TWP458772 UGL458771:UGL458772 UQH458771:UQH458772 VAD458771:VAD458772 VJZ458771:VJZ458772 VTV458771:VTV458772 WDR458771:WDR458772 WNN458771:WNN458772 WXJ458771:WXJ458772 Y524307:Y524308 KX524307:KX524308 UT524307:UT524308 AEP524307:AEP524308 AOL524307:AOL524308 AYH524307:AYH524308 BID524307:BID524308 BRZ524307:BRZ524308 CBV524307:CBV524308 CLR524307:CLR524308 CVN524307:CVN524308 DFJ524307:DFJ524308 DPF524307:DPF524308 DZB524307:DZB524308 EIX524307:EIX524308 EST524307:EST524308 FCP524307:FCP524308 FML524307:FML524308 FWH524307:FWH524308 GGD524307:GGD524308 GPZ524307:GPZ524308 GZV524307:GZV524308 HJR524307:HJR524308 HTN524307:HTN524308 IDJ524307:IDJ524308 INF524307:INF524308 IXB524307:IXB524308 JGX524307:JGX524308 JQT524307:JQT524308 KAP524307:KAP524308 KKL524307:KKL524308 KUH524307:KUH524308 LED524307:LED524308 LNZ524307:LNZ524308 LXV524307:LXV524308 MHR524307:MHR524308 MRN524307:MRN524308 NBJ524307:NBJ524308 NLF524307:NLF524308 NVB524307:NVB524308 OEX524307:OEX524308 OOT524307:OOT524308 OYP524307:OYP524308 PIL524307:PIL524308 PSH524307:PSH524308 QCD524307:QCD524308 QLZ524307:QLZ524308 QVV524307:QVV524308 RFR524307:RFR524308 RPN524307:RPN524308 RZJ524307:RZJ524308 SJF524307:SJF524308 STB524307:STB524308 TCX524307:TCX524308 TMT524307:TMT524308 TWP524307:TWP524308 UGL524307:UGL524308 UQH524307:UQH524308 VAD524307:VAD524308 VJZ524307:VJZ524308 VTV524307:VTV524308 WDR524307:WDR524308 WNN524307:WNN524308 WXJ524307:WXJ524308 Y589843:Y589844 KX589843:KX589844 UT589843:UT589844 AEP589843:AEP589844 AOL589843:AOL589844 AYH589843:AYH589844 BID589843:BID589844 BRZ589843:BRZ589844 CBV589843:CBV589844 CLR589843:CLR589844 CVN589843:CVN589844 DFJ589843:DFJ589844 DPF589843:DPF589844 DZB589843:DZB589844 EIX589843:EIX589844 EST589843:EST589844 FCP589843:FCP589844 FML589843:FML589844 FWH589843:FWH589844 GGD589843:GGD589844 GPZ589843:GPZ589844 GZV589843:GZV589844 HJR589843:HJR589844 HTN589843:HTN589844 IDJ589843:IDJ589844 INF589843:INF589844 IXB589843:IXB589844 JGX589843:JGX589844 JQT589843:JQT589844 KAP589843:KAP589844 KKL589843:KKL589844 KUH589843:KUH589844 LED589843:LED589844 LNZ589843:LNZ589844 LXV589843:LXV589844 MHR589843:MHR589844 MRN589843:MRN589844 NBJ589843:NBJ589844 NLF589843:NLF589844 NVB589843:NVB589844 OEX589843:OEX589844 OOT589843:OOT589844 OYP589843:OYP589844 PIL589843:PIL589844 PSH589843:PSH589844 QCD589843:QCD589844 QLZ589843:QLZ589844 QVV589843:QVV589844 RFR589843:RFR589844 RPN589843:RPN589844 RZJ589843:RZJ589844 SJF589843:SJF589844 STB589843:STB589844 TCX589843:TCX589844 TMT589843:TMT589844 TWP589843:TWP589844 UGL589843:UGL589844 UQH589843:UQH589844 VAD589843:VAD589844 VJZ589843:VJZ589844 VTV589843:VTV589844 WDR589843:WDR589844 WNN589843:WNN589844 WXJ589843:WXJ589844 Y655379:Y655380 KX655379:KX655380 UT655379:UT655380 AEP655379:AEP655380 AOL655379:AOL655380 AYH655379:AYH655380 BID655379:BID655380 BRZ655379:BRZ655380 CBV655379:CBV655380 CLR655379:CLR655380 CVN655379:CVN655380 DFJ655379:DFJ655380 DPF655379:DPF655380 DZB655379:DZB655380 EIX655379:EIX655380 EST655379:EST655380 FCP655379:FCP655380 FML655379:FML655380 FWH655379:FWH655380 GGD655379:GGD655380 GPZ655379:GPZ655380 GZV655379:GZV655380 HJR655379:HJR655380 HTN655379:HTN655380 IDJ655379:IDJ655380 INF655379:INF655380 IXB655379:IXB655380 JGX655379:JGX655380 JQT655379:JQT655380 KAP655379:KAP655380 KKL655379:KKL655380 KUH655379:KUH655380 LED655379:LED655380 LNZ655379:LNZ655380 LXV655379:LXV655380 MHR655379:MHR655380 MRN655379:MRN655380 NBJ655379:NBJ655380 NLF655379:NLF655380 NVB655379:NVB655380 OEX655379:OEX655380 OOT655379:OOT655380 OYP655379:OYP655380 PIL655379:PIL655380 PSH655379:PSH655380 QCD655379:QCD655380 QLZ655379:QLZ655380 QVV655379:QVV655380 RFR655379:RFR655380 RPN655379:RPN655380 RZJ655379:RZJ655380 SJF655379:SJF655380 STB655379:STB655380 TCX655379:TCX655380 TMT655379:TMT655380 TWP655379:TWP655380 UGL655379:UGL655380 UQH655379:UQH655380 VAD655379:VAD655380 VJZ655379:VJZ655380 VTV655379:VTV655380 WDR655379:WDR655380 WNN655379:WNN655380 WXJ655379:WXJ655380 Y720915:Y720916 KX720915:KX720916 UT720915:UT720916 AEP720915:AEP720916 AOL720915:AOL720916 AYH720915:AYH720916 BID720915:BID720916 BRZ720915:BRZ720916 CBV720915:CBV720916 CLR720915:CLR720916 CVN720915:CVN720916 DFJ720915:DFJ720916 DPF720915:DPF720916 DZB720915:DZB720916 EIX720915:EIX720916 EST720915:EST720916 FCP720915:FCP720916 FML720915:FML720916 FWH720915:FWH720916 GGD720915:GGD720916 GPZ720915:GPZ720916 GZV720915:GZV720916 HJR720915:HJR720916 HTN720915:HTN720916 IDJ720915:IDJ720916 INF720915:INF720916 IXB720915:IXB720916 JGX720915:JGX720916 JQT720915:JQT720916 KAP720915:KAP720916 KKL720915:KKL720916 KUH720915:KUH720916 LED720915:LED720916 LNZ720915:LNZ720916 LXV720915:LXV720916 MHR720915:MHR720916 MRN720915:MRN720916 NBJ720915:NBJ720916 NLF720915:NLF720916 NVB720915:NVB720916 OEX720915:OEX720916 OOT720915:OOT720916 OYP720915:OYP720916 PIL720915:PIL720916 PSH720915:PSH720916 QCD720915:QCD720916 QLZ720915:QLZ720916 QVV720915:QVV720916 RFR720915:RFR720916 RPN720915:RPN720916 RZJ720915:RZJ720916 SJF720915:SJF720916 STB720915:STB720916 TCX720915:TCX720916 TMT720915:TMT720916 TWP720915:TWP720916 UGL720915:UGL720916 UQH720915:UQH720916 VAD720915:VAD720916 VJZ720915:VJZ720916 VTV720915:VTV720916 WDR720915:WDR720916 WNN720915:WNN720916 WXJ720915:WXJ720916 Y786451:Y786452 KX786451:KX786452 UT786451:UT786452 AEP786451:AEP786452 AOL786451:AOL786452 AYH786451:AYH786452 BID786451:BID786452 BRZ786451:BRZ786452 CBV786451:CBV786452 CLR786451:CLR786452 CVN786451:CVN786452 DFJ786451:DFJ786452 DPF786451:DPF786452 DZB786451:DZB786452 EIX786451:EIX786452 EST786451:EST786452 FCP786451:FCP786452 FML786451:FML786452 FWH786451:FWH786452 GGD786451:GGD786452 GPZ786451:GPZ786452 GZV786451:GZV786452 HJR786451:HJR786452 HTN786451:HTN786452 IDJ786451:IDJ786452 INF786451:INF786452 IXB786451:IXB786452 JGX786451:JGX786452 JQT786451:JQT786452 KAP786451:KAP786452 KKL786451:KKL786452 KUH786451:KUH786452 LED786451:LED786452 LNZ786451:LNZ786452 LXV786451:LXV786452 MHR786451:MHR786452 MRN786451:MRN786452 NBJ786451:NBJ786452 NLF786451:NLF786452 NVB786451:NVB786452 OEX786451:OEX786452 OOT786451:OOT786452 OYP786451:OYP786452 PIL786451:PIL786452 PSH786451:PSH786452 QCD786451:QCD786452 QLZ786451:QLZ786452 QVV786451:QVV786452 RFR786451:RFR786452 RPN786451:RPN786452 RZJ786451:RZJ786452 SJF786451:SJF786452 STB786451:STB786452 TCX786451:TCX786452 TMT786451:TMT786452 TWP786451:TWP786452 UGL786451:UGL786452 UQH786451:UQH786452 VAD786451:VAD786452 VJZ786451:VJZ786452 VTV786451:VTV786452 WDR786451:WDR786452 WNN786451:WNN786452 WXJ786451:WXJ786452 Y851987:Y851988 KX851987:KX851988 UT851987:UT851988 AEP851987:AEP851988 AOL851987:AOL851988 AYH851987:AYH851988 BID851987:BID851988 BRZ851987:BRZ851988 CBV851987:CBV851988 CLR851987:CLR851988 CVN851987:CVN851988 DFJ851987:DFJ851988 DPF851987:DPF851988 DZB851987:DZB851988 EIX851987:EIX851988 EST851987:EST851988 FCP851987:FCP851988 FML851987:FML851988 FWH851987:FWH851988 GGD851987:GGD851988 GPZ851987:GPZ851988 GZV851987:GZV851988 HJR851987:HJR851988 HTN851987:HTN851988 IDJ851987:IDJ851988 INF851987:INF851988 IXB851987:IXB851988 JGX851987:JGX851988 JQT851987:JQT851988 KAP851987:KAP851988 KKL851987:KKL851988 KUH851987:KUH851988 LED851987:LED851988 LNZ851987:LNZ851988 LXV851987:LXV851988 MHR851987:MHR851988 MRN851987:MRN851988 NBJ851987:NBJ851988 NLF851987:NLF851988 NVB851987:NVB851988 OEX851987:OEX851988 OOT851987:OOT851988 OYP851987:OYP851988 PIL851987:PIL851988 PSH851987:PSH851988 QCD851987:QCD851988 QLZ851987:QLZ851988 QVV851987:QVV851988 RFR851987:RFR851988 RPN851987:RPN851988 RZJ851987:RZJ851988 SJF851987:SJF851988 STB851987:STB851988 TCX851987:TCX851988 TMT851987:TMT851988 TWP851987:TWP851988 UGL851987:UGL851988 UQH851987:UQH851988 VAD851987:VAD851988 VJZ851987:VJZ851988 VTV851987:VTV851988 WDR851987:WDR851988 WNN851987:WNN851988 WXJ851987:WXJ851988 Y917523:Y917524 KX917523:KX917524 UT917523:UT917524 AEP917523:AEP917524 AOL917523:AOL917524 AYH917523:AYH917524 BID917523:BID917524 BRZ917523:BRZ917524 CBV917523:CBV917524 CLR917523:CLR917524 CVN917523:CVN917524 DFJ917523:DFJ917524 DPF917523:DPF917524 DZB917523:DZB917524 EIX917523:EIX917524 EST917523:EST917524 FCP917523:FCP917524 FML917523:FML917524 FWH917523:FWH917524 GGD917523:GGD917524 GPZ917523:GPZ917524 GZV917523:GZV917524 HJR917523:HJR917524 HTN917523:HTN917524 IDJ917523:IDJ917524 INF917523:INF917524 IXB917523:IXB917524 JGX917523:JGX917524 JQT917523:JQT917524 KAP917523:KAP917524 KKL917523:KKL917524 KUH917523:KUH917524 LED917523:LED917524 LNZ917523:LNZ917524 LXV917523:LXV917524 MHR917523:MHR917524 MRN917523:MRN917524 NBJ917523:NBJ917524 NLF917523:NLF917524 NVB917523:NVB917524 OEX917523:OEX917524 OOT917523:OOT917524 OYP917523:OYP917524 PIL917523:PIL917524 PSH917523:PSH917524 QCD917523:QCD917524 QLZ917523:QLZ917524 QVV917523:QVV917524 RFR917523:RFR917524 RPN917523:RPN917524 RZJ917523:RZJ917524 SJF917523:SJF917524 STB917523:STB917524 TCX917523:TCX917524 TMT917523:TMT917524 TWP917523:TWP917524 UGL917523:UGL917524 UQH917523:UQH917524 VAD917523:VAD917524 VJZ917523:VJZ917524 VTV917523:VTV917524 WDR917523:WDR917524 WNN917523:WNN917524 WXJ917523:WXJ917524 Y983059:Y983060 KX983059:KX983060 UT983059:UT983060 AEP983059:AEP983060 AOL983059:AOL983060 AYH983059:AYH983060 BID983059:BID983060 BRZ983059:BRZ983060 CBV983059:CBV983060 CLR983059:CLR983060 CVN983059:CVN983060 DFJ983059:DFJ983060 DPF983059:DPF983060 DZB983059:DZB983060 EIX983059:EIX983060 EST983059:EST983060 FCP983059:FCP983060 FML983059:FML983060 FWH983059:FWH983060 GGD983059:GGD983060 GPZ983059:GPZ983060 GZV983059:GZV983060 HJR983059:HJR983060 HTN983059:HTN983060 IDJ983059:IDJ983060 INF983059:INF983060 IXB983059:IXB983060 JGX983059:JGX983060 JQT983059:JQT983060 KAP983059:KAP983060 KKL983059:KKL983060 KUH983059:KUH983060 LED983059:LED983060 LNZ983059:LNZ983060 LXV983059:LXV983060 MHR983059:MHR983060 MRN983059:MRN983060 NBJ983059:NBJ983060 NLF983059:NLF983060 NVB983059:NVB983060 OEX983059:OEX983060 OOT983059:OOT983060 OYP983059:OYP983060 PIL983059:PIL983060 PSH983059:PSH983060 QCD983059:QCD983060 QLZ983059:QLZ983060 QVV983059:QVV983060 RFR983059:RFR983060 RPN983059:RPN983060 RZJ983059:RZJ983060 SJF983059:SJF983060 STB983059:STB983060 TCX983059:TCX983060 TMT983059:TMT983060 TWP983059:TWP983060 UGL983059:UGL983060 UQH983059:UQH983060 VAD983059:VAD983060 VJZ983059:VJZ983060 VTV983059:VTV983060 WDR983059:WDR983060 WNN983059:WNN983060 UR24 Y24 W24 AI65555:AI65556 AI131091:AI131092 AI196627:AI196628 AI262163:AI262164 AI327699:AI327700 AI393235:AI393236 AI458771:AI458772 AI524307:AI524308 AI589843:AI589844 AI655379:AI655380 AI720915:AI720916 AI786451:AI786452 AI851987:AI851988 AI917523:AI917524 AI983059:AI983060 AK65555:AK65556 AK131091:AK131092 AK196627:AK196628 AK262163:AK262164 AK327699:AK327700 AK393235:AK393236 AK458771:AK458772 AK524307:AK524308 AK589843:AK589844 AK655379:AK655380 AK720915:AK720916 AK786451:AK786452 AK851987:AK851988 AK917523:AK917524 AK983059:AK983060 AK24 AI24 AU65555:AU65556 AU131091:AU131092 AU196627:AU196628 AU262163:AU262164 AU327699:AU327700 AU393235:AU393236 AU458771:AU458772 AU524307:AU524308 AU589843:AU589844 AU655379:AU655380 AU720915:AU720916 AU786451:AU786452 AU851987:AU851988 AU917523:AU917524 AU983059:AU983060 AW65555:AW65556 AW131091:AW131092 AW196627:AW196628 AW262163:AW262164 AW327699:AW327700 AW393235:AW393236 AW458771:AW458772 AW524307:AW524308 AW589843:AW589844 AW655379:AW655380 AW720915:AW720916 AW786451:AW786452 AW851987:AW851988 AW917523:AW917524 AW983059:AW983060 AW24 AU24 BG65555:BG65556 BG131091:BG131092 BG196627:BG196628 BG262163:BG262164 BG327699:BG327700 BG393235:BG393236 BG458771:BG458772 BG524307:BG524308 BG589843:BG589844 BG655379:BG655380 BG720915:BG720916 BG786451:BG786452 BG851987:BG851988 BG917523:BG917524 BG983059:BG983060 BI65555:BI65556 BI131091:BI131092 BI196627:BI196628 BI262163:BI262164 BI327699:BI327700 BI393235:BI393236 BI458771:BI458772 BI524307:BI524308 BI589843:BI589844 BI655379:BI655380 BI720915:BI720916 BI786451:BI786452 BI851987:BI851988 BI917523:BI917524 BI983059:BI983060 BI24 BG24"/>
    <dataValidation allowBlank="1" promptTitle="checkPeriodRange" sqref="AEM24 AOI24 AYE24 BIA24 BRW24 CBS24 CLO24 CVK24 DFG24 DPC24 DYY24 EIU24 ESQ24 FCM24 FMI24 FWE24 GGA24 GPW24 GZS24 HJO24 HTK24 IDG24 INC24 IWY24 JGU24 JQQ24 KAM24 KKI24 KUE24 LEA24 LNW24 LXS24 MHO24 MRK24 NBG24 NLC24 NUY24 OEU24 OOQ24 OYM24 PII24 PSE24 QCA24 QLW24 QVS24 RFO24 RPK24 RZG24 SJC24 SSY24 TCU24 TMQ24 TWM24 UGI24 UQE24 VAA24 VJW24 VTS24 WDO24 WNK24 WXG24 KU24 WXG983059:WXG983060 V65555:V65556 KU65555:KU65556 UQ65555:UQ65556 AEM65555:AEM65556 AOI65555:AOI65556 AYE65555:AYE65556 BIA65555:BIA65556 BRW65555:BRW65556 CBS65555:CBS65556 CLO65555:CLO65556 CVK65555:CVK65556 DFG65555:DFG65556 DPC65555:DPC65556 DYY65555:DYY65556 EIU65555:EIU65556 ESQ65555:ESQ65556 FCM65555:FCM65556 FMI65555:FMI65556 FWE65555:FWE65556 GGA65555:GGA65556 GPW65555:GPW65556 GZS65555:GZS65556 HJO65555:HJO65556 HTK65555:HTK65556 IDG65555:IDG65556 INC65555:INC65556 IWY65555:IWY65556 JGU65555:JGU65556 JQQ65555:JQQ65556 KAM65555:KAM65556 KKI65555:KKI65556 KUE65555:KUE65556 LEA65555:LEA65556 LNW65555:LNW65556 LXS65555:LXS65556 MHO65555:MHO65556 MRK65555:MRK65556 NBG65555:NBG65556 NLC65555:NLC65556 NUY65555:NUY65556 OEU65555:OEU65556 OOQ65555:OOQ65556 OYM65555:OYM65556 PII65555:PII65556 PSE65555:PSE65556 QCA65555:QCA65556 QLW65555:QLW65556 QVS65555:QVS65556 RFO65555:RFO65556 RPK65555:RPK65556 RZG65555:RZG65556 SJC65555:SJC65556 SSY65555:SSY65556 TCU65555:TCU65556 TMQ65555:TMQ65556 TWM65555:TWM65556 UGI65555:UGI65556 UQE65555:UQE65556 VAA65555:VAA65556 VJW65555:VJW65556 VTS65555:VTS65556 WDO65555:WDO65556 WNK65555:WNK65556 WXG65555:WXG65556 V131091:V131092 KU131091:KU131092 UQ131091:UQ131092 AEM131091:AEM131092 AOI131091:AOI131092 AYE131091:AYE131092 BIA131091:BIA131092 BRW131091:BRW131092 CBS131091:CBS131092 CLO131091:CLO131092 CVK131091:CVK131092 DFG131091:DFG131092 DPC131091:DPC131092 DYY131091:DYY131092 EIU131091:EIU131092 ESQ131091:ESQ131092 FCM131091:FCM131092 FMI131091:FMI131092 FWE131091:FWE131092 GGA131091:GGA131092 GPW131091:GPW131092 GZS131091:GZS131092 HJO131091:HJO131092 HTK131091:HTK131092 IDG131091:IDG131092 INC131091:INC131092 IWY131091:IWY131092 JGU131091:JGU131092 JQQ131091:JQQ131092 KAM131091:KAM131092 KKI131091:KKI131092 KUE131091:KUE131092 LEA131091:LEA131092 LNW131091:LNW131092 LXS131091:LXS131092 MHO131091:MHO131092 MRK131091:MRK131092 NBG131091:NBG131092 NLC131091:NLC131092 NUY131091:NUY131092 OEU131091:OEU131092 OOQ131091:OOQ131092 OYM131091:OYM131092 PII131091:PII131092 PSE131091:PSE131092 QCA131091:QCA131092 QLW131091:QLW131092 QVS131091:QVS131092 RFO131091:RFO131092 RPK131091:RPK131092 RZG131091:RZG131092 SJC131091:SJC131092 SSY131091:SSY131092 TCU131091:TCU131092 TMQ131091:TMQ131092 TWM131091:TWM131092 UGI131091:UGI131092 UQE131091:UQE131092 VAA131091:VAA131092 VJW131091:VJW131092 VTS131091:VTS131092 WDO131091:WDO131092 WNK131091:WNK131092 WXG131091:WXG131092 V196627:V196628 KU196627:KU196628 UQ196627:UQ196628 AEM196627:AEM196628 AOI196627:AOI196628 AYE196627:AYE196628 BIA196627:BIA196628 BRW196627:BRW196628 CBS196627:CBS196628 CLO196627:CLO196628 CVK196627:CVK196628 DFG196627:DFG196628 DPC196627:DPC196628 DYY196627:DYY196628 EIU196627:EIU196628 ESQ196627:ESQ196628 FCM196627:FCM196628 FMI196627:FMI196628 FWE196627:FWE196628 GGA196627:GGA196628 GPW196627:GPW196628 GZS196627:GZS196628 HJO196627:HJO196628 HTK196627:HTK196628 IDG196627:IDG196628 INC196627:INC196628 IWY196627:IWY196628 JGU196627:JGU196628 JQQ196627:JQQ196628 KAM196627:KAM196628 KKI196627:KKI196628 KUE196627:KUE196628 LEA196627:LEA196628 LNW196627:LNW196628 LXS196627:LXS196628 MHO196627:MHO196628 MRK196627:MRK196628 NBG196627:NBG196628 NLC196627:NLC196628 NUY196627:NUY196628 OEU196627:OEU196628 OOQ196627:OOQ196628 OYM196627:OYM196628 PII196627:PII196628 PSE196627:PSE196628 QCA196627:QCA196628 QLW196627:QLW196628 QVS196627:QVS196628 RFO196627:RFO196628 RPK196627:RPK196628 RZG196627:RZG196628 SJC196627:SJC196628 SSY196627:SSY196628 TCU196627:TCU196628 TMQ196627:TMQ196628 TWM196627:TWM196628 UGI196627:UGI196628 UQE196627:UQE196628 VAA196627:VAA196628 VJW196627:VJW196628 VTS196627:VTS196628 WDO196627:WDO196628 WNK196627:WNK196628 WXG196627:WXG196628 V262163:V262164 KU262163:KU262164 UQ262163:UQ262164 AEM262163:AEM262164 AOI262163:AOI262164 AYE262163:AYE262164 BIA262163:BIA262164 BRW262163:BRW262164 CBS262163:CBS262164 CLO262163:CLO262164 CVK262163:CVK262164 DFG262163:DFG262164 DPC262163:DPC262164 DYY262163:DYY262164 EIU262163:EIU262164 ESQ262163:ESQ262164 FCM262163:FCM262164 FMI262163:FMI262164 FWE262163:FWE262164 GGA262163:GGA262164 GPW262163:GPW262164 GZS262163:GZS262164 HJO262163:HJO262164 HTK262163:HTK262164 IDG262163:IDG262164 INC262163:INC262164 IWY262163:IWY262164 JGU262163:JGU262164 JQQ262163:JQQ262164 KAM262163:KAM262164 KKI262163:KKI262164 KUE262163:KUE262164 LEA262163:LEA262164 LNW262163:LNW262164 LXS262163:LXS262164 MHO262163:MHO262164 MRK262163:MRK262164 NBG262163:NBG262164 NLC262163:NLC262164 NUY262163:NUY262164 OEU262163:OEU262164 OOQ262163:OOQ262164 OYM262163:OYM262164 PII262163:PII262164 PSE262163:PSE262164 QCA262163:QCA262164 QLW262163:QLW262164 QVS262163:QVS262164 RFO262163:RFO262164 RPK262163:RPK262164 RZG262163:RZG262164 SJC262163:SJC262164 SSY262163:SSY262164 TCU262163:TCU262164 TMQ262163:TMQ262164 TWM262163:TWM262164 UGI262163:UGI262164 UQE262163:UQE262164 VAA262163:VAA262164 VJW262163:VJW262164 VTS262163:VTS262164 WDO262163:WDO262164 WNK262163:WNK262164 WXG262163:WXG262164 V327699:V327700 KU327699:KU327700 UQ327699:UQ327700 AEM327699:AEM327700 AOI327699:AOI327700 AYE327699:AYE327700 BIA327699:BIA327700 BRW327699:BRW327700 CBS327699:CBS327700 CLO327699:CLO327700 CVK327699:CVK327700 DFG327699:DFG327700 DPC327699:DPC327700 DYY327699:DYY327700 EIU327699:EIU327700 ESQ327699:ESQ327700 FCM327699:FCM327700 FMI327699:FMI327700 FWE327699:FWE327700 GGA327699:GGA327700 GPW327699:GPW327700 GZS327699:GZS327700 HJO327699:HJO327700 HTK327699:HTK327700 IDG327699:IDG327700 INC327699:INC327700 IWY327699:IWY327700 JGU327699:JGU327700 JQQ327699:JQQ327700 KAM327699:KAM327700 KKI327699:KKI327700 KUE327699:KUE327700 LEA327699:LEA327700 LNW327699:LNW327700 LXS327699:LXS327700 MHO327699:MHO327700 MRK327699:MRK327700 NBG327699:NBG327700 NLC327699:NLC327700 NUY327699:NUY327700 OEU327699:OEU327700 OOQ327699:OOQ327700 OYM327699:OYM327700 PII327699:PII327700 PSE327699:PSE327700 QCA327699:QCA327700 QLW327699:QLW327700 QVS327699:QVS327700 RFO327699:RFO327700 RPK327699:RPK327700 RZG327699:RZG327700 SJC327699:SJC327700 SSY327699:SSY327700 TCU327699:TCU327700 TMQ327699:TMQ327700 TWM327699:TWM327700 UGI327699:UGI327700 UQE327699:UQE327700 VAA327699:VAA327700 VJW327699:VJW327700 VTS327699:VTS327700 WDO327699:WDO327700 WNK327699:WNK327700 WXG327699:WXG327700 V393235:V393236 KU393235:KU393236 UQ393235:UQ393236 AEM393235:AEM393236 AOI393235:AOI393236 AYE393235:AYE393236 BIA393235:BIA393236 BRW393235:BRW393236 CBS393235:CBS393236 CLO393235:CLO393236 CVK393235:CVK393236 DFG393235:DFG393236 DPC393235:DPC393236 DYY393235:DYY393236 EIU393235:EIU393236 ESQ393235:ESQ393236 FCM393235:FCM393236 FMI393235:FMI393236 FWE393235:FWE393236 GGA393235:GGA393236 GPW393235:GPW393236 GZS393235:GZS393236 HJO393235:HJO393236 HTK393235:HTK393236 IDG393235:IDG393236 INC393235:INC393236 IWY393235:IWY393236 JGU393235:JGU393236 JQQ393235:JQQ393236 KAM393235:KAM393236 KKI393235:KKI393236 KUE393235:KUE393236 LEA393235:LEA393236 LNW393235:LNW393236 LXS393235:LXS393236 MHO393235:MHO393236 MRK393235:MRK393236 NBG393235:NBG393236 NLC393235:NLC393236 NUY393235:NUY393236 OEU393235:OEU393236 OOQ393235:OOQ393236 OYM393235:OYM393236 PII393235:PII393236 PSE393235:PSE393236 QCA393235:QCA393236 QLW393235:QLW393236 QVS393235:QVS393236 RFO393235:RFO393236 RPK393235:RPK393236 RZG393235:RZG393236 SJC393235:SJC393236 SSY393235:SSY393236 TCU393235:TCU393236 TMQ393235:TMQ393236 TWM393235:TWM393236 UGI393235:UGI393236 UQE393235:UQE393236 VAA393235:VAA393236 VJW393235:VJW393236 VTS393235:VTS393236 WDO393235:WDO393236 WNK393235:WNK393236 WXG393235:WXG393236 V458771:V458772 KU458771:KU458772 UQ458771:UQ458772 AEM458771:AEM458772 AOI458771:AOI458772 AYE458771:AYE458772 BIA458771:BIA458772 BRW458771:BRW458772 CBS458771:CBS458772 CLO458771:CLO458772 CVK458771:CVK458772 DFG458771:DFG458772 DPC458771:DPC458772 DYY458771:DYY458772 EIU458771:EIU458772 ESQ458771:ESQ458772 FCM458771:FCM458772 FMI458771:FMI458772 FWE458771:FWE458772 GGA458771:GGA458772 GPW458771:GPW458772 GZS458771:GZS458772 HJO458771:HJO458772 HTK458771:HTK458772 IDG458771:IDG458772 INC458771:INC458772 IWY458771:IWY458772 JGU458771:JGU458772 JQQ458771:JQQ458772 KAM458771:KAM458772 KKI458771:KKI458772 KUE458771:KUE458772 LEA458771:LEA458772 LNW458771:LNW458772 LXS458771:LXS458772 MHO458771:MHO458772 MRK458771:MRK458772 NBG458771:NBG458772 NLC458771:NLC458772 NUY458771:NUY458772 OEU458771:OEU458772 OOQ458771:OOQ458772 OYM458771:OYM458772 PII458771:PII458772 PSE458771:PSE458772 QCA458771:QCA458772 QLW458771:QLW458772 QVS458771:QVS458772 RFO458771:RFO458772 RPK458771:RPK458772 RZG458771:RZG458772 SJC458771:SJC458772 SSY458771:SSY458772 TCU458771:TCU458772 TMQ458771:TMQ458772 TWM458771:TWM458772 UGI458771:UGI458772 UQE458771:UQE458772 VAA458771:VAA458772 VJW458771:VJW458772 VTS458771:VTS458772 WDO458771:WDO458772 WNK458771:WNK458772 WXG458771:WXG458772 V524307:V524308 KU524307:KU524308 UQ524307:UQ524308 AEM524307:AEM524308 AOI524307:AOI524308 AYE524307:AYE524308 BIA524307:BIA524308 BRW524307:BRW524308 CBS524307:CBS524308 CLO524307:CLO524308 CVK524307:CVK524308 DFG524307:DFG524308 DPC524307:DPC524308 DYY524307:DYY524308 EIU524307:EIU524308 ESQ524307:ESQ524308 FCM524307:FCM524308 FMI524307:FMI524308 FWE524307:FWE524308 GGA524307:GGA524308 GPW524307:GPW524308 GZS524307:GZS524308 HJO524307:HJO524308 HTK524307:HTK524308 IDG524307:IDG524308 INC524307:INC524308 IWY524307:IWY524308 JGU524307:JGU524308 JQQ524307:JQQ524308 KAM524307:KAM524308 KKI524307:KKI524308 KUE524307:KUE524308 LEA524307:LEA524308 LNW524307:LNW524308 LXS524307:LXS524308 MHO524307:MHO524308 MRK524307:MRK524308 NBG524307:NBG524308 NLC524307:NLC524308 NUY524307:NUY524308 OEU524307:OEU524308 OOQ524307:OOQ524308 OYM524307:OYM524308 PII524307:PII524308 PSE524307:PSE524308 QCA524307:QCA524308 QLW524307:QLW524308 QVS524307:QVS524308 RFO524307:RFO524308 RPK524307:RPK524308 RZG524307:RZG524308 SJC524307:SJC524308 SSY524307:SSY524308 TCU524307:TCU524308 TMQ524307:TMQ524308 TWM524307:TWM524308 UGI524307:UGI524308 UQE524307:UQE524308 VAA524307:VAA524308 VJW524307:VJW524308 VTS524307:VTS524308 WDO524307:WDO524308 WNK524307:WNK524308 WXG524307:WXG524308 V589843:V589844 KU589843:KU589844 UQ589843:UQ589844 AEM589843:AEM589844 AOI589843:AOI589844 AYE589843:AYE589844 BIA589843:BIA589844 BRW589843:BRW589844 CBS589843:CBS589844 CLO589843:CLO589844 CVK589843:CVK589844 DFG589843:DFG589844 DPC589843:DPC589844 DYY589843:DYY589844 EIU589843:EIU589844 ESQ589843:ESQ589844 FCM589843:FCM589844 FMI589843:FMI589844 FWE589843:FWE589844 GGA589843:GGA589844 GPW589843:GPW589844 GZS589843:GZS589844 HJO589843:HJO589844 HTK589843:HTK589844 IDG589843:IDG589844 INC589843:INC589844 IWY589843:IWY589844 JGU589843:JGU589844 JQQ589843:JQQ589844 KAM589843:KAM589844 KKI589843:KKI589844 KUE589843:KUE589844 LEA589843:LEA589844 LNW589843:LNW589844 LXS589843:LXS589844 MHO589843:MHO589844 MRK589843:MRK589844 NBG589843:NBG589844 NLC589843:NLC589844 NUY589843:NUY589844 OEU589843:OEU589844 OOQ589843:OOQ589844 OYM589843:OYM589844 PII589843:PII589844 PSE589843:PSE589844 QCA589843:QCA589844 QLW589843:QLW589844 QVS589843:QVS589844 RFO589843:RFO589844 RPK589843:RPK589844 RZG589843:RZG589844 SJC589843:SJC589844 SSY589843:SSY589844 TCU589843:TCU589844 TMQ589843:TMQ589844 TWM589843:TWM589844 UGI589843:UGI589844 UQE589843:UQE589844 VAA589843:VAA589844 VJW589843:VJW589844 VTS589843:VTS589844 WDO589843:WDO589844 WNK589843:WNK589844 WXG589843:WXG589844 V655379:V655380 KU655379:KU655380 UQ655379:UQ655380 AEM655379:AEM655380 AOI655379:AOI655380 AYE655379:AYE655380 BIA655379:BIA655380 BRW655379:BRW655380 CBS655379:CBS655380 CLO655379:CLO655380 CVK655379:CVK655380 DFG655379:DFG655380 DPC655379:DPC655380 DYY655379:DYY655380 EIU655379:EIU655380 ESQ655379:ESQ655380 FCM655379:FCM655380 FMI655379:FMI655380 FWE655379:FWE655380 GGA655379:GGA655380 GPW655379:GPW655380 GZS655379:GZS655380 HJO655379:HJO655380 HTK655379:HTK655380 IDG655379:IDG655380 INC655379:INC655380 IWY655379:IWY655380 JGU655379:JGU655380 JQQ655379:JQQ655380 KAM655379:KAM655380 KKI655379:KKI655380 KUE655379:KUE655380 LEA655379:LEA655380 LNW655379:LNW655380 LXS655379:LXS655380 MHO655379:MHO655380 MRK655379:MRK655380 NBG655379:NBG655380 NLC655379:NLC655380 NUY655379:NUY655380 OEU655379:OEU655380 OOQ655379:OOQ655380 OYM655379:OYM655380 PII655379:PII655380 PSE655379:PSE655380 QCA655379:QCA655380 QLW655379:QLW655380 QVS655379:QVS655380 RFO655379:RFO655380 RPK655379:RPK655380 RZG655379:RZG655380 SJC655379:SJC655380 SSY655379:SSY655380 TCU655379:TCU655380 TMQ655379:TMQ655380 TWM655379:TWM655380 UGI655379:UGI655380 UQE655379:UQE655380 VAA655379:VAA655380 VJW655379:VJW655380 VTS655379:VTS655380 WDO655379:WDO655380 WNK655379:WNK655380 WXG655379:WXG655380 V720915:V720916 KU720915:KU720916 UQ720915:UQ720916 AEM720915:AEM720916 AOI720915:AOI720916 AYE720915:AYE720916 BIA720915:BIA720916 BRW720915:BRW720916 CBS720915:CBS720916 CLO720915:CLO720916 CVK720915:CVK720916 DFG720915:DFG720916 DPC720915:DPC720916 DYY720915:DYY720916 EIU720915:EIU720916 ESQ720915:ESQ720916 FCM720915:FCM720916 FMI720915:FMI720916 FWE720915:FWE720916 GGA720915:GGA720916 GPW720915:GPW720916 GZS720915:GZS720916 HJO720915:HJO720916 HTK720915:HTK720916 IDG720915:IDG720916 INC720915:INC720916 IWY720915:IWY720916 JGU720915:JGU720916 JQQ720915:JQQ720916 KAM720915:KAM720916 KKI720915:KKI720916 KUE720915:KUE720916 LEA720915:LEA720916 LNW720915:LNW720916 LXS720915:LXS720916 MHO720915:MHO720916 MRK720915:MRK720916 NBG720915:NBG720916 NLC720915:NLC720916 NUY720915:NUY720916 OEU720915:OEU720916 OOQ720915:OOQ720916 OYM720915:OYM720916 PII720915:PII720916 PSE720915:PSE720916 QCA720915:QCA720916 QLW720915:QLW720916 QVS720915:QVS720916 RFO720915:RFO720916 RPK720915:RPK720916 RZG720915:RZG720916 SJC720915:SJC720916 SSY720915:SSY720916 TCU720915:TCU720916 TMQ720915:TMQ720916 TWM720915:TWM720916 UGI720915:UGI720916 UQE720915:UQE720916 VAA720915:VAA720916 VJW720915:VJW720916 VTS720915:VTS720916 WDO720915:WDO720916 WNK720915:WNK720916 WXG720915:WXG720916 V786451:V786452 KU786451:KU786452 UQ786451:UQ786452 AEM786451:AEM786452 AOI786451:AOI786452 AYE786451:AYE786452 BIA786451:BIA786452 BRW786451:BRW786452 CBS786451:CBS786452 CLO786451:CLO786452 CVK786451:CVK786452 DFG786451:DFG786452 DPC786451:DPC786452 DYY786451:DYY786452 EIU786451:EIU786452 ESQ786451:ESQ786452 FCM786451:FCM786452 FMI786451:FMI786452 FWE786451:FWE786452 GGA786451:GGA786452 GPW786451:GPW786452 GZS786451:GZS786452 HJO786451:HJO786452 HTK786451:HTK786452 IDG786451:IDG786452 INC786451:INC786452 IWY786451:IWY786452 JGU786451:JGU786452 JQQ786451:JQQ786452 KAM786451:KAM786452 KKI786451:KKI786452 KUE786451:KUE786452 LEA786451:LEA786452 LNW786451:LNW786452 LXS786451:LXS786452 MHO786451:MHO786452 MRK786451:MRK786452 NBG786451:NBG786452 NLC786451:NLC786452 NUY786451:NUY786452 OEU786451:OEU786452 OOQ786451:OOQ786452 OYM786451:OYM786452 PII786451:PII786452 PSE786451:PSE786452 QCA786451:QCA786452 QLW786451:QLW786452 QVS786451:QVS786452 RFO786451:RFO786452 RPK786451:RPK786452 RZG786451:RZG786452 SJC786451:SJC786452 SSY786451:SSY786452 TCU786451:TCU786452 TMQ786451:TMQ786452 TWM786451:TWM786452 UGI786451:UGI786452 UQE786451:UQE786452 VAA786451:VAA786452 VJW786451:VJW786452 VTS786451:VTS786452 WDO786451:WDO786452 WNK786451:WNK786452 WXG786451:WXG786452 V851987:V851988 KU851987:KU851988 UQ851987:UQ851988 AEM851987:AEM851988 AOI851987:AOI851988 AYE851987:AYE851988 BIA851987:BIA851988 BRW851987:BRW851988 CBS851987:CBS851988 CLO851987:CLO851988 CVK851987:CVK851988 DFG851987:DFG851988 DPC851987:DPC851988 DYY851987:DYY851988 EIU851987:EIU851988 ESQ851987:ESQ851988 FCM851987:FCM851988 FMI851987:FMI851988 FWE851987:FWE851988 GGA851987:GGA851988 GPW851987:GPW851988 GZS851987:GZS851988 HJO851987:HJO851988 HTK851987:HTK851988 IDG851987:IDG851988 INC851987:INC851988 IWY851987:IWY851988 JGU851987:JGU851988 JQQ851987:JQQ851988 KAM851987:KAM851988 KKI851987:KKI851988 KUE851987:KUE851988 LEA851987:LEA851988 LNW851987:LNW851988 LXS851987:LXS851988 MHO851987:MHO851988 MRK851987:MRK851988 NBG851987:NBG851988 NLC851987:NLC851988 NUY851987:NUY851988 OEU851987:OEU851988 OOQ851987:OOQ851988 OYM851987:OYM851988 PII851987:PII851988 PSE851987:PSE851988 QCA851987:QCA851988 QLW851987:QLW851988 QVS851987:QVS851988 RFO851987:RFO851988 RPK851987:RPK851988 RZG851987:RZG851988 SJC851987:SJC851988 SSY851987:SSY851988 TCU851987:TCU851988 TMQ851987:TMQ851988 TWM851987:TWM851988 UGI851987:UGI851988 UQE851987:UQE851988 VAA851987:VAA851988 VJW851987:VJW851988 VTS851987:VTS851988 WDO851987:WDO851988 WNK851987:WNK851988 WXG851987:WXG851988 V917523:V917524 KU917523:KU917524 UQ917523:UQ917524 AEM917523:AEM917524 AOI917523:AOI917524 AYE917523:AYE917524 BIA917523:BIA917524 BRW917523:BRW917524 CBS917523:CBS917524 CLO917523:CLO917524 CVK917523:CVK917524 DFG917523:DFG917524 DPC917523:DPC917524 DYY917523:DYY917524 EIU917523:EIU917524 ESQ917523:ESQ917524 FCM917523:FCM917524 FMI917523:FMI917524 FWE917523:FWE917524 GGA917523:GGA917524 GPW917523:GPW917524 GZS917523:GZS917524 HJO917523:HJO917524 HTK917523:HTK917524 IDG917523:IDG917524 INC917523:INC917524 IWY917523:IWY917524 JGU917523:JGU917524 JQQ917523:JQQ917524 KAM917523:KAM917524 KKI917523:KKI917524 KUE917523:KUE917524 LEA917523:LEA917524 LNW917523:LNW917524 LXS917523:LXS917524 MHO917523:MHO917524 MRK917523:MRK917524 NBG917523:NBG917524 NLC917523:NLC917524 NUY917523:NUY917524 OEU917523:OEU917524 OOQ917523:OOQ917524 OYM917523:OYM917524 PII917523:PII917524 PSE917523:PSE917524 QCA917523:QCA917524 QLW917523:QLW917524 QVS917523:QVS917524 RFO917523:RFO917524 RPK917523:RPK917524 RZG917523:RZG917524 SJC917523:SJC917524 SSY917523:SSY917524 TCU917523:TCU917524 TMQ917523:TMQ917524 TWM917523:TWM917524 UGI917523:UGI917524 UQE917523:UQE917524 VAA917523:VAA917524 VJW917523:VJW917524 VTS917523:VTS917524 WDO917523:WDO917524 WNK917523:WNK917524 WXG917523:WXG917524 V983059:V983060 KU983059:KU983060 UQ983059:UQ983060 AEM983059:AEM983060 AOI983059:AOI983060 AYE983059:AYE983060 BIA983059:BIA983060 BRW983059:BRW983060 CBS983059:CBS983060 CLO983059:CLO983060 CVK983059:CVK983060 DFG983059:DFG983060 DPC983059:DPC983060 DYY983059:DYY983060 EIU983059:EIU983060 ESQ983059:ESQ983060 FCM983059:FCM983060 FMI983059:FMI983060 FWE983059:FWE983060 GGA983059:GGA983060 GPW983059:GPW983060 GZS983059:GZS983060 HJO983059:HJO983060 HTK983059:HTK983060 IDG983059:IDG983060 INC983059:INC983060 IWY983059:IWY983060 JGU983059:JGU983060 JQQ983059:JQQ983060 KAM983059:KAM983060 KKI983059:KKI983060 KUE983059:KUE983060 LEA983059:LEA983060 LNW983059:LNW983060 LXS983059:LXS983060 MHO983059:MHO983060 MRK983059:MRK983060 NBG983059:NBG983060 NLC983059:NLC983060 NUY983059:NUY983060 OEU983059:OEU983060 OOQ983059:OOQ983060 OYM983059:OYM983060 PII983059:PII983060 PSE983059:PSE983060 QCA983059:QCA983060 QLW983059:QLW983060 QVS983059:QVS983060 RFO983059:RFO983060 RPK983059:RPK983060 RZG983059:RZG983060 SJC983059:SJC983060 SSY983059:SSY983060 TCU983059:TCU983060 TMQ983059:TMQ983060 TWM983059:TWM983060 UGI983059:UGI983060 UQE983059:UQE983060 VAA983059:VAA983060 VJW983059:VJW983060 VTS983059:VTS983060 WDO983059:WDO983060 WNK983059:WNK983060 UQ24 V24 AH65555:AH65556 AH131091:AH131092 AH196627:AH196628 AH262163:AH262164 AH327699:AH327700 AH393235:AH393236 AH458771:AH458772 AH524307:AH524308 AH589843:AH589844 AH655379:AH655380 AH720915:AH720916 AH786451:AH786452 AH851987:AH851988 AH917523:AH917524 AH983059:AH983060 AH24 AT65555:AT65556 AT131091:AT131092 AT196627:AT196628 AT262163:AT262164 AT327699:AT327700 AT393235:AT393236 AT458771:AT458772 AT524307:AT524308 AT589843:AT589844 AT655379:AT655380 AT720915:AT720916 AT786451:AT786452 AT851987:AT851988 AT917523:AT917524 AT983059:AT983060 AT24 BF65555:BF65556 BF131091:BF131092 BF196627:BF196628 BF262163:BF262164 BF327699:BF327700 BF393235:BF393236 BF458771:BF458772 BF524307:BF524308 BF589843:BF589844 BF655379:BF655380 BF720915:BF720916 BF786451:BF786452 BF851987:BF851988 BF917523:BF917524 BF983059:BF983060 BF24"/>
    <dataValidation allowBlank="1" showInputMessage="1" showErrorMessage="1" prompt="Для выбора выполните двойной щелчок левой клавиши мыши по соответствующей ячейке." sqref="UU24 X65555:X65557 KW65555:KW65557 US65555:US65557 AEO65555:AEO65557 AOK65555:AOK65557 AYG65555:AYG65557 BIC65555:BIC65557 BRY65555:BRY65557 CBU65555:CBU65557 CLQ65555:CLQ65557 CVM65555:CVM65557 DFI65555:DFI65557 DPE65555:DPE65557 DZA65555:DZA65557 EIW65555:EIW65557 ESS65555:ESS65557 FCO65555:FCO65557 FMK65555:FMK65557 FWG65555:FWG65557 GGC65555:GGC65557 GPY65555:GPY65557 GZU65555:GZU65557 HJQ65555:HJQ65557 HTM65555:HTM65557 IDI65555:IDI65557 INE65555:INE65557 IXA65555:IXA65557 JGW65555:JGW65557 JQS65555:JQS65557 KAO65555:KAO65557 KKK65555:KKK65557 KUG65555:KUG65557 LEC65555:LEC65557 LNY65555:LNY65557 LXU65555:LXU65557 MHQ65555:MHQ65557 MRM65555:MRM65557 NBI65555:NBI65557 NLE65555:NLE65557 NVA65555:NVA65557 OEW65555:OEW65557 OOS65555:OOS65557 OYO65555:OYO65557 PIK65555:PIK65557 PSG65555:PSG65557 QCC65555:QCC65557 QLY65555:QLY65557 QVU65555:QVU65557 RFQ65555:RFQ65557 RPM65555:RPM65557 RZI65555:RZI65557 SJE65555:SJE65557 STA65555:STA65557 TCW65555:TCW65557 TMS65555:TMS65557 TWO65555:TWO65557 UGK65555:UGK65557 UQG65555:UQG65557 VAC65555:VAC65557 VJY65555:VJY65557 VTU65555:VTU65557 WDQ65555:WDQ65557 WNM65555:WNM65557 WXI65555:WXI65557 X131091:X131093 KW131091:KW131093 US131091:US131093 AEO131091:AEO131093 AOK131091:AOK131093 AYG131091:AYG131093 BIC131091:BIC131093 BRY131091:BRY131093 CBU131091:CBU131093 CLQ131091:CLQ131093 CVM131091:CVM131093 DFI131091:DFI131093 DPE131091:DPE131093 DZA131091:DZA131093 EIW131091:EIW131093 ESS131091:ESS131093 FCO131091:FCO131093 FMK131091:FMK131093 FWG131091:FWG131093 GGC131091:GGC131093 GPY131091:GPY131093 GZU131091:GZU131093 HJQ131091:HJQ131093 HTM131091:HTM131093 IDI131091:IDI131093 INE131091:INE131093 IXA131091:IXA131093 JGW131091:JGW131093 JQS131091:JQS131093 KAO131091:KAO131093 KKK131091:KKK131093 KUG131091:KUG131093 LEC131091:LEC131093 LNY131091:LNY131093 LXU131091:LXU131093 MHQ131091:MHQ131093 MRM131091:MRM131093 NBI131091:NBI131093 NLE131091:NLE131093 NVA131091:NVA131093 OEW131091:OEW131093 OOS131091:OOS131093 OYO131091:OYO131093 PIK131091:PIK131093 PSG131091:PSG131093 QCC131091:QCC131093 QLY131091:QLY131093 QVU131091:QVU131093 RFQ131091:RFQ131093 RPM131091:RPM131093 RZI131091:RZI131093 SJE131091:SJE131093 STA131091:STA131093 TCW131091:TCW131093 TMS131091:TMS131093 TWO131091:TWO131093 UGK131091:UGK131093 UQG131091:UQG131093 VAC131091:VAC131093 VJY131091:VJY131093 VTU131091:VTU131093 WDQ131091:WDQ131093 WNM131091:WNM131093 WXI131091:WXI131093 X196627:X196629 KW196627:KW196629 US196627:US196629 AEO196627:AEO196629 AOK196627:AOK196629 AYG196627:AYG196629 BIC196627:BIC196629 BRY196627:BRY196629 CBU196627:CBU196629 CLQ196627:CLQ196629 CVM196627:CVM196629 DFI196627:DFI196629 DPE196627:DPE196629 DZA196627:DZA196629 EIW196627:EIW196629 ESS196627:ESS196629 FCO196627:FCO196629 FMK196627:FMK196629 FWG196627:FWG196629 GGC196627:GGC196629 GPY196627:GPY196629 GZU196627:GZU196629 HJQ196627:HJQ196629 HTM196627:HTM196629 IDI196627:IDI196629 INE196627:INE196629 IXA196627:IXA196629 JGW196627:JGW196629 JQS196627:JQS196629 KAO196627:KAO196629 KKK196627:KKK196629 KUG196627:KUG196629 LEC196627:LEC196629 LNY196627:LNY196629 LXU196627:LXU196629 MHQ196627:MHQ196629 MRM196627:MRM196629 NBI196627:NBI196629 NLE196627:NLE196629 NVA196627:NVA196629 OEW196627:OEW196629 OOS196627:OOS196629 OYO196627:OYO196629 PIK196627:PIK196629 PSG196627:PSG196629 QCC196627:QCC196629 QLY196627:QLY196629 QVU196627:QVU196629 RFQ196627:RFQ196629 RPM196627:RPM196629 RZI196627:RZI196629 SJE196627:SJE196629 STA196627:STA196629 TCW196627:TCW196629 TMS196627:TMS196629 TWO196627:TWO196629 UGK196627:UGK196629 UQG196627:UQG196629 VAC196627:VAC196629 VJY196627:VJY196629 VTU196627:VTU196629 WDQ196627:WDQ196629 WNM196627:WNM196629 WXI196627:WXI196629 X262163:X262165 KW262163:KW262165 US262163:US262165 AEO262163:AEO262165 AOK262163:AOK262165 AYG262163:AYG262165 BIC262163:BIC262165 BRY262163:BRY262165 CBU262163:CBU262165 CLQ262163:CLQ262165 CVM262163:CVM262165 DFI262163:DFI262165 DPE262163:DPE262165 DZA262163:DZA262165 EIW262163:EIW262165 ESS262163:ESS262165 FCO262163:FCO262165 FMK262163:FMK262165 FWG262163:FWG262165 GGC262163:GGC262165 GPY262163:GPY262165 GZU262163:GZU262165 HJQ262163:HJQ262165 HTM262163:HTM262165 IDI262163:IDI262165 INE262163:INE262165 IXA262163:IXA262165 JGW262163:JGW262165 JQS262163:JQS262165 KAO262163:KAO262165 KKK262163:KKK262165 KUG262163:KUG262165 LEC262163:LEC262165 LNY262163:LNY262165 LXU262163:LXU262165 MHQ262163:MHQ262165 MRM262163:MRM262165 NBI262163:NBI262165 NLE262163:NLE262165 NVA262163:NVA262165 OEW262163:OEW262165 OOS262163:OOS262165 OYO262163:OYO262165 PIK262163:PIK262165 PSG262163:PSG262165 QCC262163:QCC262165 QLY262163:QLY262165 QVU262163:QVU262165 RFQ262163:RFQ262165 RPM262163:RPM262165 RZI262163:RZI262165 SJE262163:SJE262165 STA262163:STA262165 TCW262163:TCW262165 TMS262163:TMS262165 TWO262163:TWO262165 UGK262163:UGK262165 UQG262163:UQG262165 VAC262163:VAC262165 VJY262163:VJY262165 VTU262163:VTU262165 WDQ262163:WDQ262165 WNM262163:WNM262165 WXI262163:WXI262165 X327699:X327701 KW327699:KW327701 US327699:US327701 AEO327699:AEO327701 AOK327699:AOK327701 AYG327699:AYG327701 BIC327699:BIC327701 BRY327699:BRY327701 CBU327699:CBU327701 CLQ327699:CLQ327701 CVM327699:CVM327701 DFI327699:DFI327701 DPE327699:DPE327701 DZA327699:DZA327701 EIW327699:EIW327701 ESS327699:ESS327701 FCO327699:FCO327701 FMK327699:FMK327701 FWG327699:FWG327701 GGC327699:GGC327701 GPY327699:GPY327701 GZU327699:GZU327701 HJQ327699:HJQ327701 HTM327699:HTM327701 IDI327699:IDI327701 INE327699:INE327701 IXA327699:IXA327701 JGW327699:JGW327701 JQS327699:JQS327701 KAO327699:KAO327701 KKK327699:KKK327701 KUG327699:KUG327701 LEC327699:LEC327701 LNY327699:LNY327701 LXU327699:LXU327701 MHQ327699:MHQ327701 MRM327699:MRM327701 NBI327699:NBI327701 NLE327699:NLE327701 NVA327699:NVA327701 OEW327699:OEW327701 OOS327699:OOS327701 OYO327699:OYO327701 PIK327699:PIK327701 PSG327699:PSG327701 QCC327699:QCC327701 QLY327699:QLY327701 QVU327699:QVU327701 RFQ327699:RFQ327701 RPM327699:RPM327701 RZI327699:RZI327701 SJE327699:SJE327701 STA327699:STA327701 TCW327699:TCW327701 TMS327699:TMS327701 TWO327699:TWO327701 UGK327699:UGK327701 UQG327699:UQG327701 VAC327699:VAC327701 VJY327699:VJY327701 VTU327699:VTU327701 WDQ327699:WDQ327701 WNM327699:WNM327701 WXI327699:WXI327701 X393235:X393237 KW393235:KW393237 US393235:US393237 AEO393235:AEO393237 AOK393235:AOK393237 AYG393235:AYG393237 BIC393235:BIC393237 BRY393235:BRY393237 CBU393235:CBU393237 CLQ393235:CLQ393237 CVM393235:CVM393237 DFI393235:DFI393237 DPE393235:DPE393237 DZA393235:DZA393237 EIW393235:EIW393237 ESS393235:ESS393237 FCO393235:FCO393237 FMK393235:FMK393237 FWG393235:FWG393237 GGC393235:GGC393237 GPY393235:GPY393237 GZU393235:GZU393237 HJQ393235:HJQ393237 HTM393235:HTM393237 IDI393235:IDI393237 INE393235:INE393237 IXA393235:IXA393237 JGW393235:JGW393237 JQS393235:JQS393237 KAO393235:KAO393237 KKK393235:KKK393237 KUG393235:KUG393237 LEC393235:LEC393237 LNY393235:LNY393237 LXU393235:LXU393237 MHQ393235:MHQ393237 MRM393235:MRM393237 NBI393235:NBI393237 NLE393235:NLE393237 NVA393235:NVA393237 OEW393235:OEW393237 OOS393235:OOS393237 OYO393235:OYO393237 PIK393235:PIK393237 PSG393235:PSG393237 QCC393235:QCC393237 QLY393235:QLY393237 QVU393235:QVU393237 RFQ393235:RFQ393237 RPM393235:RPM393237 RZI393235:RZI393237 SJE393235:SJE393237 STA393235:STA393237 TCW393235:TCW393237 TMS393235:TMS393237 TWO393235:TWO393237 UGK393235:UGK393237 UQG393235:UQG393237 VAC393235:VAC393237 VJY393235:VJY393237 VTU393235:VTU393237 WDQ393235:WDQ393237 WNM393235:WNM393237 WXI393235:WXI393237 X458771:X458773 KW458771:KW458773 US458771:US458773 AEO458771:AEO458773 AOK458771:AOK458773 AYG458771:AYG458773 BIC458771:BIC458773 BRY458771:BRY458773 CBU458771:CBU458773 CLQ458771:CLQ458773 CVM458771:CVM458773 DFI458771:DFI458773 DPE458771:DPE458773 DZA458771:DZA458773 EIW458771:EIW458773 ESS458771:ESS458773 FCO458771:FCO458773 FMK458771:FMK458773 FWG458771:FWG458773 GGC458771:GGC458773 GPY458771:GPY458773 GZU458771:GZU458773 HJQ458771:HJQ458773 HTM458771:HTM458773 IDI458771:IDI458773 INE458771:INE458773 IXA458771:IXA458773 JGW458771:JGW458773 JQS458771:JQS458773 KAO458771:KAO458773 KKK458771:KKK458773 KUG458771:KUG458773 LEC458771:LEC458773 LNY458771:LNY458773 LXU458771:LXU458773 MHQ458771:MHQ458773 MRM458771:MRM458773 NBI458771:NBI458773 NLE458771:NLE458773 NVA458771:NVA458773 OEW458771:OEW458773 OOS458771:OOS458773 OYO458771:OYO458773 PIK458771:PIK458773 PSG458771:PSG458773 QCC458771:QCC458773 QLY458771:QLY458773 QVU458771:QVU458773 RFQ458771:RFQ458773 RPM458771:RPM458773 RZI458771:RZI458773 SJE458771:SJE458773 STA458771:STA458773 TCW458771:TCW458773 TMS458771:TMS458773 TWO458771:TWO458773 UGK458771:UGK458773 UQG458771:UQG458773 VAC458771:VAC458773 VJY458771:VJY458773 VTU458771:VTU458773 WDQ458771:WDQ458773 WNM458771:WNM458773 WXI458771:WXI458773 X524307:X524309 KW524307:KW524309 US524307:US524309 AEO524307:AEO524309 AOK524307:AOK524309 AYG524307:AYG524309 BIC524307:BIC524309 BRY524307:BRY524309 CBU524307:CBU524309 CLQ524307:CLQ524309 CVM524307:CVM524309 DFI524307:DFI524309 DPE524307:DPE524309 DZA524307:DZA524309 EIW524307:EIW524309 ESS524307:ESS524309 FCO524307:FCO524309 FMK524307:FMK524309 FWG524307:FWG524309 GGC524307:GGC524309 GPY524307:GPY524309 GZU524307:GZU524309 HJQ524307:HJQ524309 HTM524307:HTM524309 IDI524307:IDI524309 INE524307:INE524309 IXA524307:IXA524309 JGW524307:JGW524309 JQS524307:JQS524309 KAO524307:KAO524309 KKK524307:KKK524309 KUG524307:KUG524309 LEC524307:LEC524309 LNY524307:LNY524309 LXU524307:LXU524309 MHQ524307:MHQ524309 MRM524307:MRM524309 NBI524307:NBI524309 NLE524307:NLE524309 NVA524307:NVA524309 OEW524307:OEW524309 OOS524307:OOS524309 OYO524307:OYO524309 PIK524307:PIK524309 PSG524307:PSG524309 QCC524307:QCC524309 QLY524307:QLY524309 QVU524307:QVU524309 RFQ524307:RFQ524309 RPM524307:RPM524309 RZI524307:RZI524309 SJE524307:SJE524309 STA524307:STA524309 TCW524307:TCW524309 TMS524307:TMS524309 TWO524307:TWO524309 UGK524307:UGK524309 UQG524307:UQG524309 VAC524307:VAC524309 VJY524307:VJY524309 VTU524307:VTU524309 WDQ524307:WDQ524309 WNM524307:WNM524309 WXI524307:WXI524309 X589843:X589845 KW589843:KW589845 US589843:US589845 AEO589843:AEO589845 AOK589843:AOK589845 AYG589843:AYG589845 BIC589843:BIC589845 BRY589843:BRY589845 CBU589843:CBU589845 CLQ589843:CLQ589845 CVM589843:CVM589845 DFI589843:DFI589845 DPE589843:DPE589845 DZA589843:DZA589845 EIW589843:EIW589845 ESS589843:ESS589845 FCO589843:FCO589845 FMK589843:FMK589845 FWG589843:FWG589845 GGC589843:GGC589845 GPY589843:GPY589845 GZU589843:GZU589845 HJQ589843:HJQ589845 HTM589843:HTM589845 IDI589843:IDI589845 INE589843:INE589845 IXA589843:IXA589845 JGW589843:JGW589845 JQS589843:JQS589845 KAO589843:KAO589845 KKK589843:KKK589845 KUG589843:KUG589845 LEC589843:LEC589845 LNY589843:LNY589845 LXU589843:LXU589845 MHQ589843:MHQ589845 MRM589843:MRM589845 NBI589843:NBI589845 NLE589843:NLE589845 NVA589843:NVA589845 OEW589843:OEW589845 OOS589843:OOS589845 OYO589843:OYO589845 PIK589843:PIK589845 PSG589843:PSG589845 QCC589843:QCC589845 QLY589843:QLY589845 QVU589843:QVU589845 RFQ589843:RFQ589845 RPM589843:RPM589845 RZI589843:RZI589845 SJE589843:SJE589845 STA589843:STA589845 TCW589843:TCW589845 TMS589843:TMS589845 TWO589843:TWO589845 UGK589843:UGK589845 UQG589843:UQG589845 VAC589843:VAC589845 VJY589843:VJY589845 VTU589843:VTU589845 WDQ589843:WDQ589845 WNM589843:WNM589845 WXI589843:WXI589845 X655379:X655381 KW655379:KW655381 US655379:US655381 AEO655379:AEO655381 AOK655379:AOK655381 AYG655379:AYG655381 BIC655379:BIC655381 BRY655379:BRY655381 CBU655379:CBU655381 CLQ655379:CLQ655381 CVM655379:CVM655381 DFI655379:DFI655381 DPE655379:DPE655381 DZA655379:DZA655381 EIW655379:EIW655381 ESS655379:ESS655381 FCO655379:FCO655381 FMK655379:FMK655381 FWG655379:FWG655381 GGC655379:GGC655381 GPY655379:GPY655381 GZU655379:GZU655381 HJQ655379:HJQ655381 HTM655379:HTM655381 IDI655379:IDI655381 INE655379:INE655381 IXA655379:IXA655381 JGW655379:JGW655381 JQS655379:JQS655381 KAO655379:KAO655381 KKK655379:KKK655381 KUG655379:KUG655381 LEC655379:LEC655381 LNY655379:LNY655381 LXU655379:LXU655381 MHQ655379:MHQ655381 MRM655379:MRM655381 NBI655379:NBI655381 NLE655379:NLE655381 NVA655379:NVA655381 OEW655379:OEW655381 OOS655379:OOS655381 OYO655379:OYO655381 PIK655379:PIK655381 PSG655379:PSG655381 QCC655379:QCC655381 QLY655379:QLY655381 QVU655379:QVU655381 RFQ655379:RFQ655381 RPM655379:RPM655381 RZI655379:RZI655381 SJE655379:SJE655381 STA655379:STA655381 TCW655379:TCW655381 TMS655379:TMS655381 TWO655379:TWO655381 UGK655379:UGK655381 UQG655379:UQG655381 VAC655379:VAC655381 VJY655379:VJY655381 VTU655379:VTU655381 WDQ655379:WDQ655381 WNM655379:WNM655381 WXI655379:WXI655381 X720915:X720917 KW720915:KW720917 US720915:US720917 AEO720915:AEO720917 AOK720915:AOK720917 AYG720915:AYG720917 BIC720915:BIC720917 BRY720915:BRY720917 CBU720915:CBU720917 CLQ720915:CLQ720917 CVM720915:CVM720917 DFI720915:DFI720917 DPE720915:DPE720917 DZA720915:DZA720917 EIW720915:EIW720917 ESS720915:ESS720917 FCO720915:FCO720917 FMK720915:FMK720917 FWG720915:FWG720917 GGC720915:GGC720917 GPY720915:GPY720917 GZU720915:GZU720917 HJQ720915:HJQ720917 HTM720915:HTM720917 IDI720915:IDI720917 INE720915:INE720917 IXA720915:IXA720917 JGW720915:JGW720917 JQS720915:JQS720917 KAO720915:KAO720917 KKK720915:KKK720917 KUG720915:KUG720917 LEC720915:LEC720917 LNY720915:LNY720917 LXU720915:LXU720917 MHQ720915:MHQ720917 MRM720915:MRM720917 NBI720915:NBI720917 NLE720915:NLE720917 NVA720915:NVA720917 OEW720915:OEW720917 OOS720915:OOS720917 OYO720915:OYO720917 PIK720915:PIK720917 PSG720915:PSG720917 QCC720915:QCC720917 QLY720915:QLY720917 QVU720915:QVU720917 RFQ720915:RFQ720917 RPM720915:RPM720917 RZI720915:RZI720917 SJE720915:SJE720917 STA720915:STA720917 TCW720915:TCW720917 TMS720915:TMS720917 TWO720915:TWO720917 UGK720915:UGK720917 UQG720915:UQG720917 VAC720915:VAC720917 VJY720915:VJY720917 VTU720915:VTU720917 WDQ720915:WDQ720917 WNM720915:WNM720917 WXI720915:WXI720917 X786451:X786453 KW786451:KW786453 US786451:US786453 AEO786451:AEO786453 AOK786451:AOK786453 AYG786451:AYG786453 BIC786451:BIC786453 BRY786451:BRY786453 CBU786451:CBU786453 CLQ786451:CLQ786453 CVM786451:CVM786453 DFI786451:DFI786453 DPE786451:DPE786453 DZA786451:DZA786453 EIW786451:EIW786453 ESS786451:ESS786453 FCO786451:FCO786453 FMK786451:FMK786453 FWG786451:FWG786453 GGC786451:GGC786453 GPY786451:GPY786453 GZU786451:GZU786453 HJQ786451:HJQ786453 HTM786451:HTM786453 IDI786451:IDI786453 INE786451:INE786453 IXA786451:IXA786453 JGW786451:JGW786453 JQS786451:JQS786453 KAO786451:KAO786453 KKK786451:KKK786453 KUG786451:KUG786453 LEC786451:LEC786453 LNY786451:LNY786453 LXU786451:LXU786453 MHQ786451:MHQ786453 MRM786451:MRM786453 NBI786451:NBI786453 NLE786451:NLE786453 NVA786451:NVA786453 OEW786451:OEW786453 OOS786451:OOS786453 OYO786451:OYO786453 PIK786451:PIK786453 PSG786451:PSG786453 QCC786451:QCC786453 QLY786451:QLY786453 QVU786451:QVU786453 RFQ786451:RFQ786453 RPM786451:RPM786453 RZI786451:RZI786453 SJE786451:SJE786453 STA786451:STA786453 TCW786451:TCW786453 TMS786451:TMS786453 TWO786451:TWO786453 UGK786451:UGK786453 UQG786451:UQG786453 VAC786451:VAC786453 VJY786451:VJY786453 VTU786451:VTU786453 WDQ786451:WDQ786453 WNM786451:WNM786453 WXI786451:WXI786453 X851987:X851989 KW851987:KW851989 US851987:US851989 AEO851987:AEO851989 AOK851987:AOK851989 AYG851987:AYG851989 BIC851987:BIC851989 BRY851987:BRY851989 CBU851987:CBU851989 CLQ851987:CLQ851989 CVM851987:CVM851989 DFI851987:DFI851989 DPE851987:DPE851989 DZA851987:DZA851989 EIW851987:EIW851989 ESS851987:ESS851989 FCO851987:FCO851989 FMK851987:FMK851989 FWG851987:FWG851989 GGC851987:GGC851989 GPY851987:GPY851989 GZU851987:GZU851989 HJQ851987:HJQ851989 HTM851987:HTM851989 IDI851987:IDI851989 INE851987:INE851989 IXA851987:IXA851989 JGW851987:JGW851989 JQS851987:JQS851989 KAO851987:KAO851989 KKK851987:KKK851989 KUG851987:KUG851989 LEC851987:LEC851989 LNY851987:LNY851989 LXU851987:LXU851989 MHQ851987:MHQ851989 MRM851987:MRM851989 NBI851987:NBI851989 NLE851987:NLE851989 NVA851987:NVA851989 OEW851987:OEW851989 OOS851987:OOS851989 OYO851987:OYO851989 PIK851987:PIK851989 PSG851987:PSG851989 QCC851987:QCC851989 QLY851987:QLY851989 QVU851987:QVU851989 RFQ851987:RFQ851989 RPM851987:RPM851989 RZI851987:RZI851989 SJE851987:SJE851989 STA851987:STA851989 TCW851987:TCW851989 TMS851987:TMS851989 TWO851987:TWO851989 UGK851987:UGK851989 UQG851987:UQG851989 VAC851987:VAC851989 VJY851987:VJY851989 VTU851987:VTU851989 WDQ851987:WDQ851989 WNM851987:WNM851989 WXI851987:WXI851989 X917523:X917525 KW917523:KW917525 US917523:US917525 AEO917523:AEO917525 AOK917523:AOK917525 AYG917523:AYG917525 BIC917523:BIC917525 BRY917523:BRY917525 CBU917523:CBU917525 CLQ917523:CLQ917525 CVM917523:CVM917525 DFI917523:DFI917525 DPE917523:DPE917525 DZA917523:DZA917525 EIW917523:EIW917525 ESS917523:ESS917525 FCO917523:FCO917525 FMK917523:FMK917525 FWG917523:FWG917525 GGC917523:GGC917525 GPY917523:GPY917525 GZU917523:GZU917525 HJQ917523:HJQ917525 HTM917523:HTM917525 IDI917523:IDI917525 INE917523:INE917525 IXA917523:IXA917525 JGW917523:JGW917525 JQS917523:JQS917525 KAO917523:KAO917525 KKK917523:KKK917525 KUG917523:KUG917525 LEC917523:LEC917525 LNY917523:LNY917525 LXU917523:LXU917525 MHQ917523:MHQ917525 MRM917523:MRM917525 NBI917523:NBI917525 NLE917523:NLE917525 NVA917523:NVA917525 OEW917523:OEW917525 OOS917523:OOS917525 OYO917523:OYO917525 PIK917523:PIK917525 PSG917523:PSG917525 QCC917523:QCC917525 QLY917523:QLY917525 QVU917523:QVU917525 RFQ917523:RFQ917525 RPM917523:RPM917525 RZI917523:RZI917525 SJE917523:SJE917525 STA917523:STA917525 TCW917523:TCW917525 TMS917523:TMS917525 TWO917523:TWO917525 UGK917523:UGK917525 UQG917523:UQG917525 VAC917523:VAC917525 VJY917523:VJY917525 VTU917523:VTU917525 WDQ917523:WDQ917525 WNM917523:WNM917525 WXI917523:WXI917525 X983059:X983061 KW983059:KW983061 US983059:US983061 AEO983059:AEO983061 AOK983059:AOK983061 AYG983059:AYG983061 BIC983059:BIC983061 BRY983059:BRY983061 CBU983059:CBU983061 CLQ983059:CLQ983061 CVM983059:CVM983061 DFI983059:DFI983061 DPE983059:DPE983061 DZA983059:DZA983061 EIW983059:EIW983061 ESS983059:ESS983061 FCO983059:FCO983061 FMK983059:FMK983061 FWG983059:FWG983061 GGC983059:GGC983061 GPY983059:GPY983061 GZU983059:GZU983061 HJQ983059:HJQ983061 HTM983059:HTM983061 IDI983059:IDI983061 INE983059:INE983061 IXA983059:IXA983061 JGW983059:JGW983061 JQS983059:JQS983061 KAO983059:KAO983061 KKK983059:KKK983061 KUG983059:KUG983061 LEC983059:LEC983061 LNY983059:LNY983061 LXU983059:LXU983061 MHQ983059:MHQ983061 MRM983059:MRM983061 NBI983059:NBI983061 NLE983059:NLE983061 NVA983059:NVA983061 OEW983059:OEW983061 OOS983059:OOS983061 OYO983059:OYO983061 PIK983059:PIK983061 PSG983059:PSG983061 QCC983059:QCC983061 QLY983059:QLY983061 QVU983059:QVU983061 RFQ983059:RFQ983061 RPM983059:RPM983061 RZI983059:RZI983061 SJE983059:SJE983061 STA983059:STA983061 TCW983059:TCW983061 TMS983059:TMS983061 TWO983059:TWO983061 UGK983059:UGK983061 UQG983059:UQG983061 VAC983059:VAC983061 VJY983059:VJY983061 VTU983059:VTU983061 WDQ983059:WDQ983061 WNM983059:WNM983061 WXI983059:WXI983061 AEQ24 AOM24 AYI24 BIE24 BSA24 CBW24 CLS24 CVO24 DFK24 DPG24 DZC24 EIY24 ESU24 FCQ24 FMM24 FWI24 GGE24 GQA24 GZW24 HJS24 HTO24 IDK24 ING24 IXC24 JGY24 JQU24 KAQ24 KKM24 KUI24 LEE24 LOA24 LXW24 MHS24 MRO24 NBK24 NLG24 NVC24 OEY24 OOU24 OYQ24 PIM24 PSI24 QCE24 QMA24 QVW24 RFS24 RPO24 RZK24 SJG24 STC24 TCY24 TMU24 TWQ24 UGM24 UQI24 VAE24 VKA24 VTW24 WDS24 WNO24 WXK24 WXK983059:WXK983060 Z196627:Z196628 KY65555:KY65556 UU65555:UU65556 AEQ65555:AEQ65556 AOM65555:AOM65556 AYI65555:AYI65556 BIE65555:BIE65556 BSA65555:BSA65556 CBW65555:CBW65556 CLS65555:CLS65556 CVO65555:CVO65556 DFK65555:DFK65556 DPG65555:DPG65556 DZC65555:DZC65556 EIY65555:EIY65556 ESU65555:ESU65556 FCQ65555:FCQ65556 FMM65555:FMM65556 FWI65555:FWI65556 GGE65555:GGE65556 GQA65555:GQA65556 GZW65555:GZW65556 HJS65555:HJS65556 HTO65555:HTO65556 IDK65555:IDK65556 ING65555:ING65556 IXC65555:IXC65556 JGY65555:JGY65556 JQU65555:JQU65556 KAQ65555:KAQ65556 KKM65555:KKM65556 KUI65555:KUI65556 LEE65555:LEE65556 LOA65555:LOA65556 LXW65555:LXW65556 MHS65555:MHS65556 MRO65555:MRO65556 NBK65555:NBK65556 NLG65555:NLG65556 NVC65555:NVC65556 OEY65555:OEY65556 OOU65555:OOU65556 OYQ65555:OYQ65556 PIM65555:PIM65556 PSI65555:PSI65556 QCE65555:QCE65556 QMA65555:QMA65556 QVW65555:QVW65556 RFS65555:RFS65556 RPO65555:RPO65556 RZK65555:RZK65556 SJG65555:SJG65556 STC65555:STC65556 TCY65555:TCY65556 TMU65555:TMU65556 TWQ65555:TWQ65556 UGM65555:UGM65556 UQI65555:UQI65556 VAE65555:VAE65556 VKA65555:VKA65556 VTW65555:VTW65556 WDS65555:WDS65556 WNO65555:WNO65556 WXK65555:WXK65556 Z262163:Z262164 KY131091:KY131092 UU131091:UU131092 AEQ131091:AEQ131092 AOM131091:AOM131092 AYI131091:AYI131092 BIE131091:BIE131092 BSA131091:BSA131092 CBW131091:CBW131092 CLS131091:CLS131092 CVO131091:CVO131092 DFK131091:DFK131092 DPG131091:DPG131092 DZC131091:DZC131092 EIY131091:EIY131092 ESU131091:ESU131092 FCQ131091:FCQ131092 FMM131091:FMM131092 FWI131091:FWI131092 GGE131091:GGE131092 GQA131091:GQA131092 GZW131091:GZW131092 HJS131091:HJS131092 HTO131091:HTO131092 IDK131091:IDK131092 ING131091:ING131092 IXC131091:IXC131092 JGY131091:JGY131092 JQU131091:JQU131092 KAQ131091:KAQ131092 KKM131091:KKM131092 KUI131091:KUI131092 LEE131091:LEE131092 LOA131091:LOA131092 LXW131091:LXW131092 MHS131091:MHS131092 MRO131091:MRO131092 NBK131091:NBK131092 NLG131091:NLG131092 NVC131091:NVC131092 OEY131091:OEY131092 OOU131091:OOU131092 OYQ131091:OYQ131092 PIM131091:PIM131092 PSI131091:PSI131092 QCE131091:QCE131092 QMA131091:QMA131092 QVW131091:QVW131092 RFS131091:RFS131092 RPO131091:RPO131092 RZK131091:RZK131092 SJG131091:SJG131092 STC131091:STC131092 TCY131091:TCY131092 TMU131091:TMU131092 TWQ131091:TWQ131092 UGM131091:UGM131092 UQI131091:UQI131092 VAE131091:VAE131092 VKA131091:VKA131092 VTW131091:VTW131092 WDS131091:WDS131092 WNO131091:WNO131092 WXK131091:WXK131092 Z327699:Z327700 KY196627:KY196628 UU196627:UU196628 AEQ196627:AEQ196628 AOM196627:AOM196628 AYI196627:AYI196628 BIE196627:BIE196628 BSA196627:BSA196628 CBW196627:CBW196628 CLS196627:CLS196628 CVO196627:CVO196628 DFK196627:DFK196628 DPG196627:DPG196628 DZC196627:DZC196628 EIY196627:EIY196628 ESU196627:ESU196628 FCQ196627:FCQ196628 FMM196627:FMM196628 FWI196627:FWI196628 GGE196627:GGE196628 GQA196627:GQA196628 GZW196627:GZW196628 HJS196627:HJS196628 HTO196627:HTO196628 IDK196627:IDK196628 ING196627:ING196628 IXC196627:IXC196628 JGY196627:JGY196628 JQU196627:JQU196628 KAQ196627:KAQ196628 KKM196627:KKM196628 KUI196627:KUI196628 LEE196627:LEE196628 LOA196627:LOA196628 LXW196627:LXW196628 MHS196627:MHS196628 MRO196627:MRO196628 NBK196627:NBK196628 NLG196627:NLG196628 NVC196627:NVC196628 OEY196627:OEY196628 OOU196627:OOU196628 OYQ196627:OYQ196628 PIM196627:PIM196628 PSI196627:PSI196628 QCE196627:QCE196628 QMA196627:QMA196628 QVW196627:QVW196628 RFS196627:RFS196628 RPO196627:RPO196628 RZK196627:RZK196628 SJG196627:SJG196628 STC196627:STC196628 TCY196627:TCY196628 TMU196627:TMU196628 TWQ196627:TWQ196628 UGM196627:UGM196628 UQI196627:UQI196628 VAE196627:VAE196628 VKA196627:VKA196628 VTW196627:VTW196628 WDS196627:WDS196628 WNO196627:WNO196628 WXK196627:WXK196628 Z393235:Z393236 KY262163:KY262164 UU262163:UU262164 AEQ262163:AEQ262164 AOM262163:AOM262164 AYI262163:AYI262164 BIE262163:BIE262164 BSA262163:BSA262164 CBW262163:CBW262164 CLS262163:CLS262164 CVO262163:CVO262164 DFK262163:DFK262164 DPG262163:DPG262164 DZC262163:DZC262164 EIY262163:EIY262164 ESU262163:ESU262164 FCQ262163:FCQ262164 FMM262163:FMM262164 FWI262163:FWI262164 GGE262163:GGE262164 GQA262163:GQA262164 GZW262163:GZW262164 HJS262163:HJS262164 HTO262163:HTO262164 IDK262163:IDK262164 ING262163:ING262164 IXC262163:IXC262164 JGY262163:JGY262164 JQU262163:JQU262164 KAQ262163:KAQ262164 KKM262163:KKM262164 KUI262163:KUI262164 LEE262163:LEE262164 LOA262163:LOA262164 LXW262163:LXW262164 MHS262163:MHS262164 MRO262163:MRO262164 NBK262163:NBK262164 NLG262163:NLG262164 NVC262163:NVC262164 OEY262163:OEY262164 OOU262163:OOU262164 OYQ262163:OYQ262164 PIM262163:PIM262164 PSI262163:PSI262164 QCE262163:QCE262164 QMA262163:QMA262164 QVW262163:QVW262164 RFS262163:RFS262164 RPO262163:RPO262164 RZK262163:RZK262164 SJG262163:SJG262164 STC262163:STC262164 TCY262163:TCY262164 TMU262163:TMU262164 TWQ262163:TWQ262164 UGM262163:UGM262164 UQI262163:UQI262164 VAE262163:VAE262164 VKA262163:VKA262164 VTW262163:VTW262164 WDS262163:WDS262164 WNO262163:WNO262164 WXK262163:WXK262164 Z458771:Z458772 KY327699:KY327700 UU327699:UU327700 AEQ327699:AEQ327700 AOM327699:AOM327700 AYI327699:AYI327700 BIE327699:BIE327700 BSA327699:BSA327700 CBW327699:CBW327700 CLS327699:CLS327700 CVO327699:CVO327700 DFK327699:DFK327700 DPG327699:DPG327700 DZC327699:DZC327700 EIY327699:EIY327700 ESU327699:ESU327700 FCQ327699:FCQ327700 FMM327699:FMM327700 FWI327699:FWI327700 GGE327699:GGE327700 GQA327699:GQA327700 GZW327699:GZW327700 HJS327699:HJS327700 HTO327699:HTO327700 IDK327699:IDK327700 ING327699:ING327700 IXC327699:IXC327700 JGY327699:JGY327700 JQU327699:JQU327700 KAQ327699:KAQ327700 KKM327699:KKM327700 KUI327699:KUI327700 LEE327699:LEE327700 LOA327699:LOA327700 LXW327699:LXW327700 MHS327699:MHS327700 MRO327699:MRO327700 NBK327699:NBK327700 NLG327699:NLG327700 NVC327699:NVC327700 OEY327699:OEY327700 OOU327699:OOU327700 OYQ327699:OYQ327700 PIM327699:PIM327700 PSI327699:PSI327700 QCE327699:QCE327700 QMA327699:QMA327700 QVW327699:QVW327700 RFS327699:RFS327700 RPO327699:RPO327700 RZK327699:RZK327700 SJG327699:SJG327700 STC327699:STC327700 TCY327699:TCY327700 TMU327699:TMU327700 TWQ327699:TWQ327700 UGM327699:UGM327700 UQI327699:UQI327700 VAE327699:VAE327700 VKA327699:VKA327700 VTW327699:VTW327700 WDS327699:WDS327700 WNO327699:WNO327700 WXK327699:WXK327700 Z524307:Z524308 KY393235:KY393236 UU393235:UU393236 AEQ393235:AEQ393236 AOM393235:AOM393236 AYI393235:AYI393236 BIE393235:BIE393236 BSA393235:BSA393236 CBW393235:CBW393236 CLS393235:CLS393236 CVO393235:CVO393236 DFK393235:DFK393236 DPG393235:DPG393236 DZC393235:DZC393236 EIY393235:EIY393236 ESU393235:ESU393236 FCQ393235:FCQ393236 FMM393235:FMM393236 FWI393235:FWI393236 GGE393235:GGE393236 GQA393235:GQA393236 GZW393235:GZW393236 HJS393235:HJS393236 HTO393235:HTO393236 IDK393235:IDK393236 ING393235:ING393236 IXC393235:IXC393236 JGY393235:JGY393236 JQU393235:JQU393236 KAQ393235:KAQ393236 KKM393235:KKM393236 KUI393235:KUI393236 LEE393235:LEE393236 LOA393235:LOA393236 LXW393235:LXW393236 MHS393235:MHS393236 MRO393235:MRO393236 NBK393235:NBK393236 NLG393235:NLG393236 NVC393235:NVC393236 OEY393235:OEY393236 OOU393235:OOU393236 OYQ393235:OYQ393236 PIM393235:PIM393236 PSI393235:PSI393236 QCE393235:QCE393236 QMA393235:QMA393236 QVW393235:QVW393236 RFS393235:RFS393236 RPO393235:RPO393236 RZK393235:RZK393236 SJG393235:SJG393236 STC393235:STC393236 TCY393235:TCY393236 TMU393235:TMU393236 TWQ393235:TWQ393236 UGM393235:UGM393236 UQI393235:UQI393236 VAE393235:VAE393236 VKA393235:VKA393236 VTW393235:VTW393236 WDS393235:WDS393236 WNO393235:WNO393236 WXK393235:WXK393236 Z589843:Z589844 KY458771:KY458772 UU458771:UU458772 AEQ458771:AEQ458772 AOM458771:AOM458772 AYI458771:AYI458772 BIE458771:BIE458772 BSA458771:BSA458772 CBW458771:CBW458772 CLS458771:CLS458772 CVO458771:CVO458772 DFK458771:DFK458772 DPG458771:DPG458772 DZC458771:DZC458772 EIY458771:EIY458772 ESU458771:ESU458772 FCQ458771:FCQ458772 FMM458771:FMM458772 FWI458771:FWI458772 GGE458771:GGE458772 GQA458771:GQA458772 GZW458771:GZW458772 HJS458771:HJS458772 HTO458771:HTO458772 IDK458771:IDK458772 ING458771:ING458772 IXC458771:IXC458772 JGY458771:JGY458772 JQU458771:JQU458772 KAQ458771:KAQ458772 KKM458771:KKM458772 KUI458771:KUI458772 LEE458771:LEE458772 LOA458771:LOA458772 LXW458771:LXW458772 MHS458771:MHS458772 MRO458771:MRO458772 NBK458771:NBK458772 NLG458771:NLG458772 NVC458771:NVC458772 OEY458771:OEY458772 OOU458771:OOU458772 OYQ458771:OYQ458772 PIM458771:PIM458772 PSI458771:PSI458772 QCE458771:QCE458772 QMA458771:QMA458772 QVW458771:QVW458772 RFS458771:RFS458772 RPO458771:RPO458772 RZK458771:RZK458772 SJG458771:SJG458772 STC458771:STC458772 TCY458771:TCY458772 TMU458771:TMU458772 TWQ458771:TWQ458772 UGM458771:UGM458772 UQI458771:UQI458772 VAE458771:VAE458772 VKA458771:VKA458772 VTW458771:VTW458772 WDS458771:WDS458772 WNO458771:WNO458772 WXK458771:WXK458772 Z655379:Z655380 KY524307:KY524308 UU524307:UU524308 AEQ524307:AEQ524308 AOM524307:AOM524308 AYI524307:AYI524308 BIE524307:BIE524308 BSA524307:BSA524308 CBW524307:CBW524308 CLS524307:CLS524308 CVO524307:CVO524308 DFK524307:DFK524308 DPG524307:DPG524308 DZC524307:DZC524308 EIY524307:EIY524308 ESU524307:ESU524308 FCQ524307:FCQ524308 FMM524307:FMM524308 FWI524307:FWI524308 GGE524307:GGE524308 GQA524307:GQA524308 GZW524307:GZW524308 HJS524307:HJS524308 HTO524307:HTO524308 IDK524307:IDK524308 ING524307:ING524308 IXC524307:IXC524308 JGY524307:JGY524308 JQU524307:JQU524308 KAQ524307:KAQ524308 KKM524307:KKM524308 KUI524307:KUI524308 LEE524307:LEE524308 LOA524307:LOA524308 LXW524307:LXW524308 MHS524307:MHS524308 MRO524307:MRO524308 NBK524307:NBK524308 NLG524307:NLG524308 NVC524307:NVC524308 OEY524307:OEY524308 OOU524307:OOU524308 OYQ524307:OYQ524308 PIM524307:PIM524308 PSI524307:PSI524308 QCE524307:QCE524308 QMA524307:QMA524308 QVW524307:QVW524308 RFS524307:RFS524308 RPO524307:RPO524308 RZK524307:RZK524308 SJG524307:SJG524308 STC524307:STC524308 TCY524307:TCY524308 TMU524307:TMU524308 TWQ524307:TWQ524308 UGM524307:UGM524308 UQI524307:UQI524308 VAE524307:VAE524308 VKA524307:VKA524308 VTW524307:VTW524308 WDS524307:WDS524308 WNO524307:WNO524308 WXK524307:WXK524308 Z720915:Z720916 KY589843:KY589844 UU589843:UU589844 AEQ589843:AEQ589844 AOM589843:AOM589844 AYI589843:AYI589844 BIE589843:BIE589844 BSA589843:BSA589844 CBW589843:CBW589844 CLS589843:CLS589844 CVO589843:CVO589844 DFK589843:DFK589844 DPG589843:DPG589844 DZC589843:DZC589844 EIY589843:EIY589844 ESU589843:ESU589844 FCQ589843:FCQ589844 FMM589843:FMM589844 FWI589843:FWI589844 GGE589843:GGE589844 GQA589843:GQA589844 GZW589843:GZW589844 HJS589843:HJS589844 HTO589843:HTO589844 IDK589843:IDK589844 ING589843:ING589844 IXC589843:IXC589844 JGY589843:JGY589844 JQU589843:JQU589844 KAQ589843:KAQ589844 KKM589843:KKM589844 KUI589843:KUI589844 LEE589843:LEE589844 LOA589843:LOA589844 LXW589843:LXW589844 MHS589843:MHS589844 MRO589843:MRO589844 NBK589843:NBK589844 NLG589843:NLG589844 NVC589843:NVC589844 OEY589843:OEY589844 OOU589843:OOU589844 OYQ589843:OYQ589844 PIM589843:PIM589844 PSI589843:PSI589844 QCE589843:QCE589844 QMA589843:QMA589844 QVW589843:QVW589844 RFS589843:RFS589844 RPO589843:RPO589844 RZK589843:RZK589844 SJG589843:SJG589844 STC589843:STC589844 TCY589843:TCY589844 TMU589843:TMU589844 TWQ589843:TWQ589844 UGM589843:UGM589844 UQI589843:UQI589844 VAE589843:VAE589844 VKA589843:VKA589844 VTW589843:VTW589844 WDS589843:WDS589844 WNO589843:WNO589844 WXK589843:WXK589844 Z786451:Z786452 KY655379:KY655380 UU655379:UU655380 AEQ655379:AEQ655380 AOM655379:AOM655380 AYI655379:AYI655380 BIE655379:BIE655380 BSA655379:BSA655380 CBW655379:CBW655380 CLS655379:CLS655380 CVO655379:CVO655380 DFK655379:DFK655380 DPG655379:DPG655380 DZC655379:DZC655380 EIY655379:EIY655380 ESU655379:ESU655380 FCQ655379:FCQ655380 FMM655379:FMM655380 FWI655379:FWI655380 GGE655379:GGE655380 GQA655379:GQA655380 GZW655379:GZW655380 HJS655379:HJS655380 HTO655379:HTO655380 IDK655379:IDK655380 ING655379:ING655380 IXC655379:IXC655380 JGY655379:JGY655380 JQU655379:JQU655380 KAQ655379:KAQ655380 KKM655379:KKM655380 KUI655379:KUI655380 LEE655379:LEE655380 LOA655379:LOA655380 LXW655379:LXW655380 MHS655379:MHS655380 MRO655379:MRO655380 NBK655379:NBK655380 NLG655379:NLG655380 NVC655379:NVC655380 OEY655379:OEY655380 OOU655379:OOU655380 OYQ655379:OYQ655380 PIM655379:PIM655380 PSI655379:PSI655380 QCE655379:QCE655380 QMA655379:QMA655380 QVW655379:QVW655380 RFS655379:RFS655380 RPO655379:RPO655380 RZK655379:RZK655380 SJG655379:SJG655380 STC655379:STC655380 TCY655379:TCY655380 TMU655379:TMU655380 TWQ655379:TWQ655380 UGM655379:UGM655380 UQI655379:UQI655380 VAE655379:VAE655380 VKA655379:VKA655380 VTW655379:VTW655380 WDS655379:WDS655380 WNO655379:WNO655380 WXK655379:WXK655380 Z851987:Z851988 KY720915:KY720916 UU720915:UU720916 AEQ720915:AEQ720916 AOM720915:AOM720916 AYI720915:AYI720916 BIE720915:BIE720916 BSA720915:BSA720916 CBW720915:CBW720916 CLS720915:CLS720916 CVO720915:CVO720916 DFK720915:DFK720916 DPG720915:DPG720916 DZC720915:DZC720916 EIY720915:EIY720916 ESU720915:ESU720916 FCQ720915:FCQ720916 FMM720915:FMM720916 FWI720915:FWI720916 GGE720915:GGE720916 GQA720915:GQA720916 GZW720915:GZW720916 HJS720915:HJS720916 HTO720915:HTO720916 IDK720915:IDK720916 ING720915:ING720916 IXC720915:IXC720916 JGY720915:JGY720916 JQU720915:JQU720916 KAQ720915:KAQ720916 KKM720915:KKM720916 KUI720915:KUI720916 LEE720915:LEE720916 LOA720915:LOA720916 LXW720915:LXW720916 MHS720915:MHS720916 MRO720915:MRO720916 NBK720915:NBK720916 NLG720915:NLG720916 NVC720915:NVC720916 OEY720915:OEY720916 OOU720915:OOU720916 OYQ720915:OYQ720916 PIM720915:PIM720916 PSI720915:PSI720916 QCE720915:QCE720916 QMA720915:QMA720916 QVW720915:QVW720916 RFS720915:RFS720916 RPO720915:RPO720916 RZK720915:RZK720916 SJG720915:SJG720916 STC720915:STC720916 TCY720915:TCY720916 TMU720915:TMU720916 TWQ720915:TWQ720916 UGM720915:UGM720916 UQI720915:UQI720916 VAE720915:VAE720916 VKA720915:VKA720916 VTW720915:VTW720916 WDS720915:WDS720916 WNO720915:WNO720916 WXK720915:WXK720916 Z917523:Z917524 KY786451:KY786452 UU786451:UU786452 AEQ786451:AEQ786452 AOM786451:AOM786452 AYI786451:AYI786452 BIE786451:BIE786452 BSA786451:BSA786452 CBW786451:CBW786452 CLS786451:CLS786452 CVO786451:CVO786452 DFK786451:DFK786452 DPG786451:DPG786452 DZC786451:DZC786452 EIY786451:EIY786452 ESU786451:ESU786452 FCQ786451:FCQ786452 FMM786451:FMM786452 FWI786451:FWI786452 GGE786451:GGE786452 GQA786451:GQA786452 GZW786451:GZW786452 HJS786451:HJS786452 HTO786451:HTO786452 IDK786451:IDK786452 ING786451:ING786452 IXC786451:IXC786452 JGY786451:JGY786452 JQU786451:JQU786452 KAQ786451:KAQ786452 KKM786451:KKM786452 KUI786451:KUI786452 LEE786451:LEE786452 LOA786451:LOA786452 LXW786451:LXW786452 MHS786451:MHS786452 MRO786451:MRO786452 NBK786451:NBK786452 NLG786451:NLG786452 NVC786451:NVC786452 OEY786451:OEY786452 OOU786451:OOU786452 OYQ786451:OYQ786452 PIM786451:PIM786452 PSI786451:PSI786452 QCE786451:QCE786452 QMA786451:QMA786452 QVW786451:QVW786452 RFS786451:RFS786452 RPO786451:RPO786452 RZK786451:RZK786452 SJG786451:SJG786452 STC786451:STC786452 TCY786451:TCY786452 TMU786451:TMU786452 TWQ786451:TWQ786452 UGM786451:UGM786452 UQI786451:UQI786452 VAE786451:VAE786452 VKA786451:VKA786452 VTW786451:VTW786452 WDS786451:WDS786452 WNO786451:WNO786452 WXK786451:WXK786452 Z983059:Z983060 KY851987:KY851988 UU851987:UU851988 AEQ851987:AEQ851988 AOM851987:AOM851988 AYI851987:AYI851988 BIE851987:BIE851988 BSA851987:BSA851988 CBW851987:CBW851988 CLS851987:CLS851988 CVO851987:CVO851988 DFK851987:DFK851988 DPG851987:DPG851988 DZC851987:DZC851988 EIY851987:EIY851988 ESU851987:ESU851988 FCQ851987:FCQ851988 FMM851987:FMM851988 FWI851987:FWI851988 GGE851987:GGE851988 GQA851987:GQA851988 GZW851987:GZW851988 HJS851987:HJS851988 HTO851987:HTO851988 IDK851987:IDK851988 ING851987:ING851988 IXC851987:IXC851988 JGY851987:JGY851988 JQU851987:JQU851988 KAQ851987:KAQ851988 KKM851987:KKM851988 KUI851987:KUI851988 LEE851987:LEE851988 LOA851987:LOA851988 LXW851987:LXW851988 MHS851987:MHS851988 MRO851987:MRO851988 NBK851987:NBK851988 NLG851987:NLG851988 NVC851987:NVC851988 OEY851987:OEY851988 OOU851987:OOU851988 OYQ851987:OYQ851988 PIM851987:PIM851988 PSI851987:PSI851988 QCE851987:QCE851988 QMA851987:QMA851988 QVW851987:QVW851988 RFS851987:RFS851988 RPO851987:RPO851988 RZK851987:RZK851988 SJG851987:SJG851988 STC851987:STC851988 TCY851987:TCY851988 TMU851987:TMU851988 TWQ851987:TWQ851988 UGM851987:UGM851988 UQI851987:UQI851988 VAE851987:VAE851988 VKA851987:VKA851988 VTW851987:VTW851988 WDS851987:WDS851988 WNO851987:WNO851988 WXK851987:WXK851988 Z65555:Z65556 KY917523:KY917524 UU917523:UU917524 AEQ917523:AEQ917524 AOM917523:AOM917524 AYI917523:AYI917524 BIE917523:BIE917524 BSA917523:BSA917524 CBW917523:CBW917524 CLS917523:CLS917524 CVO917523:CVO917524 DFK917523:DFK917524 DPG917523:DPG917524 DZC917523:DZC917524 EIY917523:EIY917524 ESU917523:ESU917524 FCQ917523:FCQ917524 FMM917523:FMM917524 FWI917523:FWI917524 GGE917523:GGE917524 GQA917523:GQA917524 GZW917523:GZW917524 HJS917523:HJS917524 HTO917523:HTO917524 IDK917523:IDK917524 ING917523:ING917524 IXC917523:IXC917524 JGY917523:JGY917524 JQU917523:JQU917524 KAQ917523:KAQ917524 KKM917523:KKM917524 KUI917523:KUI917524 LEE917523:LEE917524 LOA917523:LOA917524 LXW917523:LXW917524 MHS917523:MHS917524 MRO917523:MRO917524 NBK917523:NBK917524 NLG917523:NLG917524 NVC917523:NVC917524 OEY917523:OEY917524 OOU917523:OOU917524 OYQ917523:OYQ917524 PIM917523:PIM917524 PSI917523:PSI917524 QCE917523:QCE917524 QMA917523:QMA917524 QVW917523:QVW917524 RFS917523:RFS917524 RPO917523:RPO917524 RZK917523:RZK917524 SJG917523:SJG917524 STC917523:STC917524 TCY917523:TCY917524 TMU917523:TMU917524 TWQ917523:TWQ917524 UGM917523:UGM917524 UQI917523:UQI917524 VAE917523:VAE917524 VKA917523:VKA917524 VTW917523:VTW917524 WDS917523:WDS917524 WNO917523:WNO917524 WXK917523:WXK917524 KY983059:KY983060 UU983059:UU983060 AEQ983059:AEQ983060 AOM983059:AOM983060 AYI983059:AYI983060 BIE983059:BIE983060 BSA983059:BSA983060 CBW983059:CBW983060 CLS983059:CLS983060 CVO983059:CVO983060 DFK983059:DFK983060 DPG983059:DPG983060 DZC983059:DZC983060 EIY983059:EIY983060 ESU983059:ESU983060 FCQ983059:FCQ983060 FMM983059:FMM983060 FWI983059:FWI983060 GGE983059:GGE983060 GQA983059:GQA983060 GZW983059:GZW983060 HJS983059:HJS983060 HTO983059:HTO983060 IDK983059:IDK983060 ING983059:ING983060 IXC983059:IXC983060 JGY983059:JGY983060 JQU983059:JQU983060 KAQ983059:KAQ983060 KKM983059:KKM983060 KUI983059:KUI983060 LEE983059:LEE983060 LOA983059:LOA983060 LXW983059:LXW983060 MHS983059:MHS983060 MRO983059:MRO983060 NBK983059:NBK983060 NLG983059:NLG983060 NVC983059:NVC983060 OEY983059:OEY983060 OOU983059:OOU983060 OYQ983059:OYQ983060 PIM983059:PIM983060 PSI983059:PSI983060 QCE983059:QCE983060 QMA983059:QMA983060 QVW983059:QVW983060 RFS983059:RFS983060 RPO983059:RPO983060 RZK983059:RZK983060 SJG983059:SJG983060 STC983059:STC983060 TCY983059:TCY983060 TMU983059:TMU983060 TWQ983059:TWQ983060 UGM983059:UGM983060 UQI983059:UQI983060 VAE983059:VAE983060 VKA983059:VKA983060 VTW983059:VTW983060 WDS983059:WDS983060 WNO983059:WNO983060 Z24 KY24 WNM24:WNM25 X24:X25 WXI24:WXI25 KW24:KW25 US24:US25 AEO24:AEO25 AOK24:AOK25 AYG24:AYG25 BIC24:BIC25 BRY24:BRY25 CBU24:CBU25 CLQ24:CLQ25 CVM24:CVM25 DFI24:DFI25 DPE24:DPE25 DZA24:DZA25 EIW24:EIW25 ESS24:ESS25 FCO24:FCO25 FMK24:FMK25 FWG24:FWG25 GGC24:GGC25 GPY24:GPY25 GZU24:GZU25 HJQ24:HJQ25 HTM24:HTM25 IDI24:IDI25 INE24:INE25 IXA24:IXA25 JGW24:JGW25 JQS24:JQS25 KAO24:KAO25 KKK24:KKK25 KUG24:KUG25 LEC24:LEC25 LNY24:LNY25 LXU24:LXU25 MHQ24:MHQ25 MRM24:MRM25 NBI24:NBI25 NLE24:NLE25 NVA24:NVA25 OEW24:OEW25 OOS24:OOS25 OYO24:OYO25 PIK24:PIK25 PSG24:PSG25 QCC24:QCC25 QLY24:QLY25 QVU24:QVU25 RFQ24:RFQ25 RPM24:RPM25 RZI24:RZI25 SJE24:SJE25 STA24:STA25 TCW24:TCW25 TMS24:TMS25 TWO24:TWO25 UGK24:UGK25 UQG24:UQG25 VAC24:VAC25 VJY24:VJY25 VTU24:VTU25 WDQ24:WDQ25 Z131091:Z131092 AJ65555:AJ65557 AJ131091:AJ131093 AJ196627:AJ196629 AJ262163:AJ262165 AJ327699:AJ327701 AJ393235:AJ393237 AJ458771:AJ458773 AJ524307:AJ524309 AJ589843:AJ589845 AJ655379:AJ655381 AJ720915:AJ720917 AJ786451:AJ786453 AJ851987:AJ851989 AJ917523:AJ917525 AJ983059:AJ983061 AL262163:AL262164 AL327699:AL327700 AL393235:AL393236 AL458771:AL458772 AL524307:AL524308 AL589843:AL589844 AL655379:AL655380 AL720915:AL720916 AL786451:AL786452 AL851987:AL851988 AL917523:AL917524 AL983059:AL983060 AL65555:AL65556 AL131091:AL131092 AL24 AJ24:AJ25 AL196627:AL196628 AV65555:AV65557 AV131091:AV131093 AV196627:AV196629 AV262163:AV262165 AV327699:AV327701 AV393235:AV393237 AV458771:AV458773 AV524307:AV524309 AV589843:AV589845 AV655379:AV655381 AV720915:AV720917 AV786451:AV786453 AV851987:AV851989 AV917523:AV917525 AV983059:AV983061 AX262163:AX262164 AX327699:AX327700 AX393235:AX393236 AX458771:AX458772 AX524307:AX524308 AX589843:AX589844 AX655379:AX655380 AX720915:AX720916 AX786451:AX786452 AX851987:AX851988 AX917523:AX917524 AX983059:AX983060 AX65555:AX65556 AX131091:AX131092 AX24 AV24:AV25 AX196627:AX196628 BH65555:BH65557 BH131091:BH131093 BH196627:BH196629 BH262163:BH262165 BH327699:BH327701 BH393235:BH393237 BH458771:BH458773 BH524307:BH524309 BH589843:BH589845 BH655379:BH655381 BH720915:BH720917 BH786451:BH786453 BH851987:BH851989 BH917523:BH917525 BH983059:BH983061 BJ196627:BJ196628 BJ262163:BJ262164 BJ327699:BJ327700 BJ393235:BJ393236 BJ458771:BJ458772 BJ524307:BJ524308 BJ589843:BJ589844 BJ655379:BJ655380 BJ720915:BJ720916 BJ786451:BJ786452 BJ851987:BJ851988 BJ917523:BJ917524 BJ983059:BJ983060 BJ65555:BJ65556 BJ131091:BJ131092 BJ24 BH24:BH25"/>
    <dataValidation type="textLength" operator="lessThanOrEqual" allowBlank="1" showInputMessage="1" showErrorMessage="1" errorTitle="Ошибка" error="Допускается ввод не более 900 символов!" prompt="Укажите поставщика" sqref="WWX983060 M65556 KL65556 UH65556 AED65556 ANZ65556 AXV65556 BHR65556 BRN65556 CBJ65556 CLF65556 CVB65556 DEX65556 DOT65556 DYP65556 EIL65556 ESH65556 FCD65556 FLZ65556 FVV65556 GFR65556 GPN65556 GZJ65556 HJF65556 HTB65556 ICX65556 IMT65556 IWP65556 JGL65556 JQH65556 KAD65556 KJZ65556 KTV65556 LDR65556 LNN65556 LXJ65556 MHF65556 MRB65556 NAX65556 NKT65556 NUP65556 OEL65556 OOH65556 OYD65556 PHZ65556 PRV65556 QBR65556 QLN65556 QVJ65556 RFF65556 RPB65556 RYX65556 SIT65556 SSP65556 TCL65556 TMH65556 TWD65556 UFZ65556 UPV65556 UZR65556 VJN65556 VTJ65556 WDF65556 WNB65556 WWX65556 M131092 KL131092 UH131092 AED131092 ANZ131092 AXV131092 BHR131092 BRN131092 CBJ131092 CLF131092 CVB131092 DEX131092 DOT131092 DYP131092 EIL131092 ESH131092 FCD131092 FLZ131092 FVV131092 GFR131092 GPN131092 GZJ131092 HJF131092 HTB131092 ICX131092 IMT131092 IWP131092 JGL131092 JQH131092 KAD131092 KJZ131092 KTV131092 LDR131092 LNN131092 LXJ131092 MHF131092 MRB131092 NAX131092 NKT131092 NUP131092 OEL131092 OOH131092 OYD131092 PHZ131092 PRV131092 QBR131092 QLN131092 QVJ131092 RFF131092 RPB131092 RYX131092 SIT131092 SSP131092 TCL131092 TMH131092 TWD131092 UFZ131092 UPV131092 UZR131092 VJN131092 VTJ131092 WDF131092 WNB131092 WWX131092 M196628 KL196628 UH196628 AED196628 ANZ196628 AXV196628 BHR196628 BRN196628 CBJ196628 CLF196628 CVB196628 DEX196628 DOT196628 DYP196628 EIL196628 ESH196628 FCD196628 FLZ196628 FVV196628 GFR196628 GPN196628 GZJ196628 HJF196628 HTB196628 ICX196628 IMT196628 IWP196628 JGL196628 JQH196628 KAD196628 KJZ196628 KTV196628 LDR196628 LNN196628 LXJ196628 MHF196628 MRB196628 NAX196628 NKT196628 NUP196628 OEL196628 OOH196628 OYD196628 PHZ196628 PRV196628 QBR196628 QLN196628 QVJ196628 RFF196628 RPB196628 RYX196628 SIT196628 SSP196628 TCL196628 TMH196628 TWD196628 UFZ196628 UPV196628 UZR196628 VJN196628 VTJ196628 WDF196628 WNB196628 WWX196628 M262164 KL262164 UH262164 AED262164 ANZ262164 AXV262164 BHR262164 BRN262164 CBJ262164 CLF262164 CVB262164 DEX262164 DOT262164 DYP262164 EIL262164 ESH262164 FCD262164 FLZ262164 FVV262164 GFR262164 GPN262164 GZJ262164 HJF262164 HTB262164 ICX262164 IMT262164 IWP262164 JGL262164 JQH262164 KAD262164 KJZ262164 KTV262164 LDR262164 LNN262164 LXJ262164 MHF262164 MRB262164 NAX262164 NKT262164 NUP262164 OEL262164 OOH262164 OYD262164 PHZ262164 PRV262164 QBR262164 QLN262164 QVJ262164 RFF262164 RPB262164 RYX262164 SIT262164 SSP262164 TCL262164 TMH262164 TWD262164 UFZ262164 UPV262164 UZR262164 VJN262164 VTJ262164 WDF262164 WNB262164 WWX262164 M327700 KL327700 UH327700 AED327700 ANZ327700 AXV327700 BHR327700 BRN327700 CBJ327700 CLF327700 CVB327700 DEX327700 DOT327700 DYP327700 EIL327700 ESH327700 FCD327700 FLZ327700 FVV327700 GFR327700 GPN327700 GZJ327700 HJF327700 HTB327700 ICX327700 IMT327700 IWP327700 JGL327700 JQH327700 KAD327700 KJZ327700 KTV327700 LDR327700 LNN327700 LXJ327700 MHF327700 MRB327700 NAX327700 NKT327700 NUP327700 OEL327700 OOH327700 OYD327700 PHZ327700 PRV327700 QBR327700 QLN327700 QVJ327700 RFF327700 RPB327700 RYX327700 SIT327700 SSP327700 TCL327700 TMH327700 TWD327700 UFZ327700 UPV327700 UZR327700 VJN327700 VTJ327700 WDF327700 WNB327700 WWX327700 M393236 KL393236 UH393236 AED393236 ANZ393236 AXV393236 BHR393236 BRN393236 CBJ393236 CLF393236 CVB393236 DEX393236 DOT393236 DYP393236 EIL393236 ESH393236 FCD393236 FLZ393236 FVV393236 GFR393236 GPN393236 GZJ393236 HJF393236 HTB393236 ICX393236 IMT393236 IWP393236 JGL393236 JQH393236 KAD393236 KJZ393236 KTV393236 LDR393236 LNN393236 LXJ393236 MHF393236 MRB393236 NAX393236 NKT393236 NUP393236 OEL393236 OOH393236 OYD393236 PHZ393236 PRV393236 QBR393236 QLN393236 QVJ393236 RFF393236 RPB393236 RYX393236 SIT393236 SSP393236 TCL393236 TMH393236 TWD393236 UFZ393236 UPV393236 UZR393236 VJN393236 VTJ393236 WDF393236 WNB393236 WWX393236 M458772 KL458772 UH458772 AED458772 ANZ458772 AXV458772 BHR458772 BRN458772 CBJ458772 CLF458772 CVB458772 DEX458772 DOT458772 DYP458772 EIL458772 ESH458772 FCD458772 FLZ458772 FVV458772 GFR458772 GPN458772 GZJ458772 HJF458772 HTB458772 ICX458772 IMT458772 IWP458772 JGL458772 JQH458772 KAD458772 KJZ458772 KTV458772 LDR458772 LNN458772 LXJ458772 MHF458772 MRB458772 NAX458772 NKT458772 NUP458772 OEL458772 OOH458772 OYD458772 PHZ458772 PRV458772 QBR458772 QLN458772 QVJ458772 RFF458772 RPB458772 RYX458772 SIT458772 SSP458772 TCL458772 TMH458772 TWD458772 UFZ458772 UPV458772 UZR458772 VJN458772 VTJ458772 WDF458772 WNB458772 WWX458772 M524308 KL524308 UH524308 AED524308 ANZ524308 AXV524308 BHR524308 BRN524308 CBJ524308 CLF524308 CVB524308 DEX524308 DOT524308 DYP524308 EIL524308 ESH524308 FCD524308 FLZ524308 FVV524308 GFR524308 GPN524308 GZJ524308 HJF524308 HTB524308 ICX524308 IMT524308 IWP524308 JGL524308 JQH524308 KAD524308 KJZ524308 KTV524308 LDR524308 LNN524308 LXJ524308 MHF524308 MRB524308 NAX524308 NKT524308 NUP524308 OEL524308 OOH524308 OYD524308 PHZ524308 PRV524308 QBR524308 QLN524308 QVJ524308 RFF524308 RPB524308 RYX524308 SIT524308 SSP524308 TCL524308 TMH524308 TWD524308 UFZ524308 UPV524308 UZR524308 VJN524308 VTJ524308 WDF524308 WNB524308 WWX524308 M589844 KL589844 UH589844 AED589844 ANZ589844 AXV589844 BHR589844 BRN589844 CBJ589844 CLF589844 CVB589844 DEX589844 DOT589844 DYP589844 EIL589844 ESH589844 FCD589844 FLZ589844 FVV589844 GFR589844 GPN589844 GZJ589844 HJF589844 HTB589844 ICX589844 IMT589844 IWP589844 JGL589844 JQH589844 KAD589844 KJZ589844 KTV589844 LDR589844 LNN589844 LXJ589844 MHF589844 MRB589844 NAX589844 NKT589844 NUP589844 OEL589844 OOH589844 OYD589844 PHZ589844 PRV589844 QBR589844 QLN589844 QVJ589844 RFF589844 RPB589844 RYX589844 SIT589844 SSP589844 TCL589844 TMH589844 TWD589844 UFZ589844 UPV589844 UZR589844 VJN589844 VTJ589844 WDF589844 WNB589844 WWX589844 M655380 KL655380 UH655380 AED655380 ANZ655380 AXV655380 BHR655380 BRN655380 CBJ655380 CLF655380 CVB655380 DEX655380 DOT655380 DYP655380 EIL655380 ESH655380 FCD655380 FLZ655380 FVV655380 GFR655380 GPN655380 GZJ655380 HJF655380 HTB655380 ICX655380 IMT655380 IWP655380 JGL655380 JQH655380 KAD655380 KJZ655380 KTV655380 LDR655380 LNN655380 LXJ655380 MHF655380 MRB655380 NAX655380 NKT655380 NUP655380 OEL655380 OOH655380 OYD655380 PHZ655380 PRV655380 QBR655380 QLN655380 QVJ655380 RFF655380 RPB655380 RYX655380 SIT655380 SSP655380 TCL655380 TMH655380 TWD655380 UFZ655380 UPV655380 UZR655380 VJN655380 VTJ655380 WDF655380 WNB655380 WWX655380 M720916 KL720916 UH720916 AED720916 ANZ720916 AXV720916 BHR720916 BRN720916 CBJ720916 CLF720916 CVB720916 DEX720916 DOT720916 DYP720916 EIL720916 ESH720916 FCD720916 FLZ720916 FVV720916 GFR720916 GPN720916 GZJ720916 HJF720916 HTB720916 ICX720916 IMT720916 IWP720916 JGL720916 JQH720916 KAD720916 KJZ720916 KTV720916 LDR720916 LNN720916 LXJ720916 MHF720916 MRB720916 NAX720916 NKT720916 NUP720916 OEL720916 OOH720916 OYD720916 PHZ720916 PRV720916 QBR720916 QLN720916 QVJ720916 RFF720916 RPB720916 RYX720916 SIT720916 SSP720916 TCL720916 TMH720916 TWD720916 UFZ720916 UPV720916 UZR720916 VJN720916 VTJ720916 WDF720916 WNB720916 WWX720916 M786452 KL786452 UH786452 AED786452 ANZ786452 AXV786452 BHR786452 BRN786452 CBJ786452 CLF786452 CVB786452 DEX786452 DOT786452 DYP786452 EIL786452 ESH786452 FCD786452 FLZ786452 FVV786452 GFR786452 GPN786452 GZJ786452 HJF786452 HTB786452 ICX786452 IMT786452 IWP786452 JGL786452 JQH786452 KAD786452 KJZ786452 KTV786452 LDR786452 LNN786452 LXJ786452 MHF786452 MRB786452 NAX786452 NKT786452 NUP786452 OEL786452 OOH786452 OYD786452 PHZ786452 PRV786452 QBR786452 QLN786452 QVJ786452 RFF786452 RPB786452 RYX786452 SIT786452 SSP786452 TCL786452 TMH786452 TWD786452 UFZ786452 UPV786452 UZR786452 VJN786452 VTJ786452 WDF786452 WNB786452 WWX786452 M851988 KL851988 UH851988 AED851988 ANZ851988 AXV851988 BHR851988 BRN851988 CBJ851988 CLF851988 CVB851988 DEX851988 DOT851988 DYP851988 EIL851988 ESH851988 FCD851988 FLZ851988 FVV851988 GFR851988 GPN851988 GZJ851988 HJF851988 HTB851988 ICX851988 IMT851988 IWP851988 JGL851988 JQH851988 KAD851988 KJZ851988 KTV851988 LDR851988 LNN851988 LXJ851988 MHF851988 MRB851988 NAX851988 NKT851988 NUP851988 OEL851988 OOH851988 OYD851988 PHZ851988 PRV851988 QBR851988 QLN851988 QVJ851988 RFF851988 RPB851988 RYX851988 SIT851988 SSP851988 TCL851988 TMH851988 TWD851988 UFZ851988 UPV851988 UZR851988 VJN851988 VTJ851988 WDF851988 WNB851988 WWX851988 M917524 KL917524 UH917524 AED917524 ANZ917524 AXV917524 BHR917524 BRN917524 CBJ917524 CLF917524 CVB917524 DEX917524 DOT917524 DYP917524 EIL917524 ESH917524 FCD917524 FLZ917524 FVV917524 GFR917524 GPN917524 GZJ917524 HJF917524 HTB917524 ICX917524 IMT917524 IWP917524 JGL917524 JQH917524 KAD917524 KJZ917524 KTV917524 LDR917524 LNN917524 LXJ917524 MHF917524 MRB917524 NAX917524 NKT917524 NUP917524 OEL917524 OOH917524 OYD917524 PHZ917524 PRV917524 QBR917524 QLN917524 QVJ917524 RFF917524 RPB917524 RYX917524 SIT917524 SSP917524 TCL917524 TMH917524 TWD917524 UFZ917524 UPV917524 UZR917524 VJN917524 VTJ917524 WDF917524 WNB917524 WWX917524 M983060 KL983060 UH983060 AED983060 ANZ983060 AXV983060 BHR983060 BRN983060 CBJ983060 CLF983060 CVB983060 DEX983060 DOT983060 DYP983060 EIL983060 ESH983060 FCD983060 FLZ983060 FVV983060 GFR983060 GPN983060 GZJ983060 HJF983060 HTB983060 ICX983060 IMT983060 IWP983060 JGL983060 JQH983060 KAD983060 KJZ983060 KTV983060 LDR983060 LNN983060 LXJ983060 MHF983060 MRB983060 NAX983060 NKT983060 NUP983060 OEL983060 OOH983060 OYD983060 PHZ983060 PRV983060 QBR983060 QLN983060 QVJ983060 RFF983060 RPB983060 RYX983060 SIT983060 SSP983060 TCL983060 TMH983060 TWD983060 UFZ983060 UPV983060 UZR983060 VJN983060 VTJ983060 WDF983060 WNB983060">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 type="decimal" allowBlank="1" showErrorMessage="1" errorTitle="Ошибка" error="Допускается ввод только действительных чисел!" sqref="O24:P24 AA24:AB24 AM24:AN24 AY24:AZ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9" t="s">
        <v>470</v>
      </c>
      <c r="G2" s="1280"/>
      <c r="H2" s="1281"/>
      <c r="I2" s="407"/>
    </row>
    <row r="3" spans="1:20" ht="3" customHeight="1"/>
    <row r="4" spans="1:20" s="182" customFormat="1" ht="11.25">
      <c r="A4" s="206"/>
      <c r="B4" s="206"/>
      <c r="C4" s="206"/>
      <c r="D4" s="206"/>
      <c r="F4" s="1231" t="s">
        <v>444</v>
      </c>
      <c r="G4" s="1231"/>
      <c r="H4" s="1231"/>
      <c r="I4" s="1282"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82"/>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06.05.2019</v>
      </c>
      <c r="I7" s="188" t="s">
        <v>472</v>
      </c>
      <c r="J7" s="312"/>
      <c r="K7" s="206"/>
      <c r="L7" s="206"/>
      <c r="M7" s="206"/>
      <c r="N7" s="206"/>
      <c r="O7" s="206"/>
      <c r="P7" s="206"/>
      <c r="Q7" s="206"/>
      <c r="R7" s="206"/>
      <c r="S7" s="206"/>
      <c r="T7" s="206"/>
    </row>
    <row r="8" spans="1:20" s="182" customFormat="1" ht="45">
      <c r="A8" s="1283">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3"/>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3"/>
      <c r="B10" s="206"/>
      <c r="C10" s="206"/>
      <c r="D10" s="206"/>
      <c r="F10" s="313" t="str">
        <f>"4."&amp;mergeValue(A10)</f>
        <v>4.1</v>
      </c>
      <c r="G10" s="389" t="s">
        <v>475</v>
      </c>
      <c r="H10" s="298" t="s">
        <v>448</v>
      </c>
      <c r="I10" s="188"/>
      <c r="J10" s="312"/>
      <c r="K10" s="206"/>
      <c r="L10" s="206"/>
      <c r="M10" s="206"/>
      <c r="N10" s="206"/>
      <c r="O10" s="206"/>
      <c r="P10" s="206"/>
      <c r="Q10" s="206"/>
      <c r="R10" s="206"/>
      <c r="S10" s="206"/>
      <c r="T10" s="206"/>
    </row>
    <row r="11" spans="1:20" s="182" customFormat="1" ht="18.75">
      <c r="A11" s="1283"/>
      <c r="B11" s="1283">
        <v>1</v>
      </c>
      <c r="C11" s="321"/>
      <c r="D11" s="321"/>
      <c r="F11" s="313" t="str">
        <f>"4."&amp;mergeValue(A11) &amp;"."&amp;mergeValue(B11)</f>
        <v>4.1.1</v>
      </c>
      <c r="G11" s="304" t="s">
        <v>570</v>
      </c>
      <c r="H11" s="297" t="str">
        <f>IF(region_name="","",region_name)</f>
        <v>г.Санкт-Петербург</v>
      </c>
      <c r="I11" s="188" t="s">
        <v>478</v>
      </c>
      <c r="J11" s="312"/>
      <c r="K11" s="206"/>
      <c r="L11" s="206"/>
      <c r="M11" s="206"/>
      <c r="N11" s="206"/>
      <c r="O11" s="206"/>
      <c r="P11" s="206"/>
      <c r="Q11" s="206"/>
      <c r="R11" s="206"/>
      <c r="S11" s="206"/>
      <c r="T11" s="206"/>
    </row>
    <row r="12" spans="1:20" s="182" customFormat="1" ht="22.5">
      <c r="A12" s="1283"/>
      <c r="B12" s="1283"/>
      <c r="C12" s="1283">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3"/>
      <c r="B13" s="1283"/>
      <c r="C13" s="1283"/>
      <c r="D13" s="321">
        <v>1</v>
      </c>
      <c r="F13" s="313" t="str">
        <f>"4."&amp;mergeValue(A13) &amp;"."&amp;mergeValue(B13)&amp;"."&amp;mergeValue(C13)&amp;"."&amp;mergeValue(D13)</f>
        <v>4.1.1.1.1</v>
      </c>
      <c r="G13" s="392" t="s">
        <v>477</v>
      </c>
      <c r="H13" s="297"/>
      <c r="I13" s="1284" t="s">
        <v>569</v>
      </c>
      <c r="J13" s="312"/>
      <c r="K13" s="206"/>
      <c r="L13" s="206"/>
      <c r="M13" s="206"/>
      <c r="N13" s="206"/>
      <c r="O13" s="206"/>
      <c r="P13" s="206"/>
      <c r="Q13" s="206"/>
      <c r="R13" s="206"/>
      <c r="S13" s="206"/>
      <c r="T13" s="206"/>
    </row>
    <row r="14" spans="1:20" s="182" customFormat="1" ht="18.75">
      <c r="A14" s="1283"/>
      <c r="B14" s="1283"/>
      <c r="C14" s="1283"/>
      <c r="D14" s="321"/>
      <c r="F14" s="315"/>
      <c r="G14" s="143" t="s">
        <v>4</v>
      </c>
      <c r="H14" s="320"/>
      <c r="I14" s="1284"/>
      <c r="J14" s="312"/>
      <c r="K14" s="206"/>
      <c r="L14" s="206"/>
      <c r="M14" s="206"/>
      <c r="N14" s="206"/>
      <c r="O14" s="206"/>
      <c r="P14" s="206"/>
      <c r="Q14" s="206"/>
      <c r="R14" s="206"/>
      <c r="S14" s="206"/>
      <c r="T14" s="206"/>
    </row>
    <row r="15" spans="1:20" s="182" customFormat="1" ht="18.75">
      <c r="A15" s="1283"/>
      <c r="B15" s="1283"/>
      <c r="C15" s="321"/>
      <c r="D15" s="321"/>
      <c r="F15" s="315"/>
      <c r="G15" s="142" t="s">
        <v>400</v>
      </c>
      <c r="H15" s="316"/>
      <c r="I15" s="317"/>
      <c r="J15" s="312"/>
      <c r="K15" s="206"/>
      <c r="L15" s="206"/>
      <c r="M15" s="206"/>
      <c r="N15" s="206"/>
      <c r="O15" s="206"/>
      <c r="P15" s="206"/>
      <c r="Q15" s="206"/>
      <c r="R15" s="206"/>
      <c r="S15" s="206"/>
      <c r="T15" s="206"/>
    </row>
    <row r="16" spans="1:20" s="182" customFormat="1" ht="18.75">
      <c r="A16" s="1283"/>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8" t="s">
        <v>571</v>
      </c>
      <c r="H19" s="127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69" hidden="1" customWidth="1"/>
    <col min="7" max="8" width="7" style="475"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69"/>
    <col min="36" max="36" width="13.42578125" style="469" customWidth="1"/>
    <col min="37" max="37" width="10.5703125" style="469"/>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00" t="s">
        <v>744</v>
      </c>
      <c r="M5" s="1300"/>
      <c r="N5" s="1300"/>
      <c r="O5" s="1300"/>
      <c r="P5" s="1300"/>
      <c r="Q5" s="1300"/>
      <c r="R5" s="1300"/>
      <c r="S5" s="1300"/>
      <c r="T5" s="1300"/>
      <c r="U5" s="547"/>
      <c r="V5" s="547"/>
      <c r="W5" s="492"/>
      <c r="X5" s="492"/>
      <c r="Y5" s="553"/>
      <c r="Z5" s="553"/>
      <c r="AA5" s="553"/>
      <c r="AB5" s="553"/>
      <c r="AC5" s="553"/>
      <c r="AD5" s="553"/>
      <c r="AE5" s="466"/>
    </row>
    <row r="6" spans="1:37" ht="3" customHeight="1">
      <c r="J6" s="451"/>
      <c r="K6" s="451"/>
      <c r="L6" s="447"/>
      <c r="M6" s="447"/>
      <c r="N6" s="447"/>
      <c r="O6" s="450"/>
      <c r="P6" s="450"/>
      <c r="Q6" s="450"/>
      <c r="R6" s="450"/>
      <c r="S6" s="450"/>
      <c r="T6" s="450"/>
      <c r="U6" s="447"/>
    </row>
    <row r="7" spans="1:37" s="745" customFormat="1" ht="5.25" hidden="1">
      <c r="A7" s="1117"/>
      <c r="B7" s="1117"/>
      <c r="C7" s="1117"/>
      <c r="D7" s="1117"/>
      <c r="E7" s="1117"/>
      <c r="F7" s="1117"/>
      <c r="G7" s="1117"/>
      <c r="H7" s="1117"/>
      <c r="L7" s="1167"/>
      <c r="M7" s="1040"/>
      <c r="O7" s="1306"/>
      <c r="P7" s="1306"/>
      <c r="Q7" s="1306"/>
      <c r="R7" s="1306"/>
      <c r="S7" s="1306"/>
      <c r="T7" s="1306"/>
      <c r="U7" s="779"/>
      <c r="V7" s="779"/>
      <c r="X7" s="1117"/>
      <c r="Y7" s="1117"/>
      <c r="Z7" s="1117"/>
      <c r="AA7" s="1117"/>
      <c r="AB7" s="1117"/>
    </row>
    <row r="8" spans="1:37" s="461" customFormat="1" ht="18.75">
      <c r="A8" s="474"/>
      <c r="B8" s="474"/>
      <c r="C8" s="474"/>
      <c r="D8" s="474"/>
      <c r="E8" s="474"/>
      <c r="F8" s="474"/>
      <c r="G8" s="474"/>
      <c r="H8" s="474"/>
      <c r="L8" s="468"/>
      <c r="M8" s="1154" t="str">
        <f>"Дата подачи заявления об "&amp;IF(datePr_ch="","утверждении","изменении") &amp; " тарифов"</f>
        <v>Дата подачи заявления об утверждении тарифов</v>
      </c>
      <c r="N8" s="1307" t="str">
        <f>IF(datePr_ch="",IF(datePr="","",datePr),datePr_ch)</f>
        <v>30.04.2019</v>
      </c>
      <c r="O8" s="1307"/>
      <c r="P8" s="1307"/>
      <c r="Q8" s="1307"/>
      <c r="R8" s="1307"/>
      <c r="S8" s="1307"/>
      <c r="T8" s="1307"/>
      <c r="U8" s="634"/>
      <c r="V8" s="538"/>
      <c r="W8" s="538"/>
      <c r="X8" s="538"/>
      <c r="Y8" s="538"/>
      <c r="Z8" s="538"/>
      <c r="AA8" s="538"/>
      <c r="AH8" s="474"/>
      <c r="AI8" s="474"/>
      <c r="AJ8" s="474"/>
      <c r="AK8" s="474"/>
    </row>
    <row r="9" spans="1:37" s="461" customFormat="1" ht="18.75">
      <c r="A9" s="474"/>
      <c r="B9" s="474"/>
      <c r="C9" s="474"/>
      <c r="D9" s="474"/>
      <c r="E9" s="474"/>
      <c r="F9" s="474"/>
      <c r="G9" s="474"/>
      <c r="H9" s="474"/>
      <c r="L9" s="521"/>
      <c r="M9" s="1154" t="str">
        <f>"Номер подачи заявления об "&amp;IF(numberPr_ch="","утверждении","изменении") &amp; " тарифов"</f>
        <v>Номер подачи заявления об утверждении тарифов</v>
      </c>
      <c r="N9" s="1307" t="str">
        <f>IF(numberPr_ch="",IF(numberPr="","",numberPr),numberPr_ch)</f>
        <v>01-13/16844</v>
      </c>
      <c r="O9" s="1307"/>
      <c r="P9" s="1307"/>
      <c r="Q9" s="1307"/>
      <c r="R9" s="1307"/>
      <c r="S9" s="1307"/>
      <c r="T9" s="1307"/>
      <c r="U9" s="634"/>
      <c r="V9" s="538"/>
      <c r="W9" s="538"/>
      <c r="X9" s="538"/>
      <c r="Y9" s="538"/>
      <c r="Z9" s="538"/>
      <c r="AA9" s="538"/>
      <c r="AH9" s="474"/>
      <c r="AI9" s="474"/>
      <c r="AJ9" s="474"/>
      <c r="AK9" s="474"/>
    </row>
    <row r="10" spans="1:37" s="745" customFormat="1" ht="5.25" hidden="1">
      <c r="A10" s="1117"/>
      <c r="B10" s="1117"/>
      <c r="C10" s="1117"/>
      <c r="D10" s="1117"/>
      <c r="E10" s="1117"/>
      <c r="F10" s="1117"/>
      <c r="G10" s="1117"/>
      <c r="H10" s="1117"/>
      <c r="L10" s="1167"/>
      <c r="M10" s="1040"/>
      <c r="O10" s="1306"/>
      <c r="P10" s="1306"/>
      <c r="Q10" s="1306"/>
      <c r="R10" s="1306"/>
      <c r="S10" s="1306"/>
      <c r="T10" s="1306"/>
      <c r="U10" s="779"/>
      <c r="V10" s="779"/>
      <c r="X10" s="1117"/>
      <c r="Y10" s="1117"/>
      <c r="Z10" s="1117"/>
      <c r="AA10" s="1117"/>
      <c r="AB10" s="1117"/>
    </row>
    <row r="11" spans="1:37" s="734" customFormat="1" ht="18.75" hidden="1">
      <c r="A11" s="735"/>
      <c r="B11" s="735"/>
      <c r="C11" s="735"/>
      <c r="D11" s="735"/>
      <c r="E11" s="735"/>
      <c r="F11" s="735"/>
      <c r="G11" s="735"/>
      <c r="H11" s="735"/>
      <c r="L11" s="723"/>
      <c r="M11" s="712"/>
      <c r="N11" s="711"/>
      <c r="O11" s="711"/>
      <c r="P11" s="711"/>
      <c r="Q11" s="711"/>
      <c r="R11" s="711"/>
      <c r="S11" s="711"/>
      <c r="T11" s="711"/>
      <c r="U11" s="634"/>
      <c r="Z11" s="733" t="s">
        <v>635</v>
      </c>
      <c r="AA11" s="733" t="s">
        <v>636</v>
      </c>
      <c r="AH11" s="735"/>
      <c r="AI11" s="735"/>
      <c r="AJ11" s="735"/>
      <c r="AK11" s="735"/>
    </row>
    <row r="12" spans="1:37" s="461" customFormat="1" ht="11.25" hidden="1">
      <c r="A12" s="474"/>
      <c r="B12" s="474"/>
      <c r="C12" s="474"/>
      <c r="D12" s="474"/>
      <c r="E12" s="474"/>
      <c r="F12" s="474"/>
      <c r="G12" s="474"/>
      <c r="H12" s="474"/>
      <c r="L12" s="1301"/>
      <c r="M12" s="1301"/>
      <c r="N12" s="535"/>
      <c r="O12" s="1333"/>
      <c r="P12" s="1333"/>
      <c r="Q12" s="1333"/>
      <c r="R12" s="1333"/>
      <c r="S12" s="1333"/>
      <c r="T12" s="1333"/>
      <c r="U12" s="456"/>
      <c r="AE12" s="472" t="s">
        <v>370</v>
      </c>
      <c r="AH12" s="474"/>
      <c r="AI12" s="474"/>
      <c r="AJ12" s="474"/>
      <c r="AK12" s="474"/>
    </row>
    <row r="13" spans="1:37">
      <c r="J13" s="451"/>
      <c r="K13" s="451"/>
      <c r="L13" s="447"/>
      <c r="M13" s="447"/>
      <c r="N13" s="447"/>
      <c r="O13" s="1328"/>
      <c r="P13" s="1328"/>
      <c r="Q13" s="1328"/>
      <c r="R13" s="1328"/>
      <c r="S13" s="1328"/>
      <c r="T13" s="1328"/>
      <c r="U13" s="567"/>
      <c r="Z13" s="1328"/>
      <c r="AA13" s="1328"/>
      <c r="AB13" s="1328"/>
      <c r="AC13" s="1328"/>
      <c r="AD13" s="1328"/>
      <c r="AE13" s="1328"/>
    </row>
    <row r="14" spans="1:37">
      <c r="J14" s="451"/>
      <c r="K14" s="451"/>
      <c r="L14" s="1231" t="s">
        <v>444</v>
      </c>
      <c r="M14" s="1231"/>
      <c r="N14" s="1231"/>
      <c r="O14" s="1231"/>
      <c r="P14" s="1231"/>
      <c r="Q14" s="1231"/>
      <c r="R14" s="1231"/>
      <c r="S14" s="1231"/>
      <c r="T14" s="1231"/>
      <c r="U14" s="1231"/>
      <c r="V14" s="1231"/>
      <c r="W14" s="1231"/>
      <c r="X14" s="1231"/>
      <c r="Y14" s="1231"/>
      <c r="Z14" s="1231"/>
      <c r="AA14" s="1231"/>
      <c r="AB14" s="1231"/>
      <c r="AC14" s="1231"/>
      <c r="AD14" s="1231"/>
      <c r="AE14" s="1231"/>
      <c r="AF14" s="1231"/>
      <c r="AG14" s="1231" t="s">
        <v>445</v>
      </c>
    </row>
    <row r="15" spans="1:37" ht="14.25" customHeight="1">
      <c r="J15" s="451"/>
      <c r="K15" s="451"/>
      <c r="L15" s="1314" t="s">
        <v>90</v>
      </c>
      <c r="M15" s="1314" t="s">
        <v>618</v>
      </c>
      <c r="N15" s="1339" t="s">
        <v>597</v>
      </c>
      <c r="O15" s="1339"/>
      <c r="P15" s="1339"/>
      <c r="Q15" s="1339"/>
      <c r="R15" s="1339" t="s">
        <v>598</v>
      </c>
      <c r="S15" s="1339"/>
      <c r="T15" s="1339"/>
      <c r="U15" s="1339"/>
      <c r="V15" s="1339" t="s">
        <v>599</v>
      </c>
      <c r="W15" s="1339"/>
      <c r="X15" s="1339"/>
      <c r="Y15" s="1339"/>
      <c r="Z15" s="1314" t="s">
        <v>604</v>
      </c>
      <c r="AA15" s="1314"/>
      <c r="AB15" s="1314"/>
      <c r="AC15" s="1314"/>
      <c r="AD15" s="1314"/>
      <c r="AE15" s="1314" t="s">
        <v>338</v>
      </c>
      <c r="AF15" s="1327" t="s">
        <v>273</v>
      </c>
      <c r="AG15" s="1231"/>
    </row>
    <row r="16" spans="1:37" s="492" customFormat="1" ht="27.75" customHeight="1">
      <c r="A16" s="553"/>
      <c r="B16" s="553"/>
      <c r="C16" s="553"/>
      <c r="D16" s="553"/>
      <c r="E16" s="553"/>
      <c r="F16" s="553"/>
      <c r="G16" s="559"/>
      <c r="H16" s="559"/>
      <c r="I16" s="500"/>
      <c r="J16" s="498"/>
      <c r="K16" s="498"/>
      <c r="L16" s="1314"/>
      <c r="M16" s="1314"/>
      <c r="N16" s="1339"/>
      <c r="O16" s="1339"/>
      <c r="P16" s="1339"/>
      <c r="Q16" s="1339"/>
      <c r="R16" s="1339"/>
      <c r="S16" s="1339"/>
      <c r="T16" s="1339"/>
      <c r="U16" s="1339"/>
      <c r="V16" s="1339"/>
      <c r="W16" s="1339"/>
      <c r="X16" s="1339"/>
      <c r="Y16" s="1339"/>
      <c r="Z16" s="1231" t="s">
        <v>621</v>
      </c>
      <c r="AA16" s="1231"/>
      <c r="AB16" s="1231" t="s">
        <v>615</v>
      </c>
      <c r="AC16" s="1231"/>
      <c r="AD16" s="1231"/>
      <c r="AE16" s="1314"/>
      <c r="AF16" s="1327"/>
      <c r="AG16" s="1231"/>
      <c r="AH16" s="553"/>
      <c r="AI16" s="553"/>
      <c r="AJ16" s="553"/>
      <c r="AK16" s="553"/>
    </row>
    <row r="17" spans="1:37" ht="14.25" customHeight="1">
      <c r="J17" s="451"/>
      <c r="K17" s="451"/>
      <c r="L17" s="1314"/>
      <c r="M17" s="1314"/>
      <c r="N17" s="1339"/>
      <c r="O17" s="1339"/>
      <c r="P17" s="1339"/>
      <c r="Q17" s="1339"/>
      <c r="R17" s="1339"/>
      <c r="S17" s="1339"/>
      <c r="T17" s="1339"/>
      <c r="U17" s="1339"/>
      <c r="V17" s="1339"/>
      <c r="W17" s="1339"/>
      <c r="X17" s="1339"/>
      <c r="Y17" s="1339"/>
      <c r="Z17" s="503" t="s">
        <v>619</v>
      </c>
      <c r="AA17" s="503" t="s">
        <v>620</v>
      </c>
      <c r="AB17" s="505" t="s">
        <v>272</v>
      </c>
      <c r="AC17" s="1335" t="s">
        <v>271</v>
      </c>
      <c r="AD17" s="1335"/>
      <c r="AE17" s="1314"/>
      <c r="AF17" s="1327"/>
      <c r="AG17" s="1231"/>
    </row>
    <row r="18" spans="1:37">
      <c r="J18" s="451"/>
      <c r="K18" s="459">
        <v>1</v>
      </c>
      <c r="L18" s="448" t="s">
        <v>91</v>
      </c>
      <c r="M18" s="448" t="s">
        <v>47</v>
      </c>
      <c r="N18" s="1340">
        <f ca="1">OFFSET(N18,0,-1)+1</f>
        <v>3</v>
      </c>
      <c r="O18" s="1340"/>
      <c r="P18" s="1340"/>
      <c r="Q18" s="1340"/>
      <c r="R18" s="1340">
        <f ca="1">OFFSET(N18,0,0)+1</f>
        <v>4</v>
      </c>
      <c r="S18" s="1340"/>
      <c r="T18" s="1340"/>
      <c r="U18" s="1340"/>
      <c r="V18" s="639"/>
      <c r="W18" s="639"/>
      <c r="X18" s="639"/>
      <c r="Y18" s="640">
        <f ca="1">OFFSET(R18,0,0)+1</f>
        <v>5</v>
      </c>
      <c r="Z18" s="457">
        <f ca="1">OFFSET(Z18,0,-1)+1</f>
        <v>6</v>
      </c>
      <c r="AA18" s="457">
        <f ca="1">OFFSET(AA18,0,-1)+1</f>
        <v>7</v>
      </c>
      <c r="AB18" s="457">
        <f ca="1">OFFSET(AB18,0,-1)+1</f>
        <v>8</v>
      </c>
      <c r="AC18" s="1340">
        <f ca="1">OFFSET(AC18,0,-1)+1</f>
        <v>9</v>
      </c>
      <c r="AD18" s="1340"/>
      <c r="AE18" s="457">
        <f ca="1">OFFSET(AE18,0,-2)+1</f>
        <v>10</v>
      </c>
      <c r="AF18" s="492"/>
      <c r="AG18" s="457">
        <f ca="1">OFFSET(AG18,0,-2)+1</f>
        <v>11</v>
      </c>
    </row>
    <row r="19" spans="1:37" ht="22.5">
      <c r="A19" s="1285">
        <v>1</v>
      </c>
      <c r="B19" s="962"/>
      <c r="C19" s="962"/>
      <c r="D19" s="962"/>
      <c r="E19" s="962"/>
      <c r="F19" s="955"/>
      <c r="G19" s="961"/>
      <c r="H19" s="961"/>
      <c r="I19" s="943"/>
      <c r="J19" s="942"/>
      <c r="K19" s="942"/>
      <c r="L19" s="561">
        <f>mergeValue(A19)</f>
        <v>1</v>
      </c>
      <c r="M19" s="609" t="s">
        <v>19</v>
      </c>
      <c r="N19" s="1341"/>
      <c r="O19" s="1341"/>
      <c r="P19" s="1341"/>
      <c r="Q19" s="1341"/>
      <c r="R19" s="1341"/>
      <c r="S19" s="1341"/>
      <c r="T19" s="1341"/>
      <c r="U19" s="1341"/>
      <c r="V19" s="1341"/>
      <c r="W19" s="1341"/>
      <c r="X19" s="1341"/>
      <c r="Y19" s="1341"/>
      <c r="Z19" s="1341"/>
      <c r="AA19" s="1341"/>
      <c r="AB19" s="1341"/>
      <c r="AC19" s="1341"/>
      <c r="AD19" s="1341"/>
      <c r="AE19" s="1341"/>
      <c r="AF19" s="1341"/>
      <c r="AG19" s="549" t="s">
        <v>718</v>
      </c>
    </row>
    <row r="20" spans="1:37" ht="22.5">
      <c r="A20" s="1285"/>
      <c r="B20" s="1285">
        <v>1</v>
      </c>
      <c r="C20" s="962"/>
      <c r="D20" s="962"/>
      <c r="E20" s="962"/>
      <c r="F20" s="955"/>
      <c r="G20" s="964"/>
      <c r="H20" s="965"/>
      <c r="I20" s="944"/>
      <c r="J20" s="939"/>
      <c r="K20" s="937"/>
      <c r="L20" s="561" t="str">
        <f>mergeValue(A20) &amp;"."&amp; mergeValue(B20)</f>
        <v>1.1</v>
      </c>
      <c r="M20" s="515" t="s">
        <v>15</v>
      </c>
      <c r="N20" s="1342"/>
      <c r="O20" s="1342"/>
      <c r="P20" s="1342"/>
      <c r="Q20" s="1342"/>
      <c r="R20" s="1342"/>
      <c r="S20" s="1342"/>
      <c r="T20" s="1342"/>
      <c r="U20" s="1342"/>
      <c r="V20" s="1342"/>
      <c r="W20" s="1342"/>
      <c r="X20" s="1342"/>
      <c r="Y20" s="1342"/>
      <c r="Z20" s="1342"/>
      <c r="AA20" s="1342"/>
      <c r="AB20" s="1342"/>
      <c r="AC20" s="1342"/>
      <c r="AD20" s="1342"/>
      <c r="AE20" s="1342"/>
      <c r="AF20" s="1342"/>
      <c r="AG20" s="549" t="s">
        <v>459</v>
      </c>
    </row>
    <row r="21" spans="1:37" ht="22.5">
      <c r="A21" s="1285"/>
      <c r="B21" s="1285"/>
      <c r="C21" s="1285">
        <v>1</v>
      </c>
      <c r="D21" s="962"/>
      <c r="E21" s="962"/>
      <c r="F21" s="955"/>
      <c r="G21" s="964"/>
      <c r="H21" s="965"/>
      <c r="I21" s="944"/>
      <c r="J21" s="939"/>
      <c r="K21" s="937"/>
      <c r="L21" s="561" t="str">
        <f>mergeValue(A21) &amp;"."&amp; mergeValue(B21)&amp;"."&amp; mergeValue(C21)</f>
        <v>1.1.1</v>
      </c>
      <c r="M21" s="516" t="s">
        <v>7</v>
      </c>
      <c r="N21" s="1342"/>
      <c r="O21" s="1342"/>
      <c r="P21" s="1342"/>
      <c r="Q21" s="1342"/>
      <c r="R21" s="1342"/>
      <c r="S21" s="1342"/>
      <c r="T21" s="1342"/>
      <c r="U21" s="1342"/>
      <c r="V21" s="1342"/>
      <c r="W21" s="1342"/>
      <c r="X21" s="1342"/>
      <c r="Y21" s="1342"/>
      <c r="Z21" s="1342"/>
      <c r="AA21" s="1342"/>
      <c r="AB21" s="1342"/>
      <c r="AC21" s="1342"/>
      <c r="AD21" s="1342"/>
      <c r="AE21" s="1342"/>
      <c r="AF21" s="1342"/>
      <c r="AG21" s="549" t="s">
        <v>600</v>
      </c>
    </row>
    <row r="22" spans="1:37" ht="15" customHeight="1">
      <c r="A22" s="1285"/>
      <c r="B22" s="1285"/>
      <c r="C22" s="1285"/>
      <c r="D22" s="1285">
        <v>1</v>
      </c>
      <c r="E22" s="962"/>
      <c r="F22" s="955"/>
      <c r="G22" s="964"/>
      <c r="H22" s="965"/>
      <c r="I22" s="944"/>
      <c r="J22" s="939"/>
      <c r="K22" s="937"/>
      <c r="L22" s="561" t="str">
        <f>mergeValue(A22) &amp;"."&amp; mergeValue(B22)&amp;"."&amp; mergeValue(C22)&amp;"."&amp; mergeValue(D22)</f>
        <v>1.1.1.1</v>
      </c>
      <c r="M22" s="517" t="s">
        <v>21</v>
      </c>
      <c r="N22" s="1342"/>
      <c r="O22" s="1342"/>
      <c r="P22" s="1342"/>
      <c r="Q22" s="1342"/>
      <c r="R22" s="1342"/>
      <c r="S22" s="1342"/>
      <c r="T22" s="1342"/>
      <c r="U22" s="1342"/>
      <c r="V22" s="1342"/>
      <c r="W22" s="1342"/>
      <c r="X22" s="1342"/>
      <c r="Y22" s="1342"/>
      <c r="Z22" s="1342"/>
      <c r="AA22" s="1342"/>
      <c r="AB22" s="1342"/>
      <c r="AC22" s="1342"/>
      <c r="AD22" s="1342"/>
      <c r="AE22" s="1342"/>
      <c r="AF22" s="1342"/>
      <c r="AG22" s="549" t="s">
        <v>623</v>
      </c>
    </row>
    <row r="23" spans="1:37" ht="20.100000000000001" customHeight="1">
      <c r="A23" s="1285"/>
      <c r="B23" s="1285"/>
      <c r="C23" s="1285"/>
      <c r="D23" s="1285"/>
      <c r="E23" s="1285">
        <v>1</v>
      </c>
      <c r="F23" s="955"/>
      <c r="G23" s="964"/>
      <c r="H23" s="965"/>
      <c r="I23" s="966"/>
      <c r="J23" s="956"/>
      <c r="K23" s="1230"/>
      <c r="L23" s="1345" t="str">
        <f>mergeValue(A23) &amp;"."&amp; mergeValue(B23)&amp;"."&amp; mergeValue(C23)&amp;"."&amp; mergeValue(D23)&amp;"."&amp; mergeValue(E23)</f>
        <v>1.1.1.1.1</v>
      </c>
      <c r="M23" s="1346"/>
      <c r="N23" s="1293" t="s">
        <v>83</v>
      </c>
      <c r="O23" s="1352"/>
      <c r="P23" s="1350">
        <v>1</v>
      </c>
      <c r="Q23" s="1343"/>
      <c r="R23" s="1293" t="s">
        <v>83</v>
      </c>
      <c r="S23" s="1352"/>
      <c r="T23" s="1350">
        <v>1</v>
      </c>
      <c r="U23" s="1343"/>
      <c r="V23" s="1293" t="s">
        <v>83</v>
      </c>
      <c r="W23" s="530"/>
      <c r="X23" s="508">
        <v>1</v>
      </c>
      <c r="Y23" s="1036"/>
      <c r="Z23" s="637"/>
      <c r="AA23" s="637"/>
      <c r="AB23" s="1291"/>
      <c r="AC23" s="1293" t="s">
        <v>82</v>
      </c>
      <c r="AD23" s="1291"/>
      <c r="AE23" s="1293" t="s">
        <v>83</v>
      </c>
      <c r="AF23" s="546"/>
      <c r="AG23" s="1347" t="s">
        <v>622</v>
      </c>
      <c r="AH23" s="469" t="str">
        <f>strCheckDate(Z24:AF24)</f>
        <v/>
      </c>
      <c r="AI23" s="473" t="str">
        <f>IF(AND(COUNTIF(AJ18:AJ27,AJ23)&gt;1,AJ23&lt;&gt;""),"ErrUnique:HasDoubleConn","")</f>
        <v/>
      </c>
      <c r="AJ23" s="473"/>
      <c r="AK23" s="473"/>
    </row>
    <row r="24" spans="1:37" ht="20.100000000000001" customHeight="1">
      <c r="A24" s="1285"/>
      <c r="B24" s="1285"/>
      <c r="C24" s="1285"/>
      <c r="D24" s="1285"/>
      <c r="E24" s="1285"/>
      <c r="F24" s="955"/>
      <c r="G24" s="964"/>
      <c r="H24" s="965"/>
      <c r="I24" s="966"/>
      <c r="J24" s="956"/>
      <c r="K24" s="1230"/>
      <c r="L24" s="1345"/>
      <c r="M24" s="1346"/>
      <c r="N24" s="1293"/>
      <c r="O24" s="1352"/>
      <c r="P24" s="1350"/>
      <c r="Q24" s="1351"/>
      <c r="R24" s="1293"/>
      <c r="S24" s="1352"/>
      <c r="T24" s="1350"/>
      <c r="U24" s="1344"/>
      <c r="V24" s="1293"/>
      <c r="W24" s="569"/>
      <c r="X24" s="534"/>
      <c r="Y24" s="534"/>
      <c r="Z24" s="540"/>
      <c r="AA24" s="571" t="str">
        <f>AB23 &amp; "-" &amp; AD23</f>
        <v>-</v>
      </c>
      <c r="AB24" s="1292"/>
      <c r="AC24" s="1293"/>
      <c r="AD24" s="1292"/>
      <c r="AE24" s="1293"/>
      <c r="AF24" s="638"/>
      <c r="AG24" s="1348"/>
      <c r="AI24" s="473"/>
      <c r="AJ24" s="473"/>
      <c r="AK24" s="473"/>
    </row>
    <row r="25" spans="1:37" ht="20.100000000000001" customHeight="1">
      <c r="A25" s="1285"/>
      <c r="B25" s="1285"/>
      <c r="C25" s="1285"/>
      <c r="D25" s="1285"/>
      <c r="E25" s="1285"/>
      <c r="F25" s="955"/>
      <c r="G25" s="964"/>
      <c r="H25" s="965"/>
      <c r="I25" s="966"/>
      <c r="J25" s="956"/>
      <c r="K25" s="1230"/>
      <c r="L25" s="1345"/>
      <c r="M25" s="1346"/>
      <c r="N25" s="1293"/>
      <c r="O25" s="1352"/>
      <c r="P25" s="1350"/>
      <c r="Q25" s="1344"/>
      <c r="R25" s="1293"/>
      <c r="S25" s="570"/>
      <c r="T25" s="527"/>
      <c r="U25" s="534"/>
      <c r="V25" s="539"/>
      <c r="W25" s="539"/>
      <c r="X25" s="539"/>
      <c r="Y25" s="539"/>
      <c r="Z25" s="540"/>
      <c r="AA25" s="540"/>
      <c r="AB25" s="541"/>
      <c r="AC25" s="533"/>
      <c r="AD25" s="533"/>
      <c r="AE25" s="541"/>
      <c r="AF25" s="533"/>
      <c r="AG25" s="1348"/>
      <c r="AI25" s="473"/>
      <c r="AJ25" s="473"/>
      <c r="AK25" s="473"/>
    </row>
    <row r="26" spans="1:37" ht="20.100000000000001" customHeight="1">
      <c r="A26" s="1285"/>
      <c r="B26" s="1285"/>
      <c r="C26" s="1285"/>
      <c r="D26" s="1285"/>
      <c r="E26" s="1285"/>
      <c r="F26" s="955"/>
      <c r="G26" s="964"/>
      <c r="H26" s="965"/>
      <c r="I26" s="966"/>
      <c r="J26" s="956"/>
      <c r="K26" s="1230"/>
      <c r="L26" s="1345"/>
      <c r="M26" s="1346"/>
      <c r="N26" s="1293"/>
      <c r="O26" s="542"/>
      <c r="P26" s="544"/>
      <c r="Q26" s="543"/>
      <c r="R26" s="539"/>
      <c r="S26" s="539"/>
      <c r="T26" s="539"/>
      <c r="U26" s="539"/>
      <c r="V26" s="539"/>
      <c r="W26" s="539"/>
      <c r="X26" s="539"/>
      <c r="Y26" s="539"/>
      <c r="Z26" s="540"/>
      <c r="AA26" s="540"/>
      <c r="AB26" s="541"/>
      <c r="AC26" s="533"/>
      <c r="AD26" s="533"/>
      <c r="AE26" s="541"/>
      <c r="AF26" s="533"/>
      <c r="AG26" s="1348"/>
      <c r="AI26" s="473"/>
      <c r="AJ26" s="473"/>
      <c r="AK26" s="473"/>
    </row>
    <row r="27" spans="1:37" s="445" customFormat="1" ht="15" customHeight="1">
      <c r="A27" s="1285"/>
      <c r="B27" s="1285"/>
      <c r="C27" s="1285"/>
      <c r="D27" s="1285"/>
      <c r="E27" s="963"/>
      <c r="F27" s="957"/>
      <c r="G27" s="959"/>
      <c r="H27" s="957"/>
      <c r="I27" s="966"/>
      <c r="J27" s="956"/>
      <c r="K27" s="950"/>
      <c r="L27" s="507"/>
      <c r="M27" s="520" t="s">
        <v>5</v>
      </c>
      <c r="N27" s="520"/>
      <c r="O27" s="520"/>
      <c r="P27" s="520"/>
      <c r="Q27" s="520"/>
      <c r="R27" s="520"/>
      <c r="S27" s="520"/>
      <c r="T27" s="520"/>
      <c r="U27" s="520"/>
      <c r="V27" s="520"/>
      <c r="W27" s="520"/>
      <c r="X27" s="520"/>
      <c r="Y27" s="520"/>
      <c r="Z27" s="520"/>
      <c r="AA27" s="520"/>
      <c r="AB27" s="520"/>
      <c r="AC27" s="520"/>
      <c r="AD27" s="520"/>
      <c r="AE27" s="520"/>
      <c r="AF27" s="520"/>
      <c r="AG27" s="1349"/>
      <c r="AH27" s="470"/>
      <c r="AI27" s="470"/>
      <c r="AJ27" s="205"/>
      <c r="AK27" s="205"/>
    </row>
    <row r="28" spans="1:37" s="445" customFormat="1" ht="15" customHeight="1">
      <c r="A28" s="1285"/>
      <c r="B28" s="1285"/>
      <c r="C28" s="1285"/>
      <c r="D28" s="963"/>
      <c r="E28" s="963"/>
      <c r="F28" s="957"/>
      <c r="G28" s="964"/>
      <c r="H28" s="957"/>
      <c r="I28" s="950"/>
      <c r="J28" s="941"/>
      <c r="K28" s="950"/>
      <c r="L28" s="507"/>
      <c r="M28" s="519" t="s">
        <v>16</v>
      </c>
      <c r="N28" s="519"/>
      <c r="O28" s="519"/>
      <c r="P28" s="519"/>
      <c r="Q28" s="519"/>
      <c r="R28" s="519"/>
      <c r="S28" s="519"/>
      <c r="T28" s="519"/>
      <c r="U28" s="519"/>
      <c r="V28" s="519"/>
      <c r="W28" s="519"/>
      <c r="X28" s="519"/>
      <c r="Y28" s="519"/>
      <c r="Z28" s="519"/>
      <c r="AA28" s="519"/>
      <c r="AB28" s="519"/>
      <c r="AC28" s="519"/>
      <c r="AD28" s="519"/>
      <c r="AE28" s="519"/>
      <c r="AF28" s="533"/>
      <c r="AG28" s="529"/>
      <c r="AH28" s="470"/>
      <c r="AI28" s="470"/>
      <c r="AJ28" s="205"/>
      <c r="AK28" s="205"/>
    </row>
    <row r="29" spans="1:37" s="445" customFormat="1" ht="15" customHeight="1">
      <c r="A29" s="1285"/>
      <c r="B29" s="1285"/>
      <c r="C29" s="963"/>
      <c r="D29" s="963"/>
      <c r="E29" s="963"/>
      <c r="F29" s="957"/>
      <c r="G29" s="964"/>
      <c r="H29" s="957"/>
      <c r="I29" s="950"/>
      <c r="J29" s="941"/>
      <c r="K29" s="950"/>
      <c r="L29" s="507"/>
      <c r="M29" s="518" t="s">
        <v>17</v>
      </c>
      <c r="N29" s="518"/>
      <c r="O29" s="518"/>
      <c r="P29" s="518"/>
      <c r="Q29" s="518"/>
      <c r="R29" s="518"/>
      <c r="S29" s="518"/>
      <c r="T29" s="518"/>
      <c r="U29" s="518"/>
      <c r="V29" s="518"/>
      <c r="W29" s="518"/>
      <c r="X29" s="518"/>
      <c r="Y29" s="518"/>
      <c r="Z29" s="514"/>
      <c r="AA29" s="514"/>
      <c r="AB29" s="541"/>
      <c r="AC29" s="533"/>
      <c r="AD29" s="532"/>
      <c r="AE29" s="518"/>
      <c r="AF29" s="533"/>
      <c r="AG29" s="529"/>
      <c r="AH29" s="470"/>
      <c r="AI29" s="470"/>
      <c r="AJ29" s="470"/>
      <c r="AK29" s="470"/>
    </row>
    <row r="30" spans="1:37" s="445" customFormat="1" ht="15" customHeight="1">
      <c r="A30" s="1285"/>
      <c r="B30" s="963"/>
      <c r="C30" s="963"/>
      <c r="D30" s="963"/>
      <c r="E30" s="963"/>
      <c r="F30" s="957"/>
      <c r="G30" s="964"/>
      <c r="H30" s="957"/>
      <c r="I30" s="950"/>
      <c r="J30" s="941"/>
      <c r="K30" s="950"/>
      <c r="L30" s="507"/>
      <c r="M30" s="527" t="s">
        <v>18</v>
      </c>
      <c r="N30" s="527"/>
      <c r="O30" s="527"/>
      <c r="P30" s="527"/>
      <c r="Q30" s="527"/>
      <c r="R30" s="527"/>
      <c r="S30" s="527"/>
      <c r="T30" s="527"/>
      <c r="U30" s="527"/>
      <c r="V30" s="527"/>
      <c r="W30" s="527"/>
      <c r="X30" s="527"/>
      <c r="Y30" s="527"/>
      <c r="Z30" s="514"/>
      <c r="AA30" s="514"/>
      <c r="AB30" s="541"/>
      <c r="AC30" s="533"/>
      <c r="AD30" s="532"/>
      <c r="AE30" s="518"/>
      <c r="AF30" s="533"/>
      <c r="AG30" s="529"/>
      <c r="AH30" s="470"/>
      <c r="AI30" s="470"/>
      <c r="AJ30" s="470"/>
      <c r="AK30" s="470"/>
    </row>
    <row r="31" spans="1:37" s="445" customFormat="1" ht="15" customHeight="1">
      <c r="A31" s="936"/>
      <c r="B31" s="936"/>
      <c r="C31" s="936"/>
      <c r="D31" s="936"/>
      <c r="E31" s="936"/>
      <c r="F31" s="936"/>
      <c r="G31" s="949"/>
      <c r="H31" s="950"/>
      <c r="I31" s="940"/>
      <c r="J31" s="941"/>
      <c r="K31" s="936"/>
      <c r="L31" s="507"/>
      <c r="M31" s="534" t="s">
        <v>307</v>
      </c>
      <c r="N31" s="534"/>
      <c r="O31" s="534"/>
      <c r="P31" s="534"/>
      <c r="Q31" s="534"/>
      <c r="R31" s="534"/>
      <c r="S31" s="534"/>
      <c r="T31" s="534"/>
      <c r="U31" s="534"/>
      <c r="V31" s="534"/>
      <c r="W31" s="534"/>
      <c r="X31" s="534"/>
      <c r="Y31" s="534"/>
      <c r="Z31" s="514"/>
      <c r="AA31" s="514"/>
      <c r="AB31" s="541"/>
      <c r="AC31" s="533"/>
      <c r="AD31" s="532"/>
      <c r="AE31" s="518"/>
      <c r="AF31" s="533"/>
      <c r="AG31" s="529"/>
      <c r="AH31" s="470"/>
      <c r="AI31" s="470"/>
      <c r="AJ31" s="470"/>
      <c r="AK31" s="470"/>
    </row>
    <row r="33" spans="12:37" ht="102" customHeight="1">
      <c r="L33" s="1">
        <v>1</v>
      </c>
      <c r="M33" s="1278" t="s">
        <v>746</v>
      </c>
      <c r="N33" s="1278"/>
      <c r="O33" s="1278"/>
      <c r="P33" s="1278"/>
      <c r="Q33" s="1278"/>
      <c r="R33" s="1278"/>
      <c r="S33" s="1278"/>
      <c r="T33" s="1278"/>
      <c r="U33" s="1278"/>
      <c r="V33" s="1278"/>
      <c r="W33" s="1278"/>
      <c r="X33" s="1278"/>
      <c r="Y33" s="1278"/>
      <c r="Z33" s="1278"/>
      <c r="AA33" s="1278"/>
      <c r="AB33" s="1278"/>
      <c r="AC33" s="1278"/>
      <c r="AD33" s="1278"/>
      <c r="AE33" s="1278"/>
      <c r="AF33" s="1278"/>
      <c r="AG33" s="1278"/>
      <c r="AH33" s="475"/>
      <c r="AI33" s="475"/>
      <c r="AJ33" s="475"/>
      <c r="AK33" s="475"/>
    </row>
    <row r="34" spans="12:37" ht="14.25" customHeight="1">
      <c r="L34" s="482"/>
      <c r="M34" s="483"/>
      <c r="N34" s="483"/>
      <c r="O34" s="483"/>
      <c r="P34" s="483"/>
      <c r="Q34" s="483"/>
      <c r="R34" s="483"/>
      <c r="S34" s="483"/>
      <c r="T34" s="483"/>
      <c r="U34" s="483"/>
      <c r="V34" s="483"/>
      <c r="W34" s="483"/>
      <c r="X34" s="483"/>
      <c r="Y34" s="483"/>
      <c r="Z34" s="486"/>
      <c r="AA34" s="486"/>
      <c r="AB34" s="486"/>
      <c r="AC34" s="486"/>
      <c r="AD34" s="486"/>
      <c r="AE34" s="486"/>
      <c r="AF34" s="486"/>
      <c r="AG34" s="486"/>
      <c r="AH34" s="487"/>
      <c r="AI34" s="487"/>
      <c r="AJ34" s="487"/>
      <c r="AK34" s="487"/>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206</v>
      </c>
    </row>
    <row r="2" spans="1:20" ht="22.5">
      <c r="F2" s="1279" t="s">
        <v>470</v>
      </c>
      <c r="G2" s="1280"/>
      <c r="H2" s="1281"/>
      <c r="I2" s="407"/>
    </row>
    <row r="3" spans="1:20" ht="3" customHeight="1"/>
    <row r="4" spans="1:20" s="182" customFormat="1" ht="11.25">
      <c r="A4" s="206"/>
      <c r="B4" s="206"/>
      <c r="C4" s="206"/>
      <c r="D4" s="206"/>
      <c r="F4" s="1231" t="s">
        <v>444</v>
      </c>
      <c r="G4" s="1231"/>
      <c r="H4" s="1231"/>
      <c r="I4" s="1282"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82"/>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06.05.2019</v>
      </c>
      <c r="I7" s="188" t="s">
        <v>472</v>
      </c>
      <c r="J7" s="312"/>
      <c r="K7" s="206"/>
      <c r="L7" s="206"/>
      <c r="M7" s="206"/>
      <c r="N7" s="206"/>
      <c r="O7" s="206"/>
      <c r="P7" s="206"/>
      <c r="Q7" s="206"/>
      <c r="R7" s="206"/>
      <c r="S7" s="206"/>
      <c r="T7" s="206"/>
    </row>
    <row r="8" spans="1:20" s="182" customFormat="1" ht="45">
      <c r="A8" s="1283">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3"/>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3"/>
      <c r="B10" s="206"/>
      <c r="C10" s="206"/>
      <c r="D10" s="206"/>
      <c r="F10" s="313" t="str">
        <f>"4."&amp;mergeValue(A10)</f>
        <v>4.1</v>
      </c>
      <c r="G10" s="389" t="s">
        <v>475</v>
      </c>
      <c r="H10" s="298" t="s">
        <v>448</v>
      </c>
      <c r="I10" s="188"/>
      <c r="J10" s="312"/>
      <c r="K10" s="206"/>
      <c r="L10" s="206"/>
      <c r="M10" s="206"/>
      <c r="N10" s="206"/>
      <c r="O10" s="206"/>
      <c r="P10" s="206"/>
      <c r="Q10" s="206"/>
      <c r="R10" s="206"/>
      <c r="S10" s="206"/>
      <c r="T10" s="206"/>
    </row>
    <row r="11" spans="1:20" s="182" customFormat="1" ht="18.75">
      <c r="A11" s="1283"/>
      <c r="B11" s="1283">
        <v>1</v>
      </c>
      <c r="C11" s="321"/>
      <c r="D11" s="321"/>
      <c r="F11" s="313" t="str">
        <f>"4."&amp;mergeValue(A11) &amp;"."&amp;mergeValue(B11)</f>
        <v>4.1.1</v>
      </c>
      <c r="G11" s="304" t="s">
        <v>570</v>
      </c>
      <c r="H11" s="297" t="str">
        <f>IF(region_name="","",region_name)</f>
        <v>г.Санкт-Петербург</v>
      </c>
      <c r="I11" s="188" t="s">
        <v>478</v>
      </c>
      <c r="J11" s="312"/>
      <c r="K11" s="206"/>
      <c r="L11" s="206"/>
      <c r="M11" s="206"/>
      <c r="N11" s="206"/>
      <c r="O11" s="206"/>
      <c r="P11" s="206"/>
      <c r="Q11" s="206"/>
      <c r="R11" s="206"/>
      <c r="S11" s="206"/>
      <c r="T11" s="206"/>
    </row>
    <row r="12" spans="1:20" s="182" customFormat="1" ht="22.5">
      <c r="A12" s="1283"/>
      <c r="B12" s="1283"/>
      <c r="C12" s="1283">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3"/>
      <c r="B13" s="1283"/>
      <c r="C13" s="1283"/>
      <c r="D13" s="321">
        <v>1</v>
      </c>
      <c r="F13" s="313" t="str">
        <f>"4."&amp;mergeValue(A13) &amp;"."&amp;mergeValue(B13)&amp;"."&amp;mergeValue(C13)&amp;"."&amp;mergeValue(D13)</f>
        <v>4.1.1.1.1</v>
      </c>
      <c r="G13" s="392" t="s">
        <v>477</v>
      </c>
      <c r="H13" s="297"/>
      <c r="I13" s="1284" t="s">
        <v>569</v>
      </c>
      <c r="J13" s="312"/>
      <c r="K13" s="206"/>
      <c r="L13" s="206"/>
      <c r="M13" s="206"/>
      <c r="N13" s="206"/>
      <c r="O13" s="206"/>
      <c r="P13" s="206"/>
      <c r="Q13" s="206"/>
      <c r="R13" s="206"/>
      <c r="S13" s="206"/>
      <c r="T13" s="206"/>
    </row>
    <row r="14" spans="1:20" s="182" customFormat="1" ht="18.75">
      <c r="A14" s="1283"/>
      <c r="B14" s="1283"/>
      <c r="C14" s="1283"/>
      <c r="D14" s="321"/>
      <c r="F14" s="315"/>
      <c r="G14" s="143" t="s">
        <v>4</v>
      </c>
      <c r="H14" s="320"/>
      <c r="I14" s="1284"/>
      <c r="J14" s="312"/>
      <c r="K14" s="206"/>
      <c r="L14" s="206"/>
      <c r="M14" s="206"/>
      <c r="N14" s="206"/>
      <c r="O14" s="206"/>
      <c r="P14" s="206"/>
      <c r="Q14" s="206"/>
      <c r="R14" s="206"/>
      <c r="S14" s="206"/>
      <c r="T14" s="206"/>
    </row>
    <row r="15" spans="1:20" s="182" customFormat="1" ht="18.75">
      <c r="A15" s="1283"/>
      <c r="B15" s="1283"/>
      <c r="C15" s="321"/>
      <c r="D15" s="321"/>
      <c r="F15" s="393"/>
      <c r="G15" s="187" t="s">
        <v>400</v>
      </c>
      <c r="H15" s="394"/>
      <c r="I15" s="395"/>
      <c r="J15" s="312"/>
      <c r="K15" s="206"/>
      <c r="L15" s="206"/>
      <c r="M15" s="206"/>
      <c r="N15" s="206"/>
      <c r="O15" s="206"/>
      <c r="P15" s="206"/>
      <c r="Q15" s="206"/>
      <c r="R15" s="206"/>
      <c r="S15" s="206"/>
      <c r="T15" s="206"/>
    </row>
    <row r="16" spans="1:20" s="182" customFormat="1" ht="18.75">
      <c r="A16" s="1283"/>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8" t="s">
        <v>571</v>
      </c>
      <c r="H19" s="127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0"/>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68</v>
      </c>
      <c r="B1" s="110" t="s">
        <v>69</v>
      </c>
      <c r="C1" s="110" t="s">
        <v>70</v>
      </c>
      <c r="D1" s="10"/>
    </row>
    <row r="2" spans="1:4">
      <c r="A2" s="1197">
        <v>43591.411099537036</v>
      </c>
      <c r="B2" s="12" t="s">
        <v>756</v>
      </c>
      <c r="C2" s="12" t="s">
        <v>438</v>
      </c>
    </row>
    <row r="3" spans="1:4">
      <c r="A3" s="1197">
        <v>43591.411111111112</v>
      </c>
      <c r="B3" s="12" t="s">
        <v>757</v>
      </c>
      <c r="C3" s="12" t="s">
        <v>438</v>
      </c>
    </row>
    <row r="4" spans="1:4" ht="22.5">
      <c r="A4" s="1197">
        <v>43591.411111111112</v>
      </c>
      <c r="B4" s="12" t="s">
        <v>758</v>
      </c>
      <c r="C4" s="12" t="s">
        <v>438</v>
      </c>
    </row>
    <row r="5" spans="1:4">
      <c r="A5" s="1197">
        <v>43591.411111111112</v>
      </c>
      <c r="B5" s="12" t="s">
        <v>759</v>
      </c>
      <c r="C5" s="12" t="s">
        <v>438</v>
      </c>
    </row>
    <row r="6" spans="1:4">
      <c r="A6" s="1197">
        <v>43591.411122685182</v>
      </c>
      <c r="B6" s="12" t="s">
        <v>760</v>
      </c>
      <c r="C6" s="12" t="s">
        <v>438</v>
      </c>
    </row>
    <row r="7" spans="1:4" ht="33.75">
      <c r="A7" s="1197">
        <v>43591.411157407405</v>
      </c>
      <c r="B7" s="12" t="s">
        <v>761</v>
      </c>
      <c r="C7" s="12" t="s">
        <v>438</v>
      </c>
    </row>
    <row r="8" spans="1:4" ht="22.5">
      <c r="A8" s="1197">
        <v>43591.411180555559</v>
      </c>
      <c r="B8" s="12" t="s">
        <v>762</v>
      </c>
      <c r="C8" s="12" t="s">
        <v>438</v>
      </c>
    </row>
    <row r="9" spans="1:4">
      <c r="A9" s="1197">
        <v>43591.411180555559</v>
      </c>
      <c r="B9" s="12" t="s">
        <v>763</v>
      </c>
      <c r="C9" s="12" t="s">
        <v>438</v>
      </c>
    </row>
    <row r="10" spans="1:4" ht="22.5">
      <c r="A10" s="1197">
        <v>43591.411226851851</v>
      </c>
      <c r="B10" s="12" t="s">
        <v>764</v>
      </c>
      <c r="C10" s="12" t="s">
        <v>438</v>
      </c>
    </row>
    <row r="11" spans="1:4" ht="22.5">
      <c r="A11" s="1197">
        <v>43591.411261574074</v>
      </c>
      <c r="B11" s="12" t="s">
        <v>767</v>
      </c>
      <c r="C11" s="12" t="s">
        <v>438</v>
      </c>
    </row>
    <row r="12" spans="1:4">
      <c r="A12" s="1197">
        <v>43591.411481481482</v>
      </c>
      <c r="B12" s="12" t="s">
        <v>756</v>
      </c>
      <c r="C12" s="12" t="s">
        <v>438</v>
      </c>
    </row>
    <row r="13" spans="1:4">
      <c r="A13" s="1197">
        <v>43591.411493055559</v>
      </c>
      <c r="B13" s="12" t="s">
        <v>1008</v>
      </c>
      <c r="C13" s="12" t="s">
        <v>438</v>
      </c>
    </row>
    <row r="14" spans="1:4">
      <c r="A14" s="1197">
        <v>43591.412280092591</v>
      </c>
      <c r="B14" s="12" t="s">
        <v>756</v>
      </c>
      <c r="C14" s="12" t="s">
        <v>438</v>
      </c>
    </row>
    <row r="15" spans="1:4">
      <c r="A15" s="1197">
        <v>43591.412291666667</v>
      </c>
      <c r="B15" s="12" t="s">
        <v>1008</v>
      </c>
      <c r="C15" s="12" t="s">
        <v>438</v>
      </c>
    </row>
    <row r="16" spans="1:4">
      <c r="A16" s="1197">
        <v>43591.592048611114</v>
      </c>
      <c r="B16" s="12" t="s">
        <v>756</v>
      </c>
      <c r="C16" s="12" t="s">
        <v>438</v>
      </c>
    </row>
    <row r="17" spans="1:3">
      <c r="A17" s="1197">
        <v>43591.59207175926</v>
      </c>
      <c r="B17" s="12" t="s">
        <v>1008</v>
      </c>
      <c r="C17" s="12" t="s">
        <v>438</v>
      </c>
    </row>
    <row r="18" spans="1:3">
      <c r="A18" s="1197">
        <v>43591.657141203701</v>
      </c>
      <c r="B18" s="12" t="s">
        <v>756</v>
      </c>
      <c r="C18" s="12" t="s">
        <v>438</v>
      </c>
    </row>
    <row r="19" spans="1:3">
      <c r="A19" s="1197">
        <v>43591.657152777778</v>
      </c>
      <c r="B19" s="12" t="s">
        <v>1008</v>
      </c>
      <c r="C19" s="12" t="s">
        <v>438</v>
      </c>
    </row>
    <row r="20" spans="1:3">
      <c r="A20" s="1197">
        <v>43592.625358796293</v>
      </c>
      <c r="B20" s="12" t="s">
        <v>756</v>
      </c>
      <c r="C20" s="12" t="s">
        <v>438</v>
      </c>
    </row>
  </sheetData>
  <sheetProtection password="FA9C" sheet="1" objects="1" scenarios="1" formatColumns="0" formatRows="0" autoFilter="0"/>
  <phoneticPr fontId="7"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5"/>
    <col min="26" max="29" width="10.5703125" style="469"/>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00" t="s">
        <v>743</v>
      </c>
      <c r="M5" s="1300"/>
      <c r="N5" s="1300"/>
      <c r="O5" s="1300"/>
      <c r="P5" s="1300"/>
      <c r="Q5" s="1300"/>
      <c r="R5" s="1300"/>
      <c r="S5" s="1300"/>
      <c r="T5" s="1300"/>
      <c r="U5" s="547"/>
      <c r="V5" s="466"/>
    </row>
    <row r="6" spans="1:29" ht="3" customHeight="1">
      <c r="J6" s="451"/>
      <c r="K6" s="451"/>
      <c r="L6" s="447"/>
      <c r="M6" s="447"/>
      <c r="N6" s="447"/>
      <c r="O6" s="450"/>
      <c r="P6" s="450"/>
      <c r="Q6" s="450"/>
      <c r="R6" s="450"/>
      <c r="S6" s="450"/>
      <c r="T6" s="450"/>
      <c r="U6" s="447"/>
    </row>
    <row r="7" spans="1:29" s="745" customFormat="1" ht="5.25" hidden="1">
      <c r="A7" s="1117"/>
      <c r="B7" s="1117"/>
      <c r="C7" s="1117"/>
      <c r="D7" s="1117"/>
      <c r="E7" s="1117"/>
      <c r="F7" s="1117"/>
      <c r="G7" s="1117"/>
      <c r="H7" s="1117"/>
      <c r="L7" s="1167"/>
      <c r="M7" s="1040"/>
      <c r="O7" s="1306"/>
      <c r="P7" s="1306"/>
      <c r="Q7" s="1306"/>
      <c r="R7" s="1306"/>
      <c r="S7" s="1306"/>
      <c r="T7" s="1306"/>
      <c r="U7" s="779"/>
      <c r="V7" s="779"/>
      <c r="X7" s="1117"/>
      <c r="Y7" s="1117"/>
      <c r="Z7" s="1117"/>
      <c r="AA7" s="1117"/>
      <c r="AB7" s="1117"/>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7" t="str">
        <f>IF(datePr_ch="",IF(datePr="","",datePr),datePr_ch)</f>
        <v>30.04.2019</v>
      </c>
      <c r="P8" s="1307"/>
      <c r="Q8" s="1307"/>
      <c r="R8" s="1307"/>
      <c r="S8" s="1307"/>
      <c r="T8" s="1307"/>
      <c r="U8" s="634"/>
      <c r="Y8" s="960"/>
      <c r="Z8" s="558"/>
      <c r="AA8" s="558"/>
      <c r="AB8" s="558"/>
      <c r="AC8" s="558"/>
    </row>
    <row r="9" spans="1:29" s="461"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07" t="str">
        <f>IF(numberPr_ch="",IF(numberPr="","",numberPr),numberPr_ch)</f>
        <v>01-13/16844</v>
      </c>
      <c r="P9" s="1307"/>
      <c r="Q9" s="1307"/>
      <c r="R9" s="1307"/>
      <c r="S9" s="1307"/>
      <c r="T9" s="1307"/>
      <c r="U9" s="634"/>
      <c r="Y9" s="960"/>
      <c r="Z9" s="474"/>
      <c r="AA9" s="474"/>
      <c r="AB9" s="474"/>
      <c r="AC9" s="474"/>
    </row>
    <row r="10" spans="1:29" s="745" customFormat="1" ht="5.25" hidden="1">
      <c r="A10" s="1117"/>
      <c r="B10" s="1117"/>
      <c r="C10" s="1117"/>
      <c r="D10" s="1117"/>
      <c r="E10" s="1117"/>
      <c r="F10" s="1117"/>
      <c r="G10" s="1117"/>
      <c r="H10" s="1117"/>
      <c r="L10" s="1167"/>
      <c r="M10" s="1040"/>
      <c r="O10" s="1306"/>
      <c r="P10" s="1306"/>
      <c r="Q10" s="1306"/>
      <c r="R10" s="1306"/>
      <c r="S10" s="1306"/>
      <c r="T10" s="1306"/>
      <c r="U10" s="779"/>
      <c r="V10" s="779"/>
      <c r="X10" s="1117"/>
      <c r="Y10" s="1117"/>
      <c r="Z10" s="1117"/>
      <c r="AA10" s="1117"/>
      <c r="AB10" s="1117"/>
    </row>
    <row r="11" spans="1:29" s="581" customFormat="1" ht="18.75" hidden="1">
      <c r="A11" s="582"/>
      <c r="B11" s="582"/>
      <c r="C11" s="582"/>
      <c r="D11" s="582"/>
      <c r="E11" s="582"/>
      <c r="F11" s="582"/>
      <c r="G11" s="582"/>
      <c r="H11" s="582"/>
      <c r="L11" s="714"/>
      <c r="M11" s="712"/>
      <c r="O11" s="711"/>
      <c r="P11" s="711"/>
      <c r="Q11" s="733" t="s">
        <v>635</v>
      </c>
      <c r="R11" s="733" t="s">
        <v>636</v>
      </c>
      <c r="S11" s="711"/>
      <c r="T11" s="711"/>
      <c r="U11" s="634"/>
      <c r="Y11" s="735"/>
      <c r="Z11" s="582"/>
      <c r="AA11" s="582"/>
      <c r="AB11" s="582"/>
      <c r="AC11" s="582"/>
    </row>
    <row r="12" spans="1:29" s="461" customFormat="1" ht="11.25" hidden="1">
      <c r="A12" s="474"/>
      <c r="B12" s="474"/>
      <c r="C12" s="474"/>
      <c r="D12" s="474"/>
      <c r="E12" s="474"/>
      <c r="F12" s="474"/>
      <c r="G12" s="474"/>
      <c r="H12" s="474"/>
      <c r="L12" s="1301"/>
      <c r="M12" s="1301"/>
      <c r="N12" s="458"/>
      <c r="O12" s="729"/>
      <c r="P12" s="729"/>
      <c r="Q12" s="729"/>
      <c r="R12" s="729"/>
      <c r="S12" s="729"/>
      <c r="T12" s="729"/>
      <c r="U12" s="456"/>
      <c r="V12" s="472" t="s">
        <v>370</v>
      </c>
      <c r="Y12" s="960"/>
      <c r="Z12" s="474"/>
      <c r="AA12" s="474"/>
      <c r="AB12" s="474"/>
      <c r="AC12" s="474"/>
    </row>
    <row r="13" spans="1:29" ht="15" customHeight="1">
      <c r="J13" s="451"/>
      <c r="K13" s="451"/>
      <c r="L13" s="447"/>
      <c r="M13" s="447"/>
      <c r="N13" s="447"/>
      <c r="O13" s="567"/>
      <c r="P13" s="567"/>
      <c r="Q13" s="1328"/>
      <c r="R13" s="1328"/>
      <c r="S13" s="1328"/>
      <c r="T13" s="1328"/>
      <c r="U13" s="1328"/>
      <c r="V13" s="1328"/>
    </row>
    <row r="14" spans="1:29">
      <c r="J14" s="451"/>
      <c r="K14" s="451"/>
      <c r="L14" s="1231" t="s">
        <v>444</v>
      </c>
      <c r="M14" s="1231"/>
      <c r="N14" s="1231"/>
      <c r="O14" s="1231"/>
      <c r="P14" s="1231"/>
      <c r="Q14" s="1231"/>
      <c r="R14" s="1231"/>
      <c r="S14" s="1231"/>
      <c r="T14" s="1231"/>
      <c r="U14" s="1231"/>
      <c r="V14" s="1231"/>
      <c r="W14" s="1231"/>
      <c r="X14" s="1231" t="s">
        <v>445</v>
      </c>
    </row>
    <row r="15" spans="1:29" ht="14.25" customHeight="1">
      <c r="J15" s="451"/>
      <c r="K15" s="451"/>
      <c r="L15" s="1314" t="s">
        <v>90</v>
      </c>
      <c r="M15" s="1314" t="s">
        <v>595</v>
      </c>
      <c r="N15" s="503"/>
      <c r="O15" s="1314" t="s">
        <v>596</v>
      </c>
      <c r="P15" s="1339" t="s">
        <v>597</v>
      </c>
      <c r="Q15" s="1339" t="s">
        <v>604</v>
      </c>
      <c r="R15" s="1339"/>
      <c r="S15" s="1339"/>
      <c r="T15" s="1339"/>
      <c r="U15" s="1339"/>
      <c r="V15" s="1314" t="s">
        <v>338</v>
      </c>
      <c r="W15" s="1327" t="s">
        <v>273</v>
      </c>
      <c r="X15" s="1231"/>
    </row>
    <row r="16" spans="1:29" s="492" customFormat="1" ht="25.5" customHeight="1">
      <c r="A16" s="553"/>
      <c r="B16" s="553"/>
      <c r="C16" s="553"/>
      <c r="D16" s="553"/>
      <c r="E16" s="553"/>
      <c r="F16" s="553"/>
      <c r="G16" s="559"/>
      <c r="H16" s="559"/>
      <c r="I16" s="500"/>
      <c r="J16" s="498"/>
      <c r="K16" s="498"/>
      <c r="L16" s="1314"/>
      <c r="M16" s="1314"/>
      <c r="N16" s="503"/>
      <c r="O16" s="1314"/>
      <c r="P16" s="1339"/>
      <c r="Q16" s="1339" t="s">
        <v>621</v>
      </c>
      <c r="R16" s="1339"/>
      <c r="S16" s="1336" t="s">
        <v>615</v>
      </c>
      <c r="T16" s="1336"/>
      <c r="U16" s="1336"/>
      <c r="V16" s="1314"/>
      <c r="W16" s="1327"/>
      <c r="X16" s="1231"/>
      <c r="Y16" s="955"/>
      <c r="Z16" s="553"/>
      <c r="AA16" s="553"/>
      <c r="AB16" s="553"/>
      <c r="AC16" s="553"/>
    </row>
    <row r="17" spans="1:29" ht="14.25" customHeight="1">
      <c r="J17" s="451"/>
      <c r="K17" s="451"/>
      <c r="L17" s="1314"/>
      <c r="M17" s="1314"/>
      <c r="N17" s="503"/>
      <c r="O17" s="1314"/>
      <c r="P17" s="1339"/>
      <c r="Q17" s="503" t="s">
        <v>619</v>
      </c>
      <c r="R17" s="503" t="s">
        <v>620</v>
      </c>
      <c r="S17" s="505" t="s">
        <v>272</v>
      </c>
      <c r="T17" s="1335" t="s">
        <v>271</v>
      </c>
      <c r="U17" s="1335"/>
      <c r="V17" s="1314"/>
      <c r="W17" s="1327"/>
      <c r="X17" s="1231"/>
    </row>
    <row r="18" spans="1:29">
      <c r="J18" s="451"/>
      <c r="K18" s="459">
        <v>1</v>
      </c>
      <c r="L18" s="448" t="s">
        <v>91</v>
      </c>
      <c r="M18" s="448" t="s">
        <v>47</v>
      </c>
      <c r="N18" s="465" t="s">
        <v>47</v>
      </c>
      <c r="O18" s="457">
        <f t="shared" ref="O18:T18" ca="1" si="0">OFFSET(O18,0,-1)+1</f>
        <v>3</v>
      </c>
      <c r="P18" s="457">
        <f t="shared" ca="1" si="0"/>
        <v>4</v>
      </c>
      <c r="Q18" s="457">
        <f t="shared" ca="1" si="0"/>
        <v>5</v>
      </c>
      <c r="R18" s="457">
        <f t="shared" ca="1" si="0"/>
        <v>6</v>
      </c>
      <c r="S18" s="457">
        <f t="shared" ca="1" si="0"/>
        <v>7</v>
      </c>
      <c r="T18" s="1340">
        <f t="shared" ca="1" si="0"/>
        <v>8</v>
      </c>
      <c r="U18" s="1340"/>
      <c r="V18" s="457">
        <f ca="1">OFFSET(V18,0,-2)+1</f>
        <v>9</v>
      </c>
      <c r="W18" s="492"/>
      <c r="X18" s="457">
        <f ca="1">OFFSET(X18,0,-2)+1</f>
        <v>10</v>
      </c>
    </row>
    <row r="19" spans="1:29" ht="22.5">
      <c r="A19" s="1285">
        <v>1</v>
      </c>
      <c r="B19" s="927"/>
      <c r="C19" s="927"/>
      <c r="D19" s="927"/>
      <c r="E19" s="927"/>
      <c r="F19" s="927"/>
      <c r="G19" s="928"/>
      <c r="H19" s="928"/>
      <c r="I19" s="930"/>
      <c r="J19" s="922"/>
      <c r="K19" s="922"/>
      <c r="L19" s="561">
        <f>mergeValue(A19)</f>
        <v>1</v>
      </c>
      <c r="M19" s="609" t="s">
        <v>19</v>
      </c>
      <c r="N19" s="548"/>
      <c r="O19" s="1329"/>
      <c r="P19" s="1329"/>
      <c r="Q19" s="1329"/>
      <c r="R19" s="1329"/>
      <c r="S19" s="1329"/>
      <c r="T19" s="1329"/>
      <c r="U19" s="1329"/>
      <c r="V19" s="1329"/>
      <c r="W19" s="1329"/>
      <c r="X19" s="549" t="s">
        <v>718</v>
      </c>
    </row>
    <row r="20" spans="1:29" ht="22.5">
      <c r="A20" s="1285"/>
      <c r="B20" s="1285">
        <v>1</v>
      </c>
      <c r="C20" s="927"/>
      <c r="D20" s="927"/>
      <c r="E20" s="927"/>
      <c r="F20" s="927"/>
      <c r="G20" s="932"/>
      <c r="H20" s="929"/>
      <c r="I20" s="934"/>
      <c r="J20" s="919"/>
      <c r="K20" s="918"/>
      <c r="L20" s="561" t="str">
        <f>mergeValue(A20) &amp;"."&amp; mergeValue(B20)</f>
        <v>1.1</v>
      </c>
      <c r="M20" s="515" t="s">
        <v>15</v>
      </c>
      <c r="N20" s="548"/>
      <c r="O20" s="1329"/>
      <c r="P20" s="1329"/>
      <c r="Q20" s="1329"/>
      <c r="R20" s="1329"/>
      <c r="S20" s="1329"/>
      <c r="T20" s="1329"/>
      <c r="U20" s="1329"/>
      <c r="V20" s="1329"/>
      <c r="W20" s="1329"/>
      <c r="X20" s="549" t="s">
        <v>459</v>
      </c>
    </row>
    <row r="21" spans="1:29" ht="22.5">
      <c r="A21" s="1285"/>
      <c r="B21" s="1285"/>
      <c r="C21" s="1285">
        <v>1</v>
      </c>
      <c r="D21" s="927"/>
      <c r="E21" s="927"/>
      <c r="F21" s="927"/>
      <c r="G21" s="932"/>
      <c r="H21" s="929"/>
      <c r="I21" s="935"/>
      <c r="J21" s="919"/>
      <c r="K21" s="918"/>
      <c r="L21" s="561" t="str">
        <f>mergeValue(A21) &amp;"."&amp; mergeValue(B21)&amp;"."&amp; mergeValue(C21)</f>
        <v>1.1.1</v>
      </c>
      <c r="M21" s="516" t="s">
        <v>7</v>
      </c>
      <c r="N21" s="548"/>
      <c r="O21" s="1329"/>
      <c r="P21" s="1329"/>
      <c r="Q21" s="1329"/>
      <c r="R21" s="1329"/>
      <c r="S21" s="1329"/>
      <c r="T21" s="1329"/>
      <c r="U21" s="1329"/>
      <c r="V21" s="1329"/>
      <c r="W21" s="1329"/>
      <c r="X21" s="549" t="s">
        <v>600</v>
      </c>
    </row>
    <row r="22" spans="1:29">
      <c r="A22" s="1285"/>
      <c r="B22" s="1285"/>
      <c r="C22" s="1285"/>
      <c r="D22" s="1285">
        <v>1</v>
      </c>
      <c r="E22" s="927"/>
      <c r="F22" s="927"/>
      <c r="G22" s="932"/>
      <c r="H22" s="929"/>
      <c r="I22" s="935"/>
      <c r="J22" s="933"/>
      <c r="K22" s="918"/>
      <c r="L22" s="561" t="str">
        <f>mergeValue(A22) &amp;"."&amp; mergeValue(B22)&amp;"."&amp; mergeValue(C22)&amp;"."&amp; mergeValue(D22)</f>
        <v>1.1.1.1</v>
      </c>
      <c r="M22" s="517" t="s">
        <v>21</v>
      </c>
      <c r="N22" s="548"/>
      <c r="O22" s="1329"/>
      <c r="P22" s="1329"/>
      <c r="Q22" s="1329"/>
      <c r="R22" s="1329"/>
      <c r="S22" s="1329"/>
      <c r="T22" s="1329"/>
      <c r="U22" s="1329"/>
      <c r="V22" s="1329"/>
      <c r="W22" s="1329"/>
      <c r="X22" s="967" t="s">
        <v>623</v>
      </c>
    </row>
    <row r="23" spans="1:29" ht="42.95" customHeight="1">
      <c r="A23" s="1285"/>
      <c r="B23" s="1285"/>
      <c r="C23" s="1285"/>
      <c r="D23" s="1285"/>
      <c r="E23" s="927">
        <v>1</v>
      </c>
      <c r="F23" s="927"/>
      <c r="G23" s="932"/>
      <c r="H23" s="929"/>
      <c r="I23" s="935"/>
      <c r="J23" s="933"/>
      <c r="K23" s="923"/>
      <c r="L23" s="561" t="str">
        <f>mergeValue(A23) &amp;"."&amp; mergeValue(B23)&amp;"."&amp; mergeValue(C23)&amp;"."&amp; mergeValue(D23)&amp;"."&amp; mergeValue(E23)</f>
        <v>1.1.1.1.1</v>
      </c>
      <c r="M23" s="1013"/>
      <c r="N23" s="511"/>
      <c r="O23" s="1015"/>
      <c r="P23" s="1016"/>
      <c r="Q23" s="1173"/>
      <c r="R23" s="1173"/>
      <c r="S23" s="1171"/>
      <c r="T23" s="618" t="s">
        <v>82</v>
      </c>
      <c r="U23" s="1171"/>
      <c r="V23" s="736" t="s">
        <v>83</v>
      </c>
      <c r="W23" s="786"/>
      <c r="X23" s="1303" t="s">
        <v>747</v>
      </c>
      <c r="Y23" s="955" t="str">
        <f>strCheckDateTwo(N23:W23)</f>
        <v/>
      </c>
    </row>
    <row r="24" spans="1:29" hidden="1">
      <c r="A24" s="1285"/>
      <c r="B24" s="1285"/>
      <c r="C24" s="1285"/>
      <c r="D24" s="1285"/>
      <c r="E24" s="927"/>
      <c r="F24" s="927"/>
      <c r="G24" s="932"/>
      <c r="H24" s="929"/>
      <c r="I24" s="935"/>
      <c r="J24" s="933"/>
      <c r="K24" s="923"/>
      <c r="L24" s="599"/>
      <c r="M24" s="530"/>
      <c r="N24" s="614"/>
      <c r="O24" s="614"/>
      <c r="P24" s="614"/>
      <c r="Q24" s="614"/>
      <c r="R24" s="552" t="str">
        <f>S23 &amp; "-" &amp; U23</f>
        <v>-</v>
      </c>
      <c r="S24" s="481"/>
      <c r="T24" s="554"/>
      <c r="U24" s="481"/>
      <c r="V24" s="614"/>
      <c r="W24" s="785"/>
      <c r="X24" s="1304"/>
    </row>
    <row r="25" spans="1:29" ht="15" customHeight="1">
      <c r="A25" s="1285"/>
      <c r="B25" s="1285"/>
      <c r="C25" s="1285"/>
      <c r="D25" s="1285"/>
      <c r="E25" s="927"/>
      <c r="F25" s="927"/>
      <c r="G25" s="932"/>
      <c r="H25" s="929"/>
      <c r="I25" s="935"/>
      <c r="J25" s="933"/>
      <c r="K25" s="923"/>
      <c r="L25" s="507"/>
      <c r="M25" s="520" t="s">
        <v>5</v>
      </c>
      <c r="N25" s="518"/>
      <c r="O25" s="514"/>
      <c r="P25" s="514"/>
      <c r="Q25" s="514"/>
      <c r="R25" s="514"/>
      <c r="S25" s="541"/>
      <c r="T25" s="533"/>
      <c r="U25" s="532"/>
      <c r="V25" s="518"/>
      <c r="W25" s="518"/>
      <c r="X25" s="1305"/>
    </row>
    <row r="26" spans="1:29" s="445" customFormat="1" ht="15" customHeight="1">
      <c r="A26" s="1285"/>
      <c r="B26" s="1285"/>
      <c r="C26" s="1285"/>
      <c r="D26" s="931"/>
      <c r="E26" s="931"/>
      <c r="F26" s="931"/>
      <c r="G26" s="932"/>
      <c r="H26" s="931"/>
      <c r="I26" s="935"/>
      <c r="J26" s="921"/>
      <c r="K26" s="925"/>
      <c r="L26" s="507"/>
      <c r="M26" s="519" t="s">
        <v>16</v>
      </c>
      <c r="N26" s="518"/>
      <c r="O26" s="514"/>
      <c r="P26" s="514"/>
      <c r="Q26" s="514"/>
      <c r="R26" s="514"/>
      <c r="S26" s="541"/>
      <c r="T26" s="533"/>
      <c r="U26" s="532"/>
      <c r="V26" s="518"/>
      <c r="W26" s="533"/>
      <c r="X26" s="951"/>
      <c r="Y26" s="1018"/>
      <c r="Z26" s="470"/>
      <c r="AA26" s="470"/>
      <c r="AB26" s="470"/>
      <c r="AC26" s="470"/>
    </row>
    <row r="27" spans="1:29" s="445" customFormat="1" ht="15" customHeight="1">
      <c r="A27" s="1285"/>
      <c r="B27" s="1285"/>
      <c r="C27" s="931"/>
      <c r="D27" s="931"/>
      <c r="E27" s="931"/>
      <c r="F27" s="931"/>
      <c r="G27" s="932"/>
      <c r="H27" s="931"/>
      <c r="I27" s="926"/>
      <c r="J27" s="921"/>
      <c r="K27" s="925"/>
      <c r="L27" s="507"/>
      <c r="M27" s="518" t="s">
        <v>17</v>
      </c>
      <c r="N27" s="518"/>
      <c r="O27" s="514"/>
      <c r="P27" s="514"/>
      <c r="Q27" s="514"/>
      <c r="R27" s="514"/>
      <c r="S27" s="541"/>
      <c r="T27" s="533"/>
      <c r="U27" s="532"/>
      <c r="V27" s="518"/>
      <c r="W27" s="533"/>
      <c r="X27" s="529"/>
      <c r="Y27" s="1018"/>
      <c r="Z27" s="470"/>
      <c r="AA27" s="470"/>
      <c r="AB27" s="470"/>
      <c r="AC27" s="470"/>
    </row>
    <row r="28" spans="1:29" s="445" customFormat="1" ht="15" customHeight="1">
      <c r="A28" s="1285"/>
      <c r="B28" s="931"/>
      <c r="C28" s="931"/>
      <c r="D28" s="931"/>
      <c r="E28" s="931"/>
      <c r="F28" s="931"/>
      <c r="G28" s="932"/>
      <c r="H28" s="931"/>
      <c r="I28" s="926"/>
      <c r="J28" s="921"/>
      <c r="K28" s="925"/>
      <c r="L28" s="507"/>
      <c r="M28" s="527" t="s">
        <v>18</v>
      </c>
      <c r="N28" s="518"/>
      <c r="O28" s="514"/>
      <c r="P28" s="514"/>
      <c r="Q28" s="514"/>
      <c r="R28" s="514"/>
      <c r="S28" s="541"/>
      <c r="T28" s="533"/>
      <c r="U28" s="532"/>
      <c r="V28" s="518"/>
      <c r="W28" s="533"/>
      <c r="X28" s="529"/>
      <c r="Y28" s="1018"/>
      <c r="Z28" s="470"/>
      <c r="AA28" s="470"/>
      <c r="AB28" s="470"/>
      <c r="AC28" s="470"/>
    </row>
    <row r="29" spans="1:29" s="445" customFormat="1" ht="15" customHeight="1">
      <c r="A29" s="917"/>
      <c r="B29" s="917"/>
      <c r="C29" s="917"/>
      <c r="D29" s="917"/>
      <c r="E29" s="917"/>
      <c r="F29" s="917"/>
      <c r="G29" s="924"/>
      <c r="H29" s="925"/>
      <c r="I29" s="920"/>
      <c r="J29" s="921"/>
      <c r="K29" s="917"/>
      <c r="L29" s="507"/>
      <c r="M29" s="534" t="s">
        <v>307</v>
      </c>
      <c r="N29" s="518"/>
      <c r="O29" s="514"/>
      <c r="P29" s="514"/>
      <c r="Q29" s="514"/>
      <c r="R29" s="514"/>
      <c r="S29" s="541"/>
      <c r="T29" s="533"/>
      <c r="U29" s="532"/>
      <c r="V29" s="518"/>
      <c r="W29" s="533"/>
      <c r="X29" s="529"/>
      <c r="Y29" s="1018"/>
      <c r="Z29" s="470"/>
      <c r="AA29" s="470"/>
      <c r="AB29" s="470"/>
      <c r="AC29" s="470"/>
    </row>
    <row r="30" spans="1:29" ht="3" customHeight="1"/>
    <row r="31" spans="1:29" ht="96" customHeight="1">
      <c r="L31" s="1">
        <v>1</v>
      </c>
      <c r="M31" s="1278" t="s">
        <v>748</v>
      </c>
      <c r="N31" s="1278"/>
      <c r="O31" s="1278"/>
      <c r="P31" s="1278"/>
      <c r="Q31" s="1278"/>
      <c r="R31" s="1278"/>
      <c r="S31" s="1278"/>
      <c r="T31" s="1278"/>
      <c r="U31" s="1278"/>
      <c r="V31" s="1278"/>
      <c r="W31" s="1278"/>
      <c r="X31" s="1278"/>
      <c r="Y31" s="1038"/>
      <c r="Z31" s="485"/>
      <c r="AA31" s="485"/>
      <c r="AB31" s="485"/>
      <c r="AC31" s="485"/>
    </row>
    <row r="32" spans="1:29">
      <c r="M32" s="484"/>
      <c r="N32" s="484"/>
      <c r="O32" s="484"/>
      <c r="P32" s="484"/>
      <c r="Q32" s="484"/>
      <c r="R32" s="484"/>
      <c r="S32" s="484"/>
      <c r="T32" s="484"/>
      <c r="U32" s="484"/>
      <c r="V32" s="484"/>
      <c r="W32" s="484"/>
      <c r="X32" s="484"/>
      <c r="Y32" s="961"/>
      <c r="Z32" s="475"/>
      <c r="AA32" s="475"/>
      <c r="AB32" s="475"/>
      <c r="AC32" s="475"/>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33"/>
  <sheetViews>
    <sheetView showGridLines="0" topLeftCell="E1" zoomScaleNormal="100" workbookViewId="0">
      <selection activeCell="G35" sqref="G35"/>
    </sheetView>
  </sheetViews>
  <sheetFormatPr defaultColWidth="10.5703125" defaultRowHeight="14.25"/>
  <cols>
    <col min="1" max="1" width="3.7109375" style="1098" hidden="1" customWidth="1"/>
    <col min="2" max="4" width="3.7109375" style="1095" hidden="1" customWidth="1"/>
    <col min="5" max="5" width="3.7109375" style="1075" customWidth="1"/>
    <col min="6" max="6" width="9.7109375" style="1068" customWidth="1"/>
    <col min="7" max="7" width="37.7109375" style="1068" customWidth="1"/>
    <col min="8" max="8" width="66.85546875" style="1068" customWidth="1"/>
    <col min="9" max="9" width="115.7109375" style="1068" customWidth="1"/>
    <col min="10" max="11" width="10.5703125" style="1095"/>
    <col min="12" max="12" width="11.140625" style="1095" customWidth="1"/>
    <col min="13" max="20" width="10.5703125" style="1095"/>
    <col min="21" max="16384" width="10.5703125" style="1068"/>
  </cols>
  <sheetData>
    <row r="1" spans="1:20" ht="3" customHeight="1">
      <c r="A1" s="1098" t="s">
        <v>208</v>
      </c>
    </row>
    <row r="2" spans="1:20" ht="22.5">
      <c r="F2" s="1279" t="s">
        <v>470</v>
      </c>
      <c r="G2" s="1280"/>
      <c r="H2" s="1281"/>
      <c r="I2" s="1132"/>
    </row>
    <row r="3" spans="1:20" ht="3" customHeight="1"/>
    <row r="4" spans="1:20" s="1092" customFormat="1" ht="11.25">
      <c r="A4" s="1097"/>
      <c r="B4" s="1097"/>
      <c r="C4" s="1097"/>
      <c r="D4" s="1097"/>
      <c r="F4" s="1231" t="s">
        <v>444</v>
      </c>
      <c r="G4" s="1231"/>
      <c r="H4" s="1231"/>
      <c r="I4" s="1282" t="s">
        <v>445</v>
      </c>
      <c r="J4" s="1097"/>
      <c r="K4" s="1097"/>
      <c r="L4" s="1097"/>
      <c r="M4" s="1097"/>
      <c r="N4" s="1097"/>
      <c r="O4" s="1097"/>
      <c r="P4" s="1097"/>
      <c r="Q4" s="1097"/>
      <c r="R4" s="1097"/>
      <c r="S4" s="1097"/>
      <c r="T4" s="1097"/>
    </row>
    <row r="5" spans="1:20" s="1092" customFormat="1" ht="11.25" customHeight="1">
      <c r="A5" s="1097"/>
      <c r="B5" s="1097"/>
      <c r="C5" s="1097"/>
      <c r="D5" s="1097"/>
      <c r="F5" s="1109" t="s">
        <v>90</v>
      </c>
      <c r="G5" s="1122" t="s">
        <v>447</v>
      </c>
      <c r="H5" s="1108" t="s">
        <v>438</v>
      </c>
      <c r="I5" s="1282"/>
      <c r="J5" s="1097"/>
      <c r="K5" s="1097"/>
      <c r="L5" s="1097"/>
      <c r="M5" s="1097"/>
      <c r="N5" s="1097"/>
      <c r="O5" s="1097"/>
      <c r="P5" s="1097"/>
      <c r="Q5" s="1097"/>
      <c r="R5" s="1097"/>
      <c r="S5" s="1097"/>
      <c r="T5" s="1097"/>
    </row>
    <row r="6" spans="1:20" s="1092" customFormat="1" ht="12" customHeight="1">
      <c r="A6" s="1097"/>
      <c r="B6" s="1097"/>
      <c r="C6" s="1097"/>
      <c r="D6" s="1097"/>
      <c r="F6" s="1110" t="s">
        <v>91</v>
      </c>
      <c r="G6" s="1112">
        <v>2</v>
      </c>
      <c r="H6" s="1113">
        <v>3</v>
      </c>
      <c r="I6" s="1111">
        <v>4</v>
      </c>
      <c r="J6" s="1097">
        <v>4</v>
      </c>
      <c r="K6" s="1097"/>
      <c r="L6" s="1097"/>
      <c r="M6" s="1097"/>
      <c r="N6" s="1097"/>
      <c r="O6" s="1097"/>
      <c r="P6" s="1097"/>
      <c r="Q6" s="1097"/>
      <c r="R6" s="1097"/>
      <c r="S6" s="1097"/>
      <c r="T6" s="1097"/>
    </row>
    <row r="7" spans="1:20" s="1092" customFormat="1" ht="18.75">
      <c r="A7" s="1097"/>
      <c r="B7" s="1097"/>
      <c r="C7" s="1097"/>
      <c r="D7" s="1097"/>
      <c r="F7" s="1119">
        <v>1</v>
      </c>
      <c r="G7" s="1128" t="s">
        <v>471</v>
      </c>
      <c r="H7" s="1107" t="str">
        <f>IF(dateCh="","",dateCh)</f>
        <v>06.05.2019</v>
      </c>
      <c r="I7" s="1093" t="s">
        <v>472</v>
      </c>
      <c r="J7" s="1118"/>
      <c r="K7" s="1097"/>
      <c r="L7" s="1097"/>
      <c r="M7" s="1097"/>
      <c r="N7" s="1097"/>
      <c r="O7" s="1097"/>
      <c r="P7" s="1097"/>
      <c r="Q7" s="1097"/>
      <c r="R7" s="1097"/>
      <c r="S7" s="1097"/>
      <c r="T7" s="1097"/>
    </row>
    <row r="8" spans="1:20" s="1092" customFormat="1" ht="45">
      <c r="A8" s="1283">
        <v>1</v>
      </c>
      <c r="B8" s="1097"/>
      <c r="C8" s="1097"/>
      <c r="D8" s="1097"/>
      <c r="F8" s="1119" t="str">
        <f>"2." &amp;mergeValue(A8)</f>
        <v>2.1</v>
      </c>
      <c r="G8" s="1128" t="s">
        <v>473</v>
      </c>
      <c r="H8" s="1107" t="str">
        <f>IF('Перечень тарифов'!R21="","наименование отсутствует","" &amp; 'Перечень тарифов'!R21 &amp; "")</f>
        <v>наименование отсутствует</v>
      </c>
      <c r="I8" s="1093" t="s">
        <v>568</v>
      </c>
      <c r="J8" s="1118"/>
      <c r="K8" s="1097"/>
      <c r="L8" s="1097"/>
      <c r="M8" s="1097"/>
      <c r="N8" s="1097"/>
      <c r="O8" s="1097"/>
      <c r="P8" s="1097"/>
      <c r="Q8" s="1097"/>
      <c r="R8" s="1097"/>
      <c r="S8" s="1097"/>
      <c r="T8" s="1097"/>
    </row>
    <row r="9" spans="1:20" s="1092" customFormat="1" ht="33.75">
      <c r="A9" s="1283"/>
      <c r="B9" s="1097"/>
      <c r="C9" s="1097"/>
      <c r="D9" s="1097"/>
      <c r="F9" s="1119" t="str">
        <f>"3." &amp;mergeValue(A9)</f>
        <v>3.1</v>
      </c>
      <c r="G9" s="1128" t="s">
        <v>474</v>
      </c>
      <c r="H9" s="1107"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093" t="s">
        <v>566</v>
      </c>
      <c r="J9" s="1118"/>
      <c r="K9" s="1097"/>
      <c r="L9" s="1097"/>
      <c r="M9" s="1097"/>
      <c r="N9" s="1097"/>
      <c r="O9" s="1097"/>
      <c r="P9" s="1097"/>
      <c r="Q9" s="1097"/>
      <c r="R9" s="1097"/>
      <c r="S9" s="1097"/>
      <c r="T9" s="1097"/>
    </row>
    <row r="10" spans="1:20" s="1092" customFormat="1" ht="22.5">
      <c r="A10" s="1283"/>
      <c r="B10" s="1097"/>
      <c r="C10" s="1097"/>
      <c r="D10" s="1097"/>
      <c r="F10" s="1119" t="str">
        <f>"4."&amp;mergeValue(A10)</f>
        <v>4.1</v>
      </c>
      <c r="G10" s="1128" t="s">
        <v>475</v>
      </c>
      <c r="H10" s="1108" t="s">
        <v>448</v>
      </c>
      <c r="I10" s="1093"/>
      <c r="J10" s="1118"/>
      <c r="K10" s="1097"/>
      <c r="L10" s="1097"/>
      <c r="M10" s="1097"/>
      <c r="N10" s="1097"/>
      <c r="O10" s="1097"/>
      <c r="P10" s="1097"/>
      <c r="Q10" s="1097"/>
      <c r="R10" s="1097"/>
      <c r="S10" s="1097"/>
      <c r="T10" s="1097"/>
    </row>
    <row r="11" spans="1:20" s="1092" customFormat="1" ht="18.75">
      <c r="A11" s="1283"/>
      <c r="B11" s="1283">
        <v>1</v>
      </c>
      <c r="C11" s="1124"/>
      <c r="D11" s="1124"/>
      <c r="F11" s="1119" t="str">
        <f>"4."&amp;mergeValue(A11) &amp;"."&amp;mergeValue(B11)</f>
        <v>4.1.1</v>
      </c>
      <c r="G11" s="1114" t="s">
        <v>570</v>
      </c>
      <c r="H11" s="1107" t="str">
        <f>IF(region_name="","",region_name)</f>
        <v>г.Санкт-Петербург</v>
      </c>
      <c r="I11" s="1093" t="s">
        <v>478</v>
      </c>
      <c r="J11" s="1118"/>
      <c r="K11" s="1097"/>
      <c r="L11" s="1097"/>
      <c r="M11" s="1097"/>
      <c r="N11" s="1097"/>
      <c r="O11" s="1097"/>
      <c r="P11" s="1097"/>
      <c r="Q11" s="1097"/>
      <c r="R11" s="1097"/>
      <c r="S11" s="1097"/>
      <c r="T11" s="1097"/>
    </row>
    <row r="12" spans="1:20" s="1092" customFormat="1" ht="22.5">
      <c r="A12" s="1283"/>
      <c r="B12" s="1283"/>
      <c r="C12" s="1283">
        <v>1</v>
      </c>
      <c r="D12" s="1124"/>
      <c r="F12" s="1119" t="str">
        <f>"4."&amp;mergeValue(A12) &amp;"."&amp;mergeValue(B12)&amp;"."&amp;mergeValue(C12)</f>
        <v>4.1.1.1</v>
      </c>
      <c r="G12" s="1123" t="s">
        <v>476</v>
      </c>
      <c r="H12" s="1107" t="str">
        <f>IF(Территории!H13="","","" &amp; Территории!H13 &amp; "")</f>
        <v>город Санкт-Петербург</v>
      </c>
      <c r="I12" s="1093" t="s">
        <v>479</v>
      </c>
      <c r="J12" s="1118"/>
      <c r="K12" s="1097"/>
      <c r="L12" s="1097"/>
      <c r="M12" s="1097"/>
      <c r="N12" s="1097"/>
      <c r="O12" s="1097"/>
      <c r="P12" s="1097"/>
      <c r="Q12" s="1097"/>
      <c r="R12" s="1097"/>
      <c r="S12" s="1097"/>
      <c r="T12" s="1097"/>
    </row>
    <row r="13" spans="1:20" s="1092" customFormat="1" ht="56.25">
      <c r="A13" s="1283"/>
      <c r="B13" s="1283"/>
      <c r="C13" s="1283"/>
      <c r="D13" s="1124">
        <v>1</v>
      </c>
      <c r="F13" s="1119" t="str">
        <f>"4."&amp;mergeValue(A13) &amp;"."&amp;mergeValue(B13)&amp;"."&amp;mergeValue(C13)&amp;"."&amp;mergeValue(D13)</f>
        <v>4.1.1.1.1</v>
      </c>
      <c r="G13" s="1131" t="s">
        <v>477</v>
      </c>
      <c r="H13" s="1107" t="str">
        <f>IF(Территории!R14="","","" &amp; Территории!R14 &amp; "")</f>
        <v>город Санкт-Петербург (40000000)</v>
      </c>
      <c r="I13" s="1179" t="s">
        <v>569</v>
      </c>
      <c r="J13" s="1118"/>
      <c r="K13" s="1097"/>
      <c r="L13" s="1097"/>
      <c r="M13" s="1097"/>
      <c r="N13" s="1097"/>
      <c r="O13" s="1097"/>
      <c r="P13" s="1097"/>
      <c r="Q13" s="1097"/>
      <c r="R13" s="1097"/>
      <c r="S13" s="1097"/>
      <c r="T13" s="1097"/>
    </row>
    <row r="14" spans="1:20" s="1092" customFormat="1" ht="45">
      <c r="A14" s="1283">
        <v>2</v>
      </c>
      <c r="B14" s="1097"/>
      <c r="C14" s="1097"/>
      <c r="D14" s="1097"/>
      <c r="F14" s="1119" t="str">
        <f>"2." &amp;mergeValue(A14)</f>
        <v>2.2</v>
      </c>
      <c r="G14" s="1128" t="s">
        <v>473</v>
      </c>
      <c r="H14" s="1184" t="str">
        <f>IF('Перечень тарифов'!R26="","наименование отсутствует","" &amp; 'Перечень тарифов'!R26 &amp; "")</f>
        <v>наименование отсутствует</v>
      </c>
      <c r="I14" s="1093" t="s">
        <v>568</v>
      </c>
      <c r="J14" s="1118"/>
      <c r="K14" s="1097"/>
      <c r="L14" s="1097"/>
      <c r="M14" s="1097"/>
      <c r="N14" s="1097"/>
      <c r="O14" s="1097"/>
      <c r="P14" s="1097"/>
      <c r="Q14" s="1097"/>
      <c r="R14" s="1097"/>
      <c r="S14" s="1097"/>
      <c r="T14" s="1097"/>
    </row>
    <row r="15" spans="1:20" s="1092" customFormat="1" ht="33.75">
      <c r="A15" s="1283"/>
      <c r="B15" s="1097"/>
      <c r="C15" s="1097"/>
      <c r="D15" s="1097"/>
      <c r="F15" s="1119" t="str">
        <f>"3." &amp;mergeValue(A15)</f>
        <v>3.2</v>
      </c>
      <c r="G15" s="1128" t="s">
        <v>474</v>
      </c>
      <c r="H15" s="1184"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15" s="1093" t="s">
        <v>566</v>
      </c>
      <c r="J15" s="1118"/>
      <c r="K15" s="1097"/>
      <c r="L15" s="1097"/>
      <c r="M15" s="1097"/>
      <c r="N15" s="1097"/>
      <c r="O15" s="1097"/>
      <c r="P15" s="1097"/>
      <c r="Q15" s="1097"/>
      <c r="R15" s="1097"/>
      <c r="S15" s="1097"/>
      <c r="T15" s="1097"/>
    </row>
    <row r="16" spans="1:20" s="1092" customFormat="1" ht="22.5">
      <c r="A16" s="1283"/>
      <c r="B16" s="1097"/>
      <c r="C16" s="1097"/>
      <c r="D16" s="1097"/>
      <c r="F16" s="1119" t="str">
        <f>"4."&amp;mergeValue(A16)</f>
        <v>4.2</v>
      </c>
      <c r="G16" s="1128" t="s">
        <v>475</v>
      </c>
      <c r="H16" s="1194" t="s">
        <v>448</v>
      </c>
      <c r="I16" s="1093"/>
      <c r="J16" s="1118"/>
      <c r="K16" s="1097"/>
      <c r="L16" s="1097"/>
      <c r="M16" s="1097"/>
      <c r="N16" s="1097"/>
      <c r="O16" s="1097"/>
      <c r="P16" s="1097"/>
      <c r="Q16" s="1097"/>
      <c r="R16" s="1097"/>
      <c r="S16" s="1097"/>
      <c r="T16" s="1097"/>
    </row>
    <row r="17" spans="1:20" s="1092" customFormat="1" ht="18.75">
      <c r="A17" s="1283"/>
      <c r="B17" s="1283">
        <v>1</v>
      </c>
      <c r="C17" s="1178"/>
      <c r="D17" s="1178"/>
      <c r="F17" s="1119" t="str">
        <f>"4."&amp;mergeValue(A17) &amp;"."&amp;mergeValue(B17)</f>
        <v>4.2.1</v>
      </c>
      <c r="G17" s="1114" t="s">
        <v>570</v>
      </c>
      <c r="H17" s="1184" t="str">
        <f>IF(region_name="","",region_name)</f>
        <v>г.Санкт-Петербург</v>
      </c>
      <c r="I17" s="1093" t="s">
        <v>478</v>
      </c>
      <c r="J17" s="1118"/>
      <c r="K17" s="1097"/>
      <c r="L17" s="1097"/>
      <c r="M17" s="1097"/>
      <c r="N17" s="1097"/>
      <c r="O17" s="1097"/>
      <c r="P17" s="1097"/>
      <c r="Q17" s="1097"/>
      <c r="R17" s="1097"/>
      <c r="S17" s="1097"/>
      <c r="T17" s="1097"/>
    </row>
    <row r="18" spans="1:20" s="1092" customFormat="1" ht="22.5">
      <c r="A18" s="1283"/>
      <c r="B18" s="1283"/>
      <c r="C18" s="1283">
        <v>1</v>
      </c>
      <c r="D18" s="1178"/>
      <c r="F18" s="1119" t="str">
        <f>"4."&amp;mergeValue(A18) &amp;"."&amp;mergeValue(B18)&amp;"."&amp;mergeValue(C18)</f>
        <v>4.2.1.1</v>
      </c>
      <c r="G18" s="1123" t="s">
        <v>476</v>
      </c>
      <c r="H18" s="1184" t="str">
        <f>IF(Территории!H13="","","" &amp; Территории!H13 &amp; "")</f>
        <v>город Санкт-Петербург</v>
      </c>
      <c r="I18" s="1093" t="s">
        <v>479</v>
      </c>
      <c r="J18" s="1118"/>
      <c r="K18" s="1097"/>
      <c r="L18" s="1097"/>
      <c r="M18" s="1097"/>
      <c r="N18" s="1097"/>
      <c r="O18" s="1097"/>
      <c r="P18" s="1097"/>
      <c r="Q18" s="1097"/>
      <c r="R18" s="1097"/>
      <c r="S18" s="1097"/>
      <c r="T18" s="1097"/>
    </row>
    <row r="19" spans="1:20" s="1092" customFormat="1" ht="56.25">
      <c r="A19" s="1283"/>
      <c r="B19" s="1283"/>
      <c r="C19" s="1283"/>
      <c r="D19" s="1178">
        <v>1</v>
      </c>
      <c r="F19" s="1119" t="str">
        <f>"4."&amp;mergeValue(A19) &amp;"."&amp;mergeValue(B19)&amp;"."&amp;mergeValue(C19)&amp;"."&amp;mergeValue(D19)</f>
        <v>4.2.1.1.1</v>
      </c>
      <c r="G19" s="1131" t="s">
        <v>477</v>
      </c>
      <c r="H19" s="1184" t="str">
        <f>IF(Территории!R14="","","" &amp; Территории!R14 &amp; "")</f>
        <v>город Санкт-Петербург (40000000)</v>
      </c>
      <c r="I19" s="1179" t="s">
        <v>569</v>
      </c>
      <c r="J19" s="1118"/>
      <c r="K19" s="1097"/>
      <c r="L19" s="1097"/>
      <c r="M19" s="1097"/>
      <c r="N19" s="1097"/>
      <c r="O19" s="1097"/>
      <c r="P19" s="1097"/>
      <c r="Q19" s="1097"/>
      <c r="R19" s="1097"/>
      <c r="S19" s="1097"/>
      <c r="T19" s="1097"/>
    </row>
    <row r="20" spans="1:20" s="1092" customFormat="1" ht="45">
      <c r="A20" s="1283">
        <v>3</v>
      </c>
      <c r="B20" s="1097"/>
      <c r="C20" s="1097"/>
      <c r="D20" s="1097"/>
      <c r="F20" s="1119" t="str">
        <f>"2." &amp;mergeValue(A20)</f>
        <v>2.3</v>
      </c>
      <c r="G20" s="1128" t="s">
        <v>473</v>
      </c>
      <c r="H20" s="1184" t="str">
        <f>IF('Перечень тарифов'!R31="","наименование отсутствует","" &amp; 'Перечень тарифов'!R31 &amp; "")</f>
        <v>наименование отсутствует</v>
      </c>
      <c r="I20" s="1093" t="s">
        <v>568</v>
      </c>
      <c r="J20" s="1118"/>
      <c r="K20" s="1097"/>
      <c r="L20" s="1097"/>
      <c r="M20" s="1097"/>
      <c r="N20" s="1097"/>
      <c r="O20" s="1097"/>
      <c r="P20" s="1097"/>
      <c r="Q20" s="1097"/>
      <c r="R20" s="1097"/>
      <c r="S20" s="1097"/>
      <c r="T20" s="1097"/>
    </row>
    <row r="21" spans="1:20" s="1092" customFormat="1" ht="33.75">
      <c r="A21" s="1283"/>
      <c r="B21" s="1097"/>
      <c r="C21" s="1097"/>
      <c r="D21" s="1097"/>
      <c r="F21" s="1119" t="str">
        <f>"3." &amp;mergeValue(A21)</f>
        <v>3.3</v>
      </c>
      <c r="G21" s="1128" t="s">
        <v>474</v>
      </c>
      <c r="H21" s="1184" t="str">
        <f>IF('Перечень тарифов'!F31="","наименование отсутствует","" &amp; 'Перечень тарифов'!F31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21" s="1093" t="s">
        <v>566</v>
      </c>
      <c r="J21" s="1118"/>
      <c r="K21" s="1097"/>
      <c r="L21" s="1097"/>
      <c r="M21" s="1097"/>
      <c r="N21" s="1097"/>
      <c r="O21" s="1097"/>
      <c r="P21" s="1097"/>
      <c r="Q21" s="1097"/>
      <c r="R21" s="1097"/>
      <c r="S21" s="1097"/>
      <c r="T21" s="1097"/>
    </row>
    <row r="22" spans="1:20" s="1092" customFormat="1" ht="22.5">
      <c r="A22" s="1283"/>
      <c r="B22" s="1097"/>
      <c r="C22" s="1097"/>
      <c r="D22" s="1097"/>
      <c r="F22" s="1119" t="str">
        <f>"4."&amp;mergeValue(A22)</f>
        <v>4.3</v>
      </c>
      <c r="G22" s="1128" t="s">
        <v>475</v>
      </c>
      <c r="H22" s="1194" t="s">
        <v>448</v>
      </c>
      <c r="I22" s="1093"/>
      <c r="J22" s="1118"/>
      <c r="K22" s="1097"/>
      <c r="L22" s="1097"/>
      <c r="M22" s="1097"/>
      <c r="N22" s="1097"/>
      <c r="O22" s="1097"/>
      <c r="P22" s="1097"/>
      <c r="Q22" s="1097"/>
      <c r="R22" s="1097"/>
      <c r="S22" s="1097"/>
      <c r="T22" s="1097"/>
    </row>
    <row r="23" spans="1:20" s="1092" customFormat="1" ht="18.75">
      <c r="A23" s="1283"/>
      <c r="B23" s="1283">
        <v>1</v>
      </c>
      <c r="C23" s="1178"/>
      <c r="D23" s="1178"/>
      <c r="F23" s="1119" t="str">
        <f>"4."&amp;mergeValue(A23) &amp;"."&amp;mergeValue(B23)</f>
        <v>4.3.1</v>
      </c>
      <c r="G23" s="1114" t="s">
        <v>570</v>
      </c>
      <c r="H23" s="1184" t="str">
        <f>IF(region_name="","",region_name)</f>
        <v>г.Санкт-Петербург</v>
      </c>
      <c r="I23" s="1093" t="s">
        <v>478</v>
      </c>
      <c r="J23" s="1118"/>
      <c r="K23" s="1097"/>
      <c r="L23" s="1097"/>
      <c r="M23" s="1097"/>
      <c r="N23" s="1097"/>
      <c r="O23" s="1097"/>
      <c r="P23" s="1097"/>
      <c r="Q23" s="1097"/>
      <c r="R23" s="1097"/>
      <c r="S23" s="1097"/>
      <c r="T23" s="1097"/>
    </row>
    <row r="24" spans="1:20" s="1092" customFormat="1" ht="22.5">
      <c r="A24" s="1283"/>
      <c r="B24" s="1283"/>
      <c r="C24" s="1283">
        <v>1</v>
      </c>
      <c r="D24" s="1178"/>
      <c r="F24" s="1119" t="str">
        <f>"4."&amp;mergeValue(A24) &amp;"."&amp;mergeValue(B24)&amp;"."&amp;mergeValue(C24)</f>
        <v>4.3.1.1</v>
      </c>
      <c r="G24" s="1123" t="s">
        <v>476</v>
      </c>
      <c r="H24" s="1184" t="str">
        <f>IF(Территории!H13="","","" &amp; Территории!H13 &amp; "")</f>
        <v>город Санкт-Петербург</v>
      </c>
      <c r="I24" s="1093" t="s">
        <v>479</v>
      </c>
      <c r="J24" s="1118"/>
      <c r="K24" s="1097"/>
      <c r="L24" s="1097"/>
      <c r="M24" s="1097"/>
      <c r="N24" s="1097"/>
      <c r="O24" s="1097"/>
      <c r="P24" s="1097"/>
      <c r="Q24" s="1097"/>
      <c r="R24" s="1097"/>
      <c r="S24" s="1097"/>
      <c r="T24" s="1097"/>
    </row>
    <row r="25" spans="1:20" s="1092" customFormat="1" ht="56.25">
      <c r="A25" s="1283"/>
      <c r="B25" s="1283"/>
      <c r="C25" s="1283"/>
      <c r="D25" s="1178">
        <v>1</v>
      </c>
      <c r="F25" s="1119" t="str">
        <f>"4."&amp;mergeValue(A25) &amp;"."&amp;mergeValue(B25)&amp;"."&amp;mergeValue(C25)&amp;"."&amp;mergeValue(D25)</f>
        <v>4.3.1.1.1</v>
      </c>
      <c r="G25" s="1131" t="s">
        <v>477</v>
      </c>
      <c r="H25" s="1184" t="str">
        <f>IF(Территории!R14="","","" &amp; Территории!R14 &amp; "")</f>
        <v>город Санкт-Петербург (40000000)</v>
      </c>
      <c r="I25" s="1179" t="s">
        <v>569</v>
      </c>
      <c r="J25" s="1118"/>
      <c r="K25" s="1097"/>
      <c r="L25" s="1097"/>
      <c r="M25" s="1097"/>
      <c r="N25" s="1097"/>
      <c r="O25" s="1097"/>
      <c r="P25" s="1097"/>
      <c r="Q25" s="1097"/>
      <c r="R25" s="1097"/>
      <c r="S25" s="1097"/>
      <c r="T25" s="1097"/>
    </row>
    <row r="26" spans="1:20" s="1092" customFormat="1" ht="45">
      <c r="A26" s="1283">
        <v>4</v>
      </c>
      <c r="B26" s="1097"/>
      <c r="C26" s="1097"/>
      <c r="D26" s="1097"/>
      <c r="F26" s="1119" t="str">
        <f>"2." &amp;mergeValue(A26)</f>
        <v>2.4</v>
      </c>
      <c r="G26" s="1128" t="s">
        <v>473</v>
      </c>
      <c r="H26" s="1184" t="str">
        <f>IF('Перечень тарифов'!R36="","наименование отсутствует","" &amp; 'Перечень тарифов'!R36 &amp; "")</f>
        <v>наименование отсутствует</v>
      </c>
      <c r="I26" s="1093" t="s">
        <v>568</v>
      </c>
      <c r="J26" s="1118"/>
      <c r="K26" s="1097"/>
      <c r="L26" s="1097"/>
      <c r="M26" s="1097"/>
      <c r="N26" s="1097"/>
      <c r="O26" s="1097"/>
      <c r="P26" s="1097"/>
      <c r="Q26" s="1097"/>
      <c r="R26" s="1097"/>
      <c r="S26" s="1097"/>
      <c r="T26" s="1097"/>
    </row>
    <row r="27" spans="1:20" s="1092" customFormat="1" ht="33.75">
      <c r="A27" s="1283"/>
      <c r="B27" s="1097"/>
      <c r="C27" s="1097"/>
      <c r="D27" s="1097"/>
      <c r="F27" s="1119" t="str">
        <f>"3." &amp;mergeValue(A27)</f>
        <v>3.4</v>
      </c>
      <c r="G27" s="1128" t="s">
        <v>474</v>
      </c>
      <c r="H27" s="1184" t="str">
        <f>IF('Перечень тарифов'!F36="","наименование отсутствует","" &amp; 'Перечень тарифов'!F36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27" s="1093" t="s">
        <v>566</v>
      </c>
      <c r="J27" s="1118"/>
      <c r="K27" s="1097"/>
      <c r="L27" s="1097"/>
      <c r="M27" s="1097"/>
      <c r="N27" s="1097"/>
      <c r="O27" s="1097"/>
      <c r="P27" s="1097"/>
      <c r="Q27" s="1097"/>
      <c r="R27" s="1097"/>
      <c r="S27" s="1097"/>
      <c r="T27" s="1097"/>
    </row>
    <row r="28" spans="1:20" s="1092" customFormat="1" ht="22.5">
      <c r="A28" s="1283"/>
      <c r="B28" s="1097"/>
      <c r="C28" s="1097"/>
      <c r="D28" s="1097"/>
      <c r="F28" s="1119" t="str">
        <f>"4."&amp;mergeValue(A28)</f>
        <v>4.4</v>
      </c>
      <c r="G28" s="1128" t="s">
        <v>475</v>
      </c>
      <c r="H28" s="1194" t="s">
        <v>448</v>
      </c>
      <c r="I28" s="1093"/>
      <c r="J28" s="1118"/>
      <c r="K28" s="1097"/>
      <c r="L28" s="1097"/>
      <c r="M28" s="1097"/>
      <c r="N28" s="1097"/>
      <c r="O28" s="1097"/>
      <c r="P28" s="1097"/>
      <c r="Q28" s="1097"/>
      <c r="R28" s="1097"/>
      <c r="S28" s="1097"/>
      <c r="T28" s="1097"/>
    </row>
    <row r="29" spans="1:20" s="1092" customFormat="1" ht="18.75">
      <c r="A29" s="1283"/>
      <c r="B29" s="1283">
        <v>1</v>
      </c>
      <c r="C29" s="1178"/>
      <c r="D29" s="1178"/>
      <c r="F29" s="1119" t="str">
        <f>"4."&amp;mergeValue(A29) &amp;"."&amp;mergeValue(B29)</f>
        <v>4.4.1</v>
      </c>
      <c r="G29" s="1114" t="s">
        <v>570</v>
      </c>
      <c r="H29" s="1184" t="str">
        <f>IF(region_name="","",region_name)</f>
        <v>г.Санкт-Петербург</v>
      </c>
      <c r="I29" s="1093" t="s">
        <v>478</v>
      </c>
      <c r="J29" s="1118"/>
      <c r="K29" s="1097"/>
      <c r="L29" s="1097"/>
      <c r="M29" s="1097"/>
      <c r="N29" s="1097"/>
      <c r="O29" s="1097"/>
      <c r="P29" s="1097"/>
      <c r="Q29" s="1097"/>
      <c r="R29" s="1097"/>
      <c r="S29" s="1097"/>
      <c r="T29" s="1097"/>
    </row>
    <row r="30" spans="1:20" s="1092" customFormat="1" ht="22.5">
      <c r="A30" s="1283"/>
      <c r="B30" s="1283"/>
      <c r="C30" s="1283">
        <v>1</v>
      </c>
      <c r="D30" s="1178"/>
      <c r="F30" s="1119" t="str">
        <f>"4."&amp;mergeValue(A30) &amp;"."&amp;mergeValue(B30)&amp;"."&amp;mergeValue(C30)</f>
        <v>4.4.1.1</v>
      </c>
      <c r="G30" s="1123" t="s">
        <v>476</v>
      </c>
      <c r="H30" s="1184" t="str">
        <f>IF(Территории!H13="","","" &amp; Территории!H13 &amp; "")</f>
        <v>город Санкт-Петербург</v>
      </c>
      <c r="I30" s="1093" t="s">
        <v>479</v>
      </c>
      <c r="J30" s="1118"/>
      <c r="K30" s="1097"/>
      <c r="L30" s="1097"/>
      <c r="M30" s="1097"/>
      <c r="N30" s="1097"/>
      <c r="O30" s="1097"/>
      <c r="P30" s="1097"/>
      <c r="Q30" s="1097"/>
      <c r="R30" s="1097"/>
      <c r="S30" s="1097"/>
      <c r="T30" s="1097"/>
    </row>
    <row r="31" spans="1:20" s="1092" customFormat="1" ht="56.25">
      <c r="A31" s="1283"/>
      <c r="B31" s="1283"/>
      <c r="C31" s="1283"/>
      <c r="D31" s="1178">
        <v>1</v>
      </c>
      <c r="F31" s="1119" t="str">
        <f>"4."&amp;mergeValue(A31) &amp;"."&amp;mergeValue(B31)&amp;"."&amp;mergeValue(C31)&amp;"."&amp;mergeValue(D31)</f>
        <v>4.4.1.1.1</v>
      </c>
      <c r="G31" s="1131" t="s">
        <v>477</v>
      </c>
      <c r="H31" s="1184" t="str">
        <f>IF(Территории!R14="","","" &amp; Территории!R14 &amp; "")</f>
        <v>город Санкт-Петербург (40000000)</v>
      </c>
      <c r="I31" s="1179" t="s">
        <v>569</v>
      </c>
      <c r="J31" s="1118"/>
      <c r="K31" s="1097"/>
      <c r="L31" s="1097"/>
      <c r="M31" s="1097"/>
      <c r="N31" s="1097"/>
      <c r="O31" s="1097"/>
      <c r="P31" s="1097"/>
      <c r="Q31" s="1097"/>
      <c r="R31" s="1097"/>
      <c r="S31" s="1097"/>
      <c r="T31" s="1097"/>
    </row>
    <row r="32" spans="1:20" s="1116" customFormat="1" ht="3" customHeight="1">
      <c r="A32" s="1117"/>
      <c r="B32" s="1117"/>
      <c r="C32" s="1117"/>
      <c r="D32" s="1117"/>
      <c r="F32" s="1115"/>
      <c r="G32" s="1129"/>
      <c r="H32" s="1130"/>
      <c r="I32" s="1100"/>
      <c r="J32" s="1117"/>
      <c r="K32" s="1117"/>
      <c r="L32" s="1117"/>
      <c r="M32" s="1117"/>
      <c r="N32" s="1117"/>
      <c r="O32" s="1117"/>
      <c r="P32" s="1117"/>
      <c r="Q32" s="1117"/>
      <c r="R32" s="1117"/>
      <c r="S32" s="1117"/>
      <c r="T32" s="1117"/>
    </row>
    <row r="33" spans="1:20" s="1116" customFormat="1" ht="15" customHeight="1">
      <c r="A33" s="1117"/>
      <c r="B33" s="1117"/>
      <c r="C33" s="1117"/>
      <c r="D33" s="1117"/>
      <c r="F33" s="1115"/>
      <c r="G33" s="1278" t="s">
        <v>571</v>
      </c>
      <c r="H33" s="1278"/>
      <c r="I33" s="1100"/>
      <c r="J33" s="1117"/>
      <c r="K33" s="1117"/>
      <c r="L33" s="1117"/>
      <c r="M33" s="1117"/>
      <c r="N33" s="1117"/>
      <c r="O33" s="1117"/>
      <c r="P33" s="1117"/>
      <c r="Q33" s="1117"/>
      <c r="R33" s="1117"/>
      <c r="S33" s="1117"/>
      <c r="T33" s="1117"/>
    </row>
  </sheetData>
  <sheetProtection password="FA9C" sheet="1" objects="1" scenarios="1" formatColumns="0" formatRows="0"/>
  <mergeCells count="16">
    <mergeCell ref="I4:I5"/>
    <mergeCell ref="A8:A13"/>
    <mergeCell ref="B11:B13"/>
    <mergeCell ref="C12:C13"/>
    <mergeCell ref="A14:A19"/>
    <mergeCell ref="B17:B19"/>
    <mergeCell ref="C18:C19"/>
    <mergeCell ref="A26:A31"/>
    <mergeCell ref="B29:B31"/>
    <mergeCell ref="C30:C31"/>
    <mergeCell ref="G33:H33"/>
    <mergeCell ref="F2:H2"/>
    <mergeCell ref="F4:H4"/>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32:I33">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76" hidden="1" customWidth="1"/>
    <col min="2" max="2" width="9.140625" style="1090" hidden="1" customWidth="1"/>
    <col min="3" max="3" width="3.7109375" style="1075" customWidth="1"/>
    <col min="4" max="4" width="6.28515625" style="1068" bestFit="1" customWidth="1"/>
    <col min="5" max="5" width="64.140625" style="1068" customWidth="1"/>
    <col min="6" max="7" width="35.7109375" style="1068" customWidth="1"/>
    <col min="8" max="8" width="115.7109375" style="1068" customWidth="1"/>
    <col min="9" max="9" width="10.5703125" style="1068"/>
    <col min="10" max="11" width="10.5703125" style="1096"/>
    <col min="12" max="16384" width="10.5703125" style="1068"/>
  </cols>
  <sheetData>
    <row r="1" spans="1:17" hidden="1">
      <c r="N1" s="1145"/>
      <c r="O1" s="1145"/>
      <c r="Q1" s="1145"/>
    </row>
    <row r="2" spans="1:17" hidden="1"/>
    <row r="3" spans="1:17" hidden="1"/>
    <row r="4" spans="1:17" ht="3" customHeight="1">
      <c r="C4" s="1074"/>
      <c r="D4" s="1069"/>
      <c r="E4" s="1069"/>
      <c r="F4" s="1069"/>
      <c r="G4" s="1136"/>
      <c r="H4" s="1136"/>
    </row>
    <row r="5" spans="1:17" ht="26.1" customHeight="1">
      <c r="C5" s="1074"/>
      <c r="D5" s="1300" t="s">
        <v>695</v>
      </c>
      <c r="E5" s="1300"/>
      <c r="F5" s="1300"/>
      <c r="G5" s="1300"/>
      <c r="H5" s="1133"/>
    </row>
    <row r="6" spans="1:17" ht="3" customHeight="1">
      <c r="C6" s="1074"/>
      <c r="D6" s="1069"/>
      <c r="E6" s="1137"/>
      <c r="F6" s="1137"/>
      <c r="G6" s="1073"/>
      <c r="H6" s="1138"/>
    </row>
    <row r="7" spans="1:17">
      <c r="C7" s="1074"/>
      <c r="D7" s="1314" t="s">
        <v>444</v>
      </c>
      <c r="E7" s="1314"/>
      <c r="F7" s="1314"/>
      <c r="G7" s="1314"/>
      <c r="H7" s="1353" t="s">
        <v>445</v>
      </c>
    </row>
    <row r="8" spans="1:17">
      <c r="C8" s="1074"/>
      <c r="D8" s="1078" t="s">
        <v>90</v>
      </c>
      <c r="E8" s="1079" t="s">
        <v>447</v>
      </c>
      <c r="F8" s="1079" t="s">
        <v>438</v>
      </c>
      <c r="G8" s="1079" t="s">
        <v>446</v>
      </c>
      <c r="H8" s="1353"/>
    </row>
    <row r="9" spans="1:17" ht="12" customHeight="1">
      <c r="C9" s="1074"/>
      <c r="D9" s="1070" t="s">
        <v>91</v>
      </c>
      <c r="E9" s="1070" t="s">
        <v>47</v>
      </c>
      <c r="F9" s="1070" t="s">
        <v>48</v>
      </c>
      <c r="G9" s="1070" t="s">
        <v>49</v>
      </c>
      <c r="H9" s="1070" t="s">
        <v>66</v>
      </c>
    </row>
    <row r="10" spans="1:17" ht="21" customHeight="1">
      <c r="A10" s="1101"/>
      <c r="C10" s="1074"/>
      <c r="D10" s="1091" t="s">
        <v>91</v>
      </c>
      <c r="E10" s="1146" t="s">
        <v>698</v>
      </c>
      <c r="F10" s="1126"/>
      <c r="G10" s="1106"/>
      <c r="H10" s="1303" t="s">
        <v>700</v>
      </c>
    </row>
    <row r="11" spans="1:17" ht="21" customHeight="1">
      <c r="A11" s="1101"/>
      <c r="C11" s="1074"/>
      <c r="D11" s="1091" t="s">
        <v>47</v>
      </c>
      <c r="E11" s="1146" t="s">
        <v>699</v>
      </c>
      <c r="F11" s="1126"/>
      <c r="G11" s="1106"/>
      <c r="H11" s="1304"/>
    </row>
    <row r="12" spans="1:17" ht="21" customHeight="1">
      <c r="A12" s="1077"/>
      <c r="C12" s="1072"/>
      <c r="D12" s="1091" t="s">
        <v>48</v>
      </c>
      <c r="E12" s="1146" t="s">
        <v>682</v>
      </c>
      <c r="F12" s="1126"/>
      <c r="G12" s="1106"/>
      <c r="H12" s="1304"/>
      <c r="I12" s="1096"/>
      <c r="K12" s="1068"/>
    </row>
    <row r="13" spans="1:17" ht="21" customHeight="1">
      <c r="A13" s="1077"/>
      <c r="C13" s="1072"/>
      <c r="D13" s="1091" t="s">
        <v>49</v>
      </c>
      <c r="E13" s="1146" t="s">
        <v>683</v>
      </c>
      <c r="F13" s="1126"/>
      <c r="G13" s="1106"/>
      <c r="H13" s="1304"/>
      <c r="I13" s="1096"/>
      <c r="K13" s="1068"/>
    </row>
    <row r="14" spans="1:17" ht="15" customHeight="1">
      <c r="A14" s="1101"/>
      <c r="C14" s="1074"/>
      <c r="D14" s="1080"/>
      <c r="E14" s="1148" t="s">
        <v>326</v>
      </c>
      <c r="F14" s="1143"/>
      <c r="G14" s="1141"/>
      <c r="H14" s="1305"/>
    </row>
    <row r="15" spans="1:17">
      <c r="D15" s="1150"/>
      <c r="E15" s="1150"/>
      <c r="F15" s="1150"/>
      <c r="G15" s="1150"/>
      <c r="H15" s="1150"/>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33"/>
  <sheetViews>
    <sheetView showGridLines="0" topLeftCell="E16" zoomScaleNormal="100" workbookViewId="0">
      <selection activeCell="G35" sqref="G35"/>
    </sheetView>
  </sheetViews>
  <sheetFormatPr defaultColWidth="10.5703125" defaultRowHeight="14.25"/>
  <cols>
    <col min="1" max="1" width="3.7109375" style="1098" hidden="1" customWidth="1"/>
    <col min="2" max="4" width="3.7109375" style="1095" hidden="1" customWidth="1"/>
    <col min="5" max="5" width="3.7109375" style="1075" customWidth="1"/>
    <col min="6" max="6" width="9.7109375" style="1068" customWidth="1"/>
    <col min="7" max="7" width="37.7109375" style="1068" customWidth="1"/>
    <col min="8" max="8" width="66.85546875" style="1068" customWidth="1"/>
    <col min="9" max="9" width="115.7109375" style="1068" customWidth="1"/>
    <col min="10" max="11" width="10.5703125" style="1095"/>
    <col min="12" max="12" width="11.140625" style="1095" customWidth="1"/>
    <col min="13" max="20" width="10.5703125" style="1095"/>
    <col min="21" max="16384" width="10.5703125" style="1068"/>
  </cols>
  <sheetData>
    <row r="1" spans="1:20" ht="3" customHeight="1">
      <c r="A1" s="1098" t="s">
        <v>208</v>
      </c>
    </row>
    <row r="2" spans="1:20" ht="22.5">
      <c r="F2" s="1279" t="s">
        <v>470</v>
      </c>
      <c r="G2" s="1280"/>
      <c r="H2" s="1281"/>
      <c r="I2" s="1132"/>
    </row>
    <row r="3" spans="1:20" ht="3" customHeight="1"/>
    <row r="4" spans="1:20" s="1092" customFormat="1" ht="11.25">
      <c r="A4" s="1097"/>
      <c r="B4" s="1097"/>
      <c r="C4" s="1097"/>
      <c r="D4" s="1097"/>
      <c r="F4" s="1231" t="s">
        <v>444</v>
      </c>
      <c r="G4" s="1231"/>
      <c r="H4" s="1231"/>
      <c r="I4" s="1282" t="s">
        <v>445</v>
      </c>
      <c r="J4" s="1097"/>
      <c r="K4" s="1097"/>
      <c r="L4" s="1097"/>
      <c r="M4" s="1097"/>
      <c r="N4" s="1097"/>
      <c r="O4" s="1097"/>
      <c r="P4" s="1097"/>
      <c r="Q4" s="1097"/>
      <c r="R4" s="1097"/>
      <c r="S4" s="1097"/>
      <c r="T4" s="1097"/>
    </row>
    <row r="5" spans="1:20" s="1092" customFormat="1" ht="11.25" customHeight="1">
      <c r="A5" s="1097"/>
      <c r="B5" s="1097"/>
      <c r="C5" s="1097"/>
      <c r="D5" s="1097"/>
      <c r="F5" s="1177" t="s">
        <v>90</v>
      </c>
      <c r="G5" s="1122" t="s">
        <v>447</v>
      </c>
      <c r="H5" s="1194" t="s">
        <v>438</v>
      </c>
      <c r="I5" s="1282"/>
      <c r="J5" s="1097"/>
      <c r="K5" s="1097"/>
      <c r="L5" s="1097"/>
      <c r="M5" s="1097"/>
      <c r="N5" s="1097"/>
      <c r="O5" s="1097"/>
      <c r="P5" s="1097"/>
      <c r="Q5" s="1097"/>
      <c r="R5" s="1097"/>
      <c r="S5" s="1097"/>
      <c r="T5" s="1097"/>
    </row>
    <row r="6" spans="1:20" s="1092" customFormat="1" ht="12" customHeight="1">
      <c r="A6" s="1097"/>
      <c r="B6" s="1097"/>
      <c r="C6" s="1097"/>
      <c r="D6" s="1097"/>
      <c r="F6" s="1110" t="s">
        <v>91</v>
      </c>
      <c r="G6" s="1112">
        <v>2</v>
      </c>
      <c r="H6" s="1113">
        <v>3</v>
      </c>
      <c r="I6" s="1111">
        <v>4</v>
      </c>
      <c r="J6" s="1097">
        <v>4</v>
      </c>
      <c r="K6" s="1097"/>
      <c r="L6" s="1097"/>
      <c r="M6" s="1097"/>
      <c r="N6" s="1097"/>
      <c r="O6" s="1097"/>
      <c r="P6" s="1097"/>
      <c r="Q6" s="1097"/>
      <c r="R6" s="1097"/>
      <c r="S6" s="1097"/>
      <c r="T6" s="1097"/>
    </row>
    <row r="7" spans="1:20" s="1092" customFormat="1" ht="18.75">
      <c r="A7" s="1097"/>
      <c r="B7" s="1097"/>
      <c r="C7" s="1097"/>
      <c r="D7" s="1097"/>
      <c r="F7" s="1119">
        <v>1</v>
      </c>
      <c r="G7" s="1128" t="s">
        <v>471</v>
      </c>
      <c r="H7" s="1184" t="str">
        <f>IF(dateCh="","",dateCh)</f>
        <v>06.05.2019</v>
      </c>
      <c r="I7" s="1093" t="s">
        <v>472</v>
      </c>
      <c r="J7" s="1118"/>
      <c r="K7" s="1097"/>
      <c r="L7" s="1097"/>
      <c r="M7" s="1097"/>
      <c r="N7" s="1097"/>
      <c r="O7" s="1097"/>
      <c r="P7" s="1097"/>
      <c r="Q7" s="1097"/>
      <c r="R7" s="1097"/>
      <c r="S7" s="1097"/>
      <c r="T7" s="1097"/>
    </row>
    <row r="8" spans="1:20" s="1092" customFormat="1" ht="45">
      <c r="A8" s="1283">
        <v>1</v>
      </c>
      <c r="B8" s="1097"/>
      <c r="C8" s="1097"/>
      <c r="D8" s="1097"/>
      <c r="F8" s="1119" t="str">
        <f>"2." &amp;mergeValue(A8)</f>
        <v>2.1</v>
      </c>
      <c r="G8" s="1128" t="s">
        <v>473</v>
      </c>
      <c r="H8" s="1184" t="str">
        <f>IF('Перечень тарифов'!R21="","наименование отсутствует","" &amp; 'Перечень тарифов'!R21 &amp; "")</f>
        <v>наименование отсутствует</v>
      </c>
      <c r="I8" s="1093" t="s">
        <v>568</v>
      </c>
      <c r="J8" s="1118"/>
      <c r="K8" s="1097"/>
      <c r="L8" s="1097"/>
      <c r="M8" s="1097"/>
      <c r="N8" s="1097"/>
      <c r="O8" s="1097"/>
      <c r="P8" s="1097"/>
      <c r="Q8" s="1097"/>
      <c r="R8" s="1097"/>
      <c r="S8" s="1097"/>
      <c r="T8" s="1097"/>
    </row>
    <row r="9" spans="1:20" s="1092" customFormat="1" ht="33.75">
      <c r="A9" s="1283"/>
      <c r="B9" s="1097"/>
      <c r="C9" s="1097"/>
      <c r="D9" s="1097"/>
      <c r="F9" s="1119" t="str">
        <f>"3." &amp;mergeValue(A9)</f>
        <v>3.1</v>
      </c>
      <c r="G9" s="1128" t="s">
        <v>474</v>
      </c>
      <c r="H9" s="1184"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093" t="s">
        <v>566</v>
      </c>
      <c r="J9" s="1118"/>
      <c r="K9" s="1097"/>
      <c r="L9" s="1097"/>
      <c r="M9" s="1097"/>
      <c r="N9" s="1097"/>
      <c r="O9" s="1097"/>
      <c r="P9" s="1097"/>
      <c r="Q9" s="1097"/>
      <c r="R9" s="1097"/>
      <c r="S9" s="1097"/>
      <c r="T9" s="1097"/>
    </row>
    <row r="10" spans="1:20" s="1092" customFormat="1" ht="22.5">
      <c r="A10" s="1283"/>
      <c r="B10" s="1097"/>
      <c r="C10" s="1097"/>
      <c r="D10" s="1097"/>
      <c r="F10" s="1119" t="str">
        <f>"4."&amp;mergeValue(A10)</f>
        <v>4.1</v>
      </c>
      <c r="G10" s="1128" t="s">
        <v>475</v>
      </c>
      <c r="H10" s="1194" t="s">
        <v>448</v>
      </c>
      <c r="I10" s="1093"/>
      <c r="J10" s="1118"/>
      <c r="K10" s="1097"/>
      <c r="L10" s="1097"/>
      <c r="M10" s="1097"/>
      <c r="N10" s="1097"/>
      <c r="O10" s="1097"/>
      <c r="P10" s="1097"/>
      <c r="Q10" s="1097"/>
      <c r="R10" s="1097"/>
      <c r="S10" s="1097"/>
      <c r="T10" s="1097"/>
    </row>
    <row r="11" spans="1:20" s="1092" customFormat="1" ht="18.75">
      <c r="A11" s="1283"/>
      <c r="B11" s="1283">
        <v>1</v>
      </c>
      <c r="C11" s="1178"/>
      <c r="D11" s="1178"/>
      <c r="F11" s="1119" t="str">
        <f>"4."&amp;mergeValue(A11) &amp;"."&amp;mergeValue(B11)</f>
        <v>4.1.1</v>
      </c>
      <c r="G11" s="1114" t="s">
        <v>570</v>
      </c>
      <c r="H11" s="1184" t="str">
        <f>IF(region_name="","",region_name)</f>
        <v>г.Санкт-Петербург</v>
      </c>
      <c r="I11" s="1093" t="s">
        <v>478</v>
      </c>
      <c r="J11" s="1118"/>
      <c r="K11" s="1097"/>
      <c r="L11" s="1097"/>
      <c r="M11" s="1097"/>
      <c r="N11" s="1097"/>
      <c r="O11" s="1097"/>
      <c r="P11" s="1097"/>
      <c r="Q11" s="1097"/>
      <c r="R11" s="1097"/>
      <c r="S11" s="1097"/>
      <c r="T11" s="1097"/>
    </row>
    <row r="12" spans="1:20" s="1092" customFormat="1" ht="22.5">
      <c r="A12" s="1283"/>
      <c r="B12" s="1283"/>
      <c r="C12" s="1283">
        <v>1</v>
      </c>
      <c r="D12" s="1178"/>
      <c r="F12" s="1119" t="str">
        <f>"4."&amp;mergeValue(A12) &amp;"."&amp;mergeValue(B12)&amp;"."&amp;mergeValue(C12)</f>
        <v>4.1.1.1</v>
      </c>
      <c r="G12" s="1123" t="s">
        <v>476</v>
      </c>
      <c r="H12" s="1184" t="str">
        <f>IF(Территории!H13="","","" &amp; Территории!H13 &amp; "")</f>
        <v>город Санкт-Петербург</v>
      </c>
      <c r="I12" s="1093" t="s">
        <v>479</v>
      </c>
      <c r="J12" s="1118"/>
      <c r="K12" s="1097"/>
      <c r="L12" s="1097"/>
      <c r="M12" s="1097"/>
      <c r="N12" s="1097"/>
      <c r="O12" s="1097"/>
      <c r="P12" s="1097"/>
      <c r="Q12" s="1097"/>
      <c r="R12" s="1097"/>
      <c r="S12" s="1097"/>
      <c r="T12" s="1097"/>
    </row>
    <row r="13" spans="1:20" s="1092" customFormat="1" ht="56.25">
      <c r="A13" s="1283"/>
      <c r="B13" s="1283"/>
      <c r="C13" s="1283"/>
      <c r="D13" s="1178">
        <v>1</v>
      </c>
      <c r="F13" s="1119" t="str">
        <f>"4."&amp;mergeValue(A13) &amp;"."&amp;mergeValue(B13)&amp;"."&amp;mergeValue(C13)&amp;"."&amp;mergeValue(D13)</f>
        <v>4.1.1.1.1</v>
      </c>
      <c r="G13" s="1131" t="s">
        <v>477</v>
      </c>
      <c r="H13" s="1184" t="str">
        <f>IF(Территории!R14="","","" &amp; Территории!R14 &amp; "")</f>
        <v>город Санкт-Петербург (40000000)</v>
      </c>
      <c r="I13" s="1179" t="s">
        <v>569</v>
      </c>
      <c r="J13" s="1118"/>
      <c r="K13" s="1097"/>
      <c r="L13" s="1097"/>
      <c r="M13" s="1097"/>
      <c r="N13" s="1097"/>
      <c r="O13" s="1097"/>
      <c r="P13" s="1097"/>
      <c r="Q13" s="1097"/>
      <c r="R13" s="1097"/>
      <c r="S13" s="1097"/>
      <c r="T13" s="1097"/>
    </row>
    <row r="14" spans="1:20" s="1092" customFormat="1" ht="45">
      <c r="A14" s="1283">
        <v>2</v>
      </c>
      <c r="B14" s="1097"/>
      <c r="C14" s="1097"/>
      <c r="D14" s="1097"/>
      <c r="F14" s="1119" t="str">
        <f>"2." &amp;mergeValue(A14)</f>
        <v>2.2</v>
      </c>
      <c r="G14" s="1128" t="s">
        <v>473</v>
      </c>
      <c r="H14" s="1184" t="str">
        <f>IF('Перечень тарифов'!R26="","наименование отсутствует","" &amp; 'Перечень тарифов'!R26 &amp; "")</f>
        <v>наименование отсутствует</v>
      </c>
      <c r="I14" s="1093" t="s">
        <v>568</v>
      </c>
      <c r="J14" s="1118"/>
      <c r="K14" s="1097"/>
      <c r="L14" s="1097"/>
      <c r="M14" s="1097"/>
      <c r="N14" s="1097"/>
      <c r="O14" s="1097"/>
      <c r="P14" s="1097"/>
      <c r="Q14" s="1097"/>
      <c r="R14" s="1097"/>
      <c r="S14" s="1097"/>
      <c r="T14" s="1097"/>
    </row>
    <row r="15" spans="1:20" s="1092" customFormat="1" ht="33.75">
      <c r="A15" s="1283"/>
      <c r="B15" s="1097"/>
      <c r="C15" s="1097"/>
      <c r="D15" s="1097"/>
      <c r="F15" s="1119" t="str">
        <f>"3." &amp;mergeValue(A15)</f>
        <v>3.2</v>
      </c>
      <c r="G15" s="1128" t="s">
        <v>474</v>
      </c>
      <c r="H15" s="1184"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15" s="1093" t="s">
        <v>566</v>
      </c>
      <c r="J15" s="1118"/>
      <c r="K15" s="1097"/>
      <c r="L15" s="1097"/>
      <c r="M15" s="1097"/>
      <c r="N15" s="1097"/>
      <c r="O15" s="1097"/>
      <c r="P15" s="1097"/>
      <c r="Q15" s="1097"/>
      <c r="R15" s="1097"/>
      <c r="S15" s="1097"/>
      <c r="T15" s="1097"/>
    </row>
    <row r="16" spans="1:20" s="1092" customFormat="1" ht="22.5">
      <c r="A16" s="1283"/>
      <c r="B16" s="1097"/>
      <c r="C16" s="1097"/>
      <c r="D16" s="1097"/>
      <c r="F16" s="1119" t="str">
        <f>"4."&amp;mergeValue(A16)</f>
        <v>4.2</v>
      </c>
      <c r="G16" s="1128" t="s">
        <v>475</v>
      </c>
      <c r="H16" s="1194" t="s">
        <v>448</v>
      </c>
      <c r="I16" s="1093"/>
      <c r="J16" s="1118"/>
      <c r="K16" s="1097"/>
      <c r="L16" s="1097"/>
      <c r="M16" s="1097"/>
      <c r="N16" s="1097"/>
      <c r="O16" s="1097"/>
      <c r="P16" s="1097"/>
      <c r="Q16" s="1097"/>
      <c r="R16" s="1097"/>
      <c r="S16" s="1097"/>
      <c r="T16" s="1097"/>
    </row>
    <row r="17" spans="1:20" s="1092" customFormat="1" ht="18.75">
      <c r="A17" s="1283"/>
      <c r="B17" s="1283">
        <v>1</v>
      </c>
      <c r="C17" s="1178"/>
      <c r="D17" s="1178"/>
      <c r="F17" s="1119" t="str">
        <f>"4."&amp;mergeValue(A17) &amp;"."&amp;mergeValue(B17)</f>
        <v>4.2.1</v>
      </c>
      <c r="G17" s="1114" t="s">
        <v>570</v>
      </c>
      <c r="H17" s="1184" t="str">
        <f>IF(region_name="","",region_name)</f>
        <v>г.Санкт-Петербург</v>
      </c>
      <c r="I17" s="1093" t="s">
        <v>478</v>
      </c>
      <c r="J17" s="1118"/>
      <c r="K17" s="1097"/>
      <c r="L17" s="1097"/>
      <c r="M17" s="1097"/>
      <c r="N17" s="1097"/>
      <c r="O17" s="1097"/>
      <c r="P17" s="1097"/>
      <c r="Q17" s="1097"/>
      <c r="R17" s="1097"/>
      <c r="S17" s="1097"/>
      <c r="T17" s="1097"/>
    </row>
    <row r="18" spans="1:20" s="1092" customFormat="1" ht="22.5">
      <c r="A18" s="1283"/>
      <c r="B18" s="1283"/>
      <c r="C18" s="1283">
        <v>1</v>
      </c>
      <c r="D18" s="1178"/>
      <c r="F18" s="1119" t="str">
        <f>"4."&amp;mergeValue(A18) &amp;"."&amp;mergeValue(B18)&amp;"."&amp;mergeValue(C18)</f>
        <v>4.2.1.1</v>
      </c>
      <c r="G18" s="1123" t="s">
        <v>476</v>
      </c>
      <c r="H18" s="1184" t="str">
        <f>IF(Территории!H13="","","" &amp; Территории!H13 &amp; "")</f>
        <v>город Санкт-Петербург</v>
      </c>
      <c r="I18" s="1093" t="s">
        <v>479</v>
      </c>
      <c r="J18" s="1118"/>
      <c r="K18" s="1097"/>
      <c r="L18" s="1097"/>
      <c r="M18" s="1097"/>
      <c r="N18" s="1097"/>
      <c r="O18" s="1097"/>
      <c r="P18" s="1097"/>
      <c r="Q18" s="1097"/>
      <c r="R18" s="1097"/>
      <c r="S18" s="1097"/>
      <c r="T18" s="1097"/>
    </row>
    <row r="19" spans="1:20" s="1092" customFormat="1" ht="56.25">
      <c r="A19" s="1283"/>
      <c r="B19" s="1283"/>
      <c r="C19" s="1283"/>
      <c r="D19" s="1178">
        <v>1</v>
      </c>
      <c r="F19" s="1119" t="str">
        <f>"4."&amp;mergeValue(A19) &amp;"."&amp;mergeValue(B19)&amp;"."&amp;mergeValue(C19)&amp;"."&amp;mergeValue(D19)</f>
        <v>4.2.1.1.1</v>
      </c>
      <c r="G19" s="1131" t="s">
        <v>477</v>
      </c>
      <c r="H19" s="1184" t="str">
        <f>IF(Территории!R14="","","" &amp; Территории!R14 &amp; "")</f>
        <v>город Санкт-Петербург (40000000)</v>
      </c>
      <c r="I19" s="1179" t="s">
        <v>569</v>
      </c>
      <c r="J19" s="1118"/>
      <c r="K19" s="1097"/>
      <c r="L19" s="1097"/>
      <c r="M19" s="1097"/>
      <c r="N19" s="1097"/>
      <c r="O19" s="1097"/>
      <c r="P19" s="1097"/>
      <c r="Q19" s="1097"/>
      <c r="R19" s="1097"/>
      <c r="S19" s="1097"/>
      <c r="T19" s="1097"/>
    </row>
    <row r="20" spans="1:20" s="1092" customFormat="1" ht="45">
      <c r="A20" s="1283">
        <v>3</v>
      </c>
      <c r="B20" s="1097"/>
      <c r="C20" s="1097"/>
      <c r="D20" s="1097"/>
      <c r="F20" s="1119" t="str">
        <f>"2." &amp;mergeValue(A20)</f>
        <v>2.3</v>
      </c>
      <c r="G20" s="1128" t="s">
        <v>473</v>
      </c>
      <c r="H20" s="1184" t="str">
        <f>IF('Перечень тарифов'!R31="","наименование отсутствует","" &amp; 'Перечень тарифов'!R31 &amp; "")</f>
        <v>наименование отсутствует</v>
      </c>
      <c r="I20" s="1093" t="s">
        <v>568</v>
      </c>
      <c r="J20" s="1118"/>
      <c r="K20" s="1097"/>
      <c r="L20" s="1097"/>
      <c r="M20" s="1097"/>
      <c r="N20" s="1097"/>
      <c r="O20" s="1097"/>
      <c r="P20" s="1097"/>
      <c r="Q20" s="1097"/>
      <c r="R20" s="1097"/>
      <c r="S20" s="1097"/>
      <c r="T20" s="1097"/>
    </row>
    <row r="21" spans="1:20" s="1092" customFormat="1" ht="33.75">
      <c r="A21" s="1283"/>
      <c r="B21" s="1097"/>
      <c r="C21" s="1097"/>
      <c r="D21" s="1097"/>
      <c r="F21" s="1119" t="str">
        <f>"3." &amp;mergeValue(A21)</f>
        <v>3.3</v>
      </c>
      <c r="G21" s="1128" t="s">
        <v>474</v>
      </c>
      <c r="H21" s="1184" t="str">
        <f>IF('Перечень тарифов'!F31="","наименование отсутствует","" &amp; 'Перечень тарифов'!F31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21" s="1093" t="s">
        <v>566</v>
      </c>
      <c r="J21" s="1118"/>
      <c r="K21" s="1097"/>
      <c r="L21" s="1097"/>
      <c r="M21" s="1097"/>
      <c r="N21" s="1097"/>
      <c r="O21" s="1097"/>
      <c r="P21" s="1097"/>
      <c r="Q21" s="1097"/>
      <c r="R21" s="1097"/>
      <c r="S21" s="1097"/>
      <c r="T21" s="1097"/>
    </row>
    <row r="22" spans="1:20" s="1092" customFormat="1" ht="22.5">
      <c r="A22" s="1283"/>
      <c r="B22" s="1097"/>
      <c r="C22" s="1097"/>
      <c r="D22" s="1097"/>
      <c r="F22" s="1119" t="str">
        <f>"4."&amp;mergeValue(A22)</f>
        <v>4.3</v>
      </c>
      <c r="G22" s="1128" t="s">
        <v>475</v>
      </c>
      <c r="H22" s="1194" t="s">
        <v>448</v>
      </c>
      <c r="I22" s="1093"/>
      <c r="J22" s="1118"/>
      <c r="K22" s="1097"/>
      <c r="L22" s="1097"/>
      <c r="M22" s="1097"/>
      <c r="N22" s="1097"/>
      <c r="O22" s="1097"/>
      <c r="P22" s="1097"/>
      <c r="Q22" s="1097"/>
      <c r="R22" s="1097"/>
      <c r="S22" s="1097"/>
      <c r="T22" s="1097"/>
    </row>
    <row r="23" spans="1:20" s="1092" customFormat="1" ht="18.75">
      <c r="A23" s="1283"/>
      <c r="B23" s="1283">
        <v>1</v>
      </c>
      <c r="C23" s="1178"/>
      <c r="D23" s="1178"/>
      <c r="F23" s="1119" t="str">
        <f>"4."&amp;mergeValue(A23) &amp;"."&amp;mergeValue(B23)</f>
        <v>4.3.1</v>
      </c>
      <c r="G23" s="1114" t="s">
        <v>570</v>
      </c>
      <c r="H23" s="1184" t="str">
        <f>IF(region_name="","",region_name)</f>
        <v>г.Санкт-Петербург</v>
      </c>
      <c r="I23" s="1093" t="s">
        <v>478</v>
      </c>
      <c r="J23" s="1118"/>
      <c r="K23" s="1097"/>
      <c r="L23" s="1097"/>
      <c r="M23" s="1097"/>
      <c r="N23" s="1097"/>
      <c r="O23" s="1097"/>
      <c r="P23" s="1097"/>
      <c r="Q23" s="1097"/>
      <c r="R23" s="1097"/>
      <c r="S23" s="1097"/>
      <c r="T23" s="1097"/>
    </row>
    <row r="24" spans="1:20" s="1092" customFormat="1" ht="22.5">
      <c r="A24" s="1283"/>
      <c r="B24" s="1283"/>
      <c r="C24" s="1283">
        <v>1</v>
      </c>
      <c r="D24" s="1178"/>
      <c r="F24" s="1119" t="str">
        <f>"4."&amp;mergeValue(A24) &amp;"."&amp;mergeValue(B24)&amp;"."&amp;mergeValue(C24)</f>
        <v>4.3.1.1</v>
      </c>
      <c r="G24" s="1123" t="s">
        <v>476</v>
      </c>
      <c r="H24" s="1184" t="str">
        <f>IF(Территории!H13="","","" &amp; Территории!H13 &amp; "")</f>
        <v>город Санкт-Петербург</v>
      </c>
      <c r="I24" s="1093" t="s">
        <v>479</v>
      </c>
      <c r="J24" s="1118"/>
      <c r="K24" s="1097"/>
      <c r="L24" s="1097"/>
      <c r="M24" s="1097"/>
      <c r="N24" s="1097"/>
      <c r="O24" s="1097"/>
      <c r="P24" s="1097"/>
      <c r="Q24" s="1097"/>
      <c r="R24" s="1097"/>
      <c r="S24" s="1097"/>
      <c r="T24" s="1097"/>
    </row>
    <row r="25" spans="1:20" s="1092" customFormat="1" ht="56.25">
      <c r="A25" s="1283"/>
      <c r="B25" s="1283"/>
      <c r="C25" s="1283"/>
      <c r="D25" s="1178">
        <v>1</v>
      </c>
      <c r="F25" s="1119" t="str">
        <f>"4."&amp;mergeValue(A25) &amp;"."&amp;mergeValue(B25)&amp;"."&amp;mergeValue(C25)&amp;"."&amp;mergeValue(D25)</f>
        <v>4.3.1.1.1</v>
      </c>
      <c r="G25" s="1131" t="s">
        <v>477</v>
      </c>
      <c r="H25" s="1184" t="str">
        <f>IF(Территории!R14="","","" &amp; Территории!R14 &amp; "")</f>
        <v>город Санкт-Петербург (40000000)</v>
      </c>
      <c r="I25" s="1179" t="s">
        <v>569</v>
      </c>
      <c r="J25" s="1118"/>
      <c r="K25" s="1097"/>
      <c r="L25" s="1097"/>
      <c r="M25" s="1097"/>
      <c r="N25" s="1097"/>
      <c r="O25" s="1097"/>
      <c r="P25" s="1097"/>
      <c r="Q25" s="1097"/>
      <c r="R25" s="1097"/>
      <c r="S25" s="1097"/>
      <c r="T25" s="1097"/>
    </row>
    <row r="26" spans="1:20" s="1092" customFormat="1" ht="45">
      <c r="A26" s="1283">
        <v>4</v>
      </c>
      <c r="B26" s="1097"/>
      <c r="C26" s="1097"/>
      <c r="D26" s="1097"/>
      <c r="F26" s="1119" t="str">
        <f>"2." &amp;mergeValue(A26)</f>
        <v>2.4</v>
      </c>
      <c r="G26" s="1128" t="s">
        <v>473</v>
      </c>
      <c r="H26" s="1184" t="str">
        <f>IF('Перечень тарифов'!R36="","наименование отсутствует","" &amp; 'Перечень тарифов'!R36 &amp; "")</f>
        <v>наименование отсутствует</v>
      </c>
      <c r="I26" s="1093" t="s">
        <v>568</v>
      </c>
      <c r="J26" s="1118"/>
      <c r="K26" s="1097"/>
      <c r="L26" s="1097"/>
      <c r="M26" s="1097"/>
      <c r="N26" s="1097"/>
      <c r="O26" s="1097"/>
      <c r="P26" s="1097"/>
      <c r="Q26" s="1097"/>
      <c r="R26" s="1097"/>
      <c r="S26" s="1097"/>
      <c r="T26" s="1097"/>
    </row>
    <row r="27" spans="1:20" s="1092" customFormat="1" ht="33.75">
      <c r="A27" s="1283"/>
      <c r="B27" s="1097"/>
      <c r="C27" s="1097"/>
      <c r="D27" s="1097"/>
      <c r="F27" s="1119" t="str">
        <f>"3." &amp;mergeValue(A27)</f>
        <v>3.4</v>
      </c>
      <c r="G27" s="1128" t="s">
        <v>474</v>
      </c>
      <c r="H27" s="1184" t="str">
        <f>IF('Перечень тарифов'!F36="","наименование отсутствует","" &amp; 'Перечень тарифов'!F36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27" s="1093" t="s">
        <v>566</v>
      </c>
      <c r="J27" s="1118"/>
      <c r="K27" s="1097"/>
      <c r="L27" s="1097"/>
      <c r="M27" s="1097"/>
      <c r="N27" s="1097"/>
      <c r="O27" s="1097"/>
      <c r="P27" s="1097"/>
      <c r="Q27" s="1097"/>
      <c r="R27" s="1097"/>
      <c r="S27" s="1097"/>
      <c r="T27" s="1097"/>
    </row>
    <row r="28" spans="1:20" s="1092" customFormat="1" ht="22.5">
      <c r="A28" s="1283"/>
      <c r="B28" s="1097"/>
      <c r="C28" s="1097"/>
      <c r="D28" s="1097"/>
      <c r="F28" s="1119" t="str">
        <f>"4."&amp;mergeValue(A28)</f>
        <v>4.4</v>
      </c>
      <c r="G28" s="1128" t="s">
        <v>475</v>
      </c>
      <c r="H28" s="1194" t="s">
        <v>448</v>
      </c>
      <c r="I28" s="1093"/>
      <c r="J28" s="1118"/>
      <c r="K28" s="1097"/>
      <c r="L28" s="1097"/>
      <c r="M28" s="1097"/>
      <c r="N28" s="1097"/>
      <c r="O28" s="1097"/>
      <c r="P28" s="1097"/>
      <c r="Q28" s="1097"/>
      <c r="R28" s="1097"/>
      <c r="S28" s="1097"/>
      <c r="T28" s="1097"/>
    </row>
    <row r="29" spans="1:20" s="1092" customFormat="1" ht="18.75">
      <c r="A29" s="1283"/>
      <c r="B29" s="1283">
        <v>1</v>
      </c>
      <c r="C29" s="1178"/>
      <c r="D29" s="1178"/>
      <c r="F29" s="1119" t="str">
        <f>"4."&amp;mergeValue(A29) &amp;"."&amp;mergeValue(B29)</f>
        <v>4.4.1</v>
      </c>
      <c r="G29" s="1114" t="s">
        <v>570</v>
      </c>
      <c r="H29" s="1184" t="str">
        <f>IF(region_name="","",region_name)</f>
        <v>г.Санкт-Петербург</v>
      </c>
      <c r="I29" s="1093" t="s">
        <v>478</v>
      </c>
      <c r="J29" s="1118"/>
      <c r="K29" s="1097"/>
      <c r="L29" s="1097"/>
      <c r="M29" s="1097"/>
      <c r="N29" s="1097"/>
      <c r="O29" s="1097"/>
      <c r="P29" s="1097"/>
      <c r="Q29" s="1097"/>
      <c r="R29" s="1097"/>
      <c r="S29" s="1097"/>
      <c r="T29" s="1097"/>
    </row>
    <row r="30" spans="1:20" s="1092" customFormat="1" ht="22.5">
      <c r="A30" s="1283"/>
      <c r="B30" s="1283"/>
      <c r="C30" s="1283">
        <v>1</v>
      </c>
      <c r="D30" s="1178"/>
      <c r="F30" s="1119" t="str">
        <f>"4."&amp;mergeValue(A30) &amp;"."&amp;mergeValue(B30)&amp;"."&amp;mergeValue(C30)</f>
        <v>4.4.1.1</v>
      </c>
      <c r="G30" s="1123" t="s">
        <v>476</v>
      </c>
      <c r="H30" s="1184" t="str">
        <f>IF(Территории!H13="","","" &amp; Территории!H13 &amp; "")</f>
        <v>город Санкт-Петербург</v>
      </c>
      <c r="I30" s="1093" t="s">
        <v>479</v>
      </c>
      <c r="J30" s="1118"/>
      <c r="K30" s="1097"/>
      <c r="L30" s="1097"/>
      <c r="M30" s="1097"/>
      <c r="N30" s="1097"/>
      <c r="O30" s="1097"/>
      <c r="P30" s="1097"/>
      <c r="Q30" s="1097"/>
      <c r="R30" s="1097"/>
      <c r="S30" s="1097"/>
      <c r="T30" s="1097"/>
    </row>
    <row r="31" spans="1:20" s="1092" customFormat="1" ht="56.25">
      <c r="A31" s="1283"/>
      <c r="B31" s="1283"/>
      <c r="C31" s="1283"/>
      <c r="D31" s="1178">
        <v>1</v>
      </c>
      <c r="F31" s="1119" t="str">
        <f>"4."&amp;mergeValue(A31) &amp;"."&amp;mergeValue(B31)&amp;"."&amp;mergeValue(C31)&amp;"."&amp;mergeValue(D31)</f>
        <v>4.4.1.1.1</v>
      </c>
      <c r="G31" s="1131" t="s">
        <v>477</v>
      </c>
      <c r="H31" s="1184" t="str">
        <f>IF(Территории!R14="","","" &amp; Территории!R14 &amp; "")</f>
        <v>город Санкт-Петербург (40000000)</v>
      </c>
      <c r="I31" s="1179" t="s">
        <v>569</v>
      </c>
      <c r="J31" s="1118"/>
      <c r="K31" s="1097"/>
      <c r="L31" s="1097"/>
      <c r="M31" s="1097"/>
      <c r="N31" s="1097"/>
      <c r="O31" s="1097"/>
      <c r="P31" s="1097"/>
      <c r="Q31" s="1097"/>
      <c r="R31" s="1097"/>
      <c r="S31" s="1097"/>
      <c r="T31" s="1097"/>
    </row>
    <row r="32" spans="1:20" s="1116" customFormat="1" ht="3" customHeight="1">
      <c r="A32" s="1117"/>
      <c r="B32" s="1117"/>
      <c r="C32" s="1117"/>
      <c r="D32" s="1117"/>
      <c r="F32" s="1115"/>
      <c r="G32" s="1129"/>
      <c r="H32" s="1130"/>
      <c r="I32" s="1100"/>
      <c r="J32" s="1117"/>
      <c r="K32" s="1117"/>
      <c r="L32" s="1117"/>
      <c r="M32" s="1117"/>
      <c r="N32" s="1117"/>
      <c r="O32" s="1117"/>
      <c r="P32" s="1117"/>
      <c r="Q32" s="1117"/>
      <c r="R32" s="1117"/>
      <c r="S32" s="1117"/>
      <c r="T32" s="1117"/>
    </row>
    <row r="33" spans="1:20" s="1116" customFormat="1" ht="15" customHeight="1">
      <c r="A33" s="1117"/>
      <c r="B33" s="1117"/>
      <c r="C33" s="1117"/>
      <c r="D33" s="1117"/>
      <c r="F33" s="1115"/>
      <c r="G33" s="1278" t="s">
        <v>571</v>
      </c>
      <c r="H33" s="1278"/>
      <c r="I33" s="1100"/>
      <c r="J33" s="1117"/>
      <c r="K33" s="1117"/>
      <c r="L33" s="1117"/>
      <c r="M33" s="1117"/>
      <c r="N33" s="1117"/>
      <c r="O33" s="1117"/>
      <c r="P33" s="1117"/>
      <c r="Q33" s="1117"/>
      <c r="R33" s="1117"/>
      <c r="S33" s="1117"/>
      <c r="T33" s="1117"/>
    </row>
  </sheetData>
  <sheetProtection password="FA9C" sheet="1" objects="1" scenarios="1" formatColumns="0" formatRows="0"/>
  <mergeCells count="16">
    <mergeCell ref="F2:H2"/>
    <mergeCell ref="F4:H4"/>
    <mergeCell ref="I4:I5"/>
    <mergeCell ref="A8:A13"/>
    <mergeCell ref="B11:B13"/>
    <mergeCell ref="C12:C13"/>
    <mergeCell ref="A26:A31"/>
    <mergeCell ref="B29:B31"/>
    <mergeCell ref="C30:C31"/>
    <mergeCell ref="G33:H33"/>
    <mergeCell ref="A14:A19"/>
    <mergeCell ref="B17:B19"/>
    <mergeCell ref="C18:C19"/>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32:I33">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CE88"/>
  <sheetViews>
    <sheetView showGridLines="0" topLeftCell="C4" zoomScaleNormal="100" workbookViewId="0">
      <pane xSplit="3" ySplit="13" topLeftCell="G38" activePane="bottomRight" state="frozen"/>
      <selection activeCell="C4" sqref="C4"/>
      <selection pane="topRight" activeCell="F4" sqref="F4"/>
      <selection pane="bottomLeft" activeCell="C17" sqref="C17"/>
      <selection pane="bottomRight" activeCell="L28" sqref="L28:L47"/>
    </sheetView>
  </sheetViews>
  <sheetFormatPr defaultColWidth="10.5703125" defaultRowHeight="14.25"/>
  <cols>
    <col min="1" max="1" width="9.140625" style="1076" hidden="1" customWidth="1"/>
    <col min="2" max="2" width="9.140625" style="1090" hidden="1" customWidth="1"/>
    <col min="3" max="3" width="3.7109375" style="1075" customWidth="1"/>
    <col min="4" max="4" width="5.28515625" style="1068" customWidth="1"/>
    <col min="5" max="5" width="57.85546875" style="1068" customWidth="1"/>
    <col min="6" max="6" width="26.85546875" style="1068" customWidth="1"/>
    <col min="7" max="7" width="3.7109375" style="1068" customWidth="1"/>
    <col min="8" max="9" width="11.7109375" style="1068" customWidth="1"/>
    <col min="10" max="10" width="24.28515625" style="1068" customWidth="1"/>
    <col min="11" max="11" width="35.7109375" style="1068" customWidth="1"/>
    <col min="12" max="12" width="84.85546875" style="1068" customWidth="1"/>
    <col min="13" max="13" width="10.5703125" style="1068"/>
    <col min="14" max="15" width="10.5703125" style="1096"/>
    <col min="16" max="16384" width="10.5703125" style="1068"/>
  </cols>
  <sheetData>
    <row r="1" spans="1:32" hidden="1">
      <c r="S1" s="1144"/>
      <c r="AF1" s="1145"/>
    </row>
    <row r="2" spans="1:32" hidden="1"/>
    <row r="3" spans="1:32" hidden="1"/>
    <row r="4" spans="1:32" ht="3" customHeight="1">
      <c r="C4" s="1074"/>
      <c r="D4" s="1069"/>
      <c r="E4" s="1069"/>
      <c r="F4" s="1069"/>
      <c r="G4" s="1069"/>
      <c r="H4" s="1069"/>
      <c r="I4" s="1069"/>
      <c r="J4" s="1069"/>
      <c r="K4" s="1136"/>
      <c r="L4" s="1136"/>
    </row>
    <row r="5" spans="1:32" ht="26.1" customHeight="1">
      <c r="C5" s="1074"/>
      <c r="D5" s="1300" t="s">
        <v>707</v>
      </c>
      <c r="E5" s="1300"/>
      <c r="F5" s="1300"/>
      <c r="G5" s="1300"/>
      <c r="H5" s="1300"/>
      <c r="I5" s="1300"/>
      <c r="J5" s="1300"/>
      <c r="K5" s="1300"/>
      <c r="L5" s="1120"/>
    </row>
    <row r="6" spans="1:32" ht="3" customHeight="1">
      <c r="C6" s="1074"/>
      <c r="D6" s="1069"/>
      <c r="E6" s="1137"/>
      <c r="F6" s="1137"/>
      <c r="G6" s="1137"/>
      <c r="H6" s="1137"/>
      <c r="I6" s="1137"/>
      <c r="J6" s="1137"/>
      <c r="K6" s="1073"/>
      <c r="L6" s="1138"/>
    </row>
    <row r="7" spans="1:32" ht="18.75">
      <c r="C7" s="1074"/>
      <c r="D7" s="1069"/>
      <c r="E7" s="1154" t="str">
        <f>"Дата подачи заявления об "&amp;IF(datePr_ch="","утверждении","изменении") &amp; " тарифов"</f>
        <v>Дата подачи заявления об утверждении тарифов</v>
      </c>
      <c r="F7" s="1307" t="str">
        <f>IF(datePr_ch="",IF(datePr="","",datePr),datePr_ch)</f>
        <v>30.04.2019</v>
      </c>
      <c r="G7" s="1307"/>
      <c r="H7" s="1307"/>
      <c r="I7" s="1307"/>
      <c r="J7" s="1307"/>
      <c r="K7" s="1307"/>
      <c r="L7" s="1165"/>
      <c r="M7" s="1094"/>
    </row>
    <row r="8" spans="1:32" ht="18.75">
      <c r="C8" s="1074"/>
      <c r="D8" s="1069"/>
      <c r="E8" s="1154" t="str">
        <f>"Номер подачи заявления об "&amp;IF(numberPr_ch="","утверждении","изменении") &amp; " тарифов"</f>
        <v>Номер подачи заявления об утверждении тарифов</v>
      </c>
      <c r="F8" s="1307" t="str">
        <f>IF(numberPr_ch="",IF(numberPr="","",numberPr),numberPr_ch)</f>
        <v>01-13/16844</v>
      </c>
      <c r="G8" s="1307"/>
      <c r="H8" s="1307"/>
      <c r="I8" s="1307"/>
      <c r="J8" s="1307"/>
      <c r="K8" s="1307"/>
      <c r="L8" s="1165"/>
      <c r="M8" s="1094"/>
    </row>
    <row r="9" spans="1:32">
      <c r="C9" s="1074"/>
      <c r="D9" s="1069"/>
      <c r="E9" s="1137"/>
      <c r="F9" s="1137"/>
      <c r="G9" s="1137"/>
      <c r="H9" s="1137"/>
      <c r="I9" s="1137"/>
      <c r="J9" s="1137"/>
      <c r="K9" s="1073"/>
      <c r="L9" s="1138"/>
    </row>
    <row r="10" spans="1:32" ht="21" customHeight="1">
      <c r="C10" s="1074"/>
      <c r="D10" s="1314" t="s">
        <v>444</v>
      </c>
      <c r="E10" s="1314"/>
      <c r="F10" s="1314"/>
      <c r="G10" s="1314"/>
      <c r="H10" s="1314"/>
      <c r="I10" s="1314"/>
      <c r="J10" s="1314"/>
      <c r="K10" s="1314"/>
      <c r="L10" s="1353" t="s">
        <v>445</v>
      </c>
    </row>
    <row r="11" spans="1:32" ht="21" customHeight="1">
      <c r="C11" s="1074"/>
      <c r="D11" s="1297" t="s">
        <v>90</v>
      </c>
      <c r="E11" s="1359" t="s">
        <v>295</v>
      </c>
      <c r="F11" s="1359" t="s">
        <v>19</v>
      </c>
      <c r="G11" s="1361" t="s">
        <v>684</v>
      </c>
      <c r="H11" s="1362"/>
      <c r="I11" s="1363"/>
      <c r="J11" s="1359" t="s">
        <v>438</v>
      </c>
      <c r="K11" s="1359" t="s">
        <v>446</v>
      </c>
      <c r="L11" s="1353"/>
    </row>
    <row r="12" spans="1:32" ht="21" customHeight="1">
      <c r="C12" s="1074"/>
      <c r="D12" s="1299"/>
      <c r="E12" s="1360"/>
      <c r="F12" s="1360"/>
      <c r="G12" s="1365" t="s">
        <v>685</v>
      </c>
      <c r="H12" s="1366"/>
      <c r="I12" s="1079" t="s">
        <v>686</v>
      </c>
      <c r="J12" s="1360"/>
      <c r="K12" s="1360"/>
      <c r="L12" s="1353"/>
    </row>
    <row r="13" spans="1:32" ht="12" customHeight="1">
      <c r="C13" s="1074"/>
      <c r="D13" s="1070" t="s">
        <v>91</v>
      </c>
      <c r="E13" s="1070" t="s">
        <v>47</v>
      </c>
      <c r="F13" s="1070" t="s">
        <v>48</v>
      </c>
      <c r="G13" s="1367" t="s">
        <v>49</v>
      </c>
      <c r="H13" s="1367"/>
      <c r="I13" s="1070" t="s">
        <v>66</v>
      </c>
      <c r="J13" s="1070" t="s">
        <v>67</v>
      </c>
      <c r="K13" s="1070" t="s">
        <v>181</v>
      </c>
      <c r="L13" s="1070" t="s">
        <v>182</v>
      </c>
    </row>
    <row r="14" spans="1:32" ht="14.25" customHeight="1">
      <c r="A14" s="1101"/>
      <c r="C14" s="1074"/>
      <c r="D14" s="1149">
        <v>1</v>
      </c>
      <c r="E14" s="1364" t="s">
        <v>687</v>
      </c>
      <c r="F14" s="1368"/>
      <c r="G14" s="1368"/>
      <c r="H14" s="1368"/>
      <c r="I14" s="1368"/>
      <c r="J14" s="1368"/>
      <c r="K14" s="1368"/>
      <c r="L14" s="1086"/>
      <c r="M14" s="1151"/>
    </row>
    <row r="15" spans="1:32" ht="56.25">
      <c r="A15" s="1101"/>
      <c r="C15" s="1074"/>
      <c r="D15" s="1149" t="s">
        <v>293</v>
      </c>
      <c r="E15" s="1104" t="s">
        <v>448</v>
      </c>
      <c r="F15" s="1104" t="s">
        <v>448</v>
      </c>
      <c r="G15" s="1369" t="s">
        <v>448</v>
      </c>
      <c r="H15" s="1370"/>
      <c r="I15" s="1104" t="s">
        <v>448</v>
      </c>
      <c r="J15" s="1126" t="s">
        <v>1682</v>
      </c>
      <c r="K15" s="1031" t="s">
        <v>1683</v>
      </c>
      <c r="L15" s="1093" t="s">
        <v>688</v>
      </c>
      <c r="M15" s="1151"/>
    </row>
    <row r="16" spans="1:32" ht="18.75">
      <c r="A16" s="1101"/>
      <c r="B16" s="1090">
        <v>3</v>
      </c>
      <c r="C16" s="1074"/>
      <c r="D16" s="1152">
        <v>2</v>
      </c>
      <c r="E16" s="1371" t="s">
        <v>689</v>
      </c>
      <c r="F16" s="1372"/>
      <c r="G16" s="1372"/>
      <c r="H16" s="1373"/>
      <c r="I16" s="1373"/>
      <c r="J16" s="1373" t="s">
        <v>448</v>
      </c>
      <c r="K16" s="1373"/>
      <c r="L16" s="1147"/>
      <c r="M16" s="1151"/>
    </row>
    <row r="17" spans="1:83" ht="20.100000000000001" customHeight="1">
      <c r="A17" s="1101"/>
      <c r="C17" s="1374"/>
      <c r="D17" s="1354" t="s">
        <v>690</v>
      </c>
      <c r="E17" s="1375"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57" t="str">
        <f>IF('Перечень тарифов'!J21="","наименование отсутствует","" &amp; 'Перечень тарифов'!J21 &amp; "")</f>
        <v>Тарифы на тепловую энергию (мощность), поставляемую потребителям</v>
      </c>
      <c r="G17" s="1104"/>
      <c r="H17" s="1163" t="s">
        <v>1009</v>
      </c>
      <c r="I17" s="1161" t="s">
        <v>1010</v>
      </c>
      <c r="J17" s="1126" t="s">
        <v>246</v>
      </c>
      <c r="K17" s="1104" t="s">
        <v>448</v>
      </c>
      <c r="L17" s="1303" t="s">
        <v>711</v>
      </c>
      <c r="M17" s="1151"/>
    </row>
    <row r="18" spans="1:83" ht="20.100000000000001" customHeight="1">
      <c r="A18" s="1101"/>
      <c r="C18" s="1374"/>
      <c r="D18" s="1354"/>
      <c r="E18" s="1375"/>
      <c r="F18" s="1357"/>
      <c r="G18" s="1153"/>
      <c r="H18" s="1148" t="s">
        <v>273</v>
      </c>
      <c r="I18" s="1143"/>
      <c r="J18" s="1143"/>
      <c r="K18" s="1141"/>
      <c r="L18" s="1304"/>
      <c r="M18" s="1151"/>
    </row>
    <row r="19" spans="1:83" s="1065" customFormat="1" ht="20.100000000000001" customHeight="1">
      <c r="A19" s="1101"/>
      <c r="B19" s="1090"/>
      <c r="C19" s="1074"/>
      <c r="D19" s="1354" t="s">
        <v>1661</v>
      </c>
      <c r="E19" s="1355" t="str">
        <f>IF('Перечень тарифов'!E26="","наименование отсутствует","" &amp; 'Перечень тарифов'!E26 &amp; "")</f>
        <v>Тарифы на теплоноситель, поставляемый теплоснабжающими организациями потребителям, другим теплоснабжающим организациям</v>
      </c>
      <c r="F19" s="1357" t="str">
        <f>IF('Перечень тарифов'!J26="","наименование отсутствует","" &amp; 'Перечень тарифов'!J26 &amp; "")</f>
        <v>Тариф на теплоноситель, поставляемый потребителям</v>
      </c>
      <c r="G19" s="1104"/>
      <c r="H19" s="1163" t="s">
        <v>1009</v>
      </c>
      <c r="I19" s="1161" t="s">
        <v>1010</v>
      </c>
      <c r="J19" s="1126" t="s">
        <v>246</v>
      </c>
      <c r="K19" s="1104" t="s">
        <v>448</v>
      </c>
      <c r="L19" s="1304"/>
      <c r="M19" s="1151"/>
      <c r="N19" s="1096"/>
      <c r="O19" s="1096"/>
      <c r="P19" s="1068"/>
      <c r="Q19" s="1068"/>
      <c r="R19" s="1068"/>
      <c r="S19" s="1068"/>
      <c r="T19" s="1068"/>
      <c r="U19" s="1068"/>
      <c r="V19" s="1068"/>
      <c r="W19" s="1068"/>
      <c r="X19" s="1068"/>
      <c r="Y19" s="1068"/>
      <c r="Z19" s="1068"/>
      <c r="AA19" s="1068"/>
      <c r="AB19" s="1068"/>
      <c r="AC19" s="1068"/>
      <c r="AD19" s="1068"/>
      <c r="AE19" s="1068"/>
      <c r="AF19" s="1068"/>
      <c r="AG19" s="1068"/>
      <c r="AH19" s="1068"/>
      <c r="AI19" s="1068"/>
      <c r="AJ19" s="1068"/>
      <c r="AK19" s="1068"/>
      <c r="AL19" s="1068"/>
      <c r="AM19" s="1068"/>
      <c r="AN19" s="1068"/>
      <c r="AO19" s="1068"/>
      <c r="AP19" s="1068"/>
      <c r="AQ19" s="1068"/>
      <c r="AR19" s="1068"/>
      <c r="AS19" s="1068"/>
      <c r="AT19" s="1068"/>
      <c r="AU19" s="1068"/>
      <c r="AV19" s="1068"/>
      <c r="AW19" s="1068"/>
      <c r="AX19" s="1068"/>
      <c r="AY19" s="1068"/>
      <c r="AZ19" s="1068"/>
      <c r="BA19" s="1068"/>
      <c r="BB19" s="1068"/>
      <c r="BC19" s="1068"/>
      <c r="BD19" s="1068"/>
      <c r="BE19" s="1068"/>
      <c r="BF19" s="1068"/>
      <c r="BG19" s="1068"/>
      <c r="BH19" s="1068"/>
      <c r="BI19" s="1068"/>
      <c r="BJ19" s="1068"/>
      <c r="BK19" s="1068"/>
      <c r="BL19" s="1068"/>
      <c r="BM19" s="1068"/>
      <c r="BN19" s="1068"/>
      <c r="BO19" s="1068"/>
      <c r="BP19" s="1068"/>
      <c r="BQ19" s="1068"/>
      <c r="BR19" s="1068"/>
      <c r="BS19" s="1068"/>
      <c r="BT19" s="1068"/>
      <c r="BU19" s="1068"/>
      <c r="BV19" s="1068"/>
      <c r="BW19" s="1068"/>
      <c r="BX19" s="1068"/>
      <c r="BY19" s="1068"/>
      <c r="BZ19" s="1068"/>
      <c r="CA19" s="1068"/>
      <c r="CB19" s="1068"/>
      <c r="CC19" s="1068"/>
      <c r="CD19" s="1068"/>
      <c r="CE19" s="1068"/>
    </row>
    <row r="20" spans="1:83" s="1065" customFormat="1" ht="20.100000000000001" customHeight="1">
      <c r="A20" s="1101"/>
      <c r="B20" s="1090"/>
      <c r="C20" s="1074"/>
      <c r="D20" s="1354"/>
      <c r="E20" s="1356"/>
      <c r="F20" s="1357"/>
      <c r="G20" s="1080"/>
      <c r="H20" s="1148" t="s">
        <v>273</v>
      </c>
      <c r="I20" s="1143"/>
      <c r="J20" s="1143"/>
      <c r="K20" s="1141"/>
      <c r="L20" s="1304"/>
      <c r="M20" s="1151"/>
      <c r="N20" s="1096"/>
      <c r="O20" s="1096"/>
      <c r="P20" s="1068"/>
      <c r="Q20" s="1068"/>
      <c r="R20" s="1068"/>
      <c r="S20" s="1068"/>
      <c r="T20" s="1068"/>
      <c r="U20" s="1068"/>
      <c r="V20" s="1068"/>
      <c r="W20" s="1068"/>
      <c r="X20" s="1068"/>
      <c r="Y20" s="1068"/>
      <c r="Z20" s="1068"/>
      <c r="AA20" s="1068"/>
      <c r="AB20" s="1068"/>
      <c r="AC20" s="1068"/>
      <c r="AD20" s="1068"/>
      <c r="AE20" s="1068"/>
      <c r="AF20" s="1068"/>
      <c r="AG20" s="1068"/>
      <c r="AH20" s="1068"/>
      <c r="AI20" s="1068"/>
      <c r="AJ20" s="1068"/>
      <c r="AK20" s="1068"/>
      <c r="AL20" s="1068"/>
      <c r="AM20" s="1068"/>
      <c r="AN20" s="1068"/>
      <c r="AO20" s="1068"/>
      <c r="AP20" s="1068"/>
      <c r="AQ20" s="1068"/>
      <c r="AR20" s="1068"/>
      <c r="AS20" s="1068"/>
      <c r="AT20" s="1068"/>
      <c r="AU20" s="1068"/>
      <c r="AV20" s="1068"/>
      <c r="AW20" s="1068"/>
      <c r="AX20" s="1068"/>
      <c r="AY20" s="1068"/>
      <c r="AZ20" s="1068"/>
      <c r="BA20" s="1068"/>
      <c r="BB20" s="1068"/>
      <c r="BC20" s="1068"/>
      <c r="BD20" s="1068"/>
      <c r="BE20" s="1068"/>
      <c r="BF20" s="1068"/>
      <c r="BG20" s="1068"/>
      <c r="BH20" s="1068"/>
      <c r="BI20" s="1068"/>
      <c r="BJ20" s="1068"/>
      <c r="BK20" s="1068"/>
      <c r="BL20" s="1068"/>
      <c r="BM20" s="1068"/>
      <c r="BN20" s="1068"/>
      <c r="BO20" s="1068"/>
      <c r="BP20" s="1068"/>
      <c r="BQ20" s="1068"/>
      <c r="BR20" s="1068"/>
      <c r="BS20" s="1068"/>
      <c r="BT20" s="1068"/>
      <c r="BU20" s="1068"/>
      <c r="BV20" s="1068"/>
      <c r="BW20" s="1068"/>
      <c r="BX20" s="1068"/>
      <c r="BY20" s="1068"/>
      <c r="BZ20" s="1068"/>
      <c r="CA20" s="1068"/>
      <c r="CB20" s="1068"/>
      <c r="CC20" s="1068"/>
      <c r="CD20" s="1068"/>
      <c r="CE20" s="1068"/>
    </row>
    <row r="21" spans="1:83" s="1065" customFormat="1" ht="20.100000000000001" customHeight="1">
      <c r="A21" s="1101"/>
      <c r="B21" s="1090"/>
      <c r="C21" s="1074"/>
      <c r="D21" s="1354" t="s">
        <v>1666</v>
      </c>
      <c r="E21" s="1355" t="str">
        <f>IF('Перечень тарифов'!E31="","наименование отсутствует","" &amp; 'Перечень тарифов'!E31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21" s="1357" t="str">
        <f>IF('Перечень тарифов'!J31="","наименование отсутствует","" &amp; 'Перечень тарифов'!J31 &amp; "")</f>
        <v>Тариф на горячую воду в открытых системах теплоснабжения для теплоснабжающей организации, поставляющей горячую воду с использованием открытой системы теплоснабжения</v>
      </c>
      <c r="G21" s="1104"/>
      <c r="H21" s="1163" t="s">
        <v>1009</v>
      </c>
      <c r="I21" s="1161" t="s">
        <v>1010</v>
      </c>
      <c r="J21" s="1126" t="s">
        <v>246</v>
      </c>
      <c r="K21" s="1104" t="s">
        <v>448</v>
      </c>
      <c r="L21" s="1304"/>
      <c r="M21" s="1151"/>
      <c r="N21" s="1096"/>
      <c r="O21" s="1096"/>
      <c r="P21" s="1068"/>
      <c r="Q21" s="1068"/>
      <c r="R21" s="1068"/>
      <c r="S21" s="1068"/>
      <c r="T21" s="1068"/>
      <c r="U21" s="1068"/>
      <c r="V21" s="1068"/>
      <c r="W21" s="1068"/>
      <c r="X21" s="1068"/>
      <c r="Y21" s="1068"/>
      <c r="Z21" s="1068"/>
      <c r="AA21" s="1068"/>
      <c r="AB21" s="1068"/>
      <c r="AC21" s="1068"/>
      <c r="AD21" s="1068"/>
      <c r="AE21" s="1068"/>
      <c r="AF21" s="1068"/>
      <c r="AG21" s="1068"/>
      <c r="AH21" s="1068"/>
      <c r="AI21" s="1068"/>
      <c r="AJ21" s="1068"/>
      <c r="AK21" s="1068"/>
      <c r="AL21" s="1068"/>
      <c r="AM21" s="1068"/>
      <c r="AN21" s="1068"/>
      <c r="AO21" s="1068"/>
      <c r="AP21" s="1068"/>
      <c r="AQ21" s="1068"/>
      <c r="AR21" s="1068"/>
      <c r="AS21" s="1068"/>
      <c r="AT21" s="1068"/>
      <c r="AU21" s="1068"/>
      <c r="AV21" s="1068"/>
      <c r="AW21" s="1068"/>
      <c r="AX21" s="1068"/>
      <c r="AY21" s="1068"/>
      <c r="AZ21" s="1068"/>
      <c r="BA21" s="1068"/>
      <c r="BB21" s="1068"/>
      <c r="BC21" s="1068"/>
      <c r="BD21" s="1068"/>
      <c r="BE21" s="1068"/>
      <c r="BF21" s="1068"/>
      <c r="BG21" s="1068"/>
      <c r="BH21" s="1068"/>
      <c r="BI21" s="1068"/>
      <c r="BJ21" s="1068"/>
      <c r="BK21" s="1068"/>
      <c r="BL21" s="1068"/>
      <c r="BM21" s="1068"/>
      <c r="BN21" s="1068"/>
      <c r="BO21" s="1068"/>
      <c r="BP21" s="1068"/>
      <c r="BQ21" s="1068"/>
      <c r="BR21" s="1068"/>
      <c r="BS21" s="1068"/>
      <c r="BT21" s="1068"/>
      <c r="BU21" s="1068"/>
      <c r="BV21" s="1068"/>
      <c r="BW21" s="1068"/>
      <c r="BX21" s="1068"/>
      <c r="BY21" s="1068"/>
      <c r="BZ21" s="1068"/>
      <c r="CA21" s="1068"/>
      <c r="CB21" s="1068"/>
      <c r="CC21" s="1068"/>
      <c r="CD21" s="1068"/>
      <c r="CE21" s="1068"/>
    </row>
    <row r="22" spans="1:83" s="1065" customFormat="1" ht="20.100000000000001" customHeight="1">
      <c r="A22" s="1101"/>
      <c r="B22" s="1090"/>
      <c r="C22" s="1074"/>
      <c r="D22" s="1354"/>
      <c r="E22" s="1356"/>
      <c r="F22" s="1357"/>
      <c r="G22" s="1080"/>
      <c r="H22" s="1148" t="s">
        <v>273</v>
      </c>
      <c r="I22" s="1143"/>
      <c r="J22" s="1143"/>
      <c r="K22" s="1141"/>
      <c r="L22" s="1304"/>
      <c r="M22" s="1151"/>
      <c r="N22" s="1096"/>
      <c r="O22" s="1096"/>
      <c r="P22" s="1068"/>
      <c r="Q22" s="1068"/>
      <c r="R22" s="1068"/>
      <c r="S22" s="1068"/>
      <c r="T22" s="1068"/>
      <c r="U22" s="1068"/>
      <c r="V22" s="1068"/>
      <c r="W22" s="1068"/>
      <c r="X22" s="1068"/>
      <c r="Y22" s="1068"/>
      <c r="Z22" s="1068"/>
      <c r="AA22" s="1068"/>
      <c r="AB22" s="1068"/>
      <c r="AC22" s="1068"/>
      <c r="AD22" s="1068"/>
      <c r="AE22" s="1068"/>
      <c r="AF22" s="1068"/>
      <c r="AG22" s="1068"/>
      <c r="AH22" s="1068"/>
      <c r="AI22" s="1068"/>
      <c r="AJ22" s="1068"/>
      <c r="AK22" s="1068"/>
      <c r="AL22" s="1068"/>
      <c r="AM22" s="1068"/>
      <c r="AN22" s="1068"/>
      <c r="AO22" s="1068"/>
      <c r="AP22" s="1068"/>
      <c r="AQ22" s="1068"/>
      <c r="AR22" s="1068"/>
      <c r="AS22" s="1068"/>
      <c r="AT22" s="1068"/>
      <c r="AU22" s="1068"/>
      <c r="AV22" s="1068"/>
      <c r="AW22" s="1068"/>
      <c r="AX22" s="1068"/>
      <c r="AY22" s="1068"/>
      <c r="AZ22" s="1068"/>
      <c r="BA22" s="1068"/>
      <c r="BB22" s="1068"/>
      <c r="BC22" s="1068"/>
      <c r="BD22" s="1068"/>
      <c r="BE22" s="1068"/>
      <c r="BF22" s="1068"/>
      <c r="BG22" s="1068"/>
      <c r="BH22" s="1068"/>
      <c r="BI22" s="1068"/>
      <c r="BJ22" s="1068"/>
      <c r="BK22" s="1068"/>
      <c r="BL22" s="1068"/>
      <c r="BM22" s="1068"/>
      <c r="BN22" s="1068"/>
      <c r="BO22" s="1068"/>
      <c r="BP22" s="1068"/>
      <c r="BQ22" s="1068"/>
      <c r="BR22" s="1068"/>
      <c r="BS22" s="1068"/>
      <c r="BT22" s="1068"/>
      <c r="BU22" s="1068"/>
      <c r="BV22" s="1068"/>
      <c r="BW22" s="1068"/>
      <c r="BX22" s="1068"/>
      <c r="BY22" s="1068"/>
      <c r="BZ22" s="1068"/>
      <c r="CA22" s="1068"/>
      <c r="CB22" s="1068"/>
      <c r="CC22" s="1068"/>
      <c r="CD22" s="1068"/>
      <c r="CE22" s="1068"/>
    </row>
    <row r="23" spans="1:83" s="1065" customFormat="1" ht="18.95" customHeight="1">
      <c r="A23" s="1101"/>
      <c r="B23" s="1090"/>
      <c r="C23" s="1074"/>
      <c r="D23" s="1354" t="s">
        <v>1671</v>
      </c>
      <c r="E23" s="1355" t="str">
        <f>IF('Перечень тарифов'!E36="","наименование отсутствует","" &amp; 'Перечень тарифов'!E36 &amp; "")</f>
        <v>Тарифы на услуги по передаче тепловой энергии</v>
      </c>
      <c r="F23" s="1357" t="str">
        <f>IF('Перечень тарифов'!J36="","наименование отсутствует","" &amp; 'Перечень тарифов'!J36 &amp; "")</f>
        <v>Тариф на передачу тепловой энергии других ЭСО</v>
      </c>
      <c r="G23" s="1104"/>
      <c r="H23" s="1163" t="s">
        <v>1009</v>
      </c>
      <c r="I23" s="1161" t="s">
        <v>1010</v>
      </c>
      <c r="J23" s="1126" t="s">
        <v>246</v>
      </c>
      <c r="K23" s="1104" t="s">
        <v>448</v>
      </c>
      <c r="L23" s="1304"/>
      <c r="M23" s="1151"/>
      <c r="N23" s="1096"/>
      <c r="O23" s="1096"/>
      <c r="P23" s="1068"/>
      <c r="Q23" s="1068"/>
      <c r="R23" s="1068"/>
      <c r="S23" s="1068"/>
      <c r="T23" s="1068"/>
      <c r="U23" s="1068"/>
      <c r="V23" s="1068"/>
      <c r="W23" s="1068"/>
      <c r="X23" s="1068"/>
      <c r="Y23" s="1068"/>
      <c r="Z23" s="1068"/>
      <c r="AA23" s="1068"/>
      <c r="AB23" s="1068"/>
      <c r="AC23" s="1068"/>
      <c r="AD23" s="1068"/>
      <c r="AE23" s="1068"/>
      <c r="AF23" s="1068"/>
      <c r="AG23" s="1068"/>
      <c r="AH23" s="1068"/>
      <c r="AI23" s="1068"/>
      <c r="AJ23" s="1068"/>
      <c r="AK23" s="1068"/>
      <c r="AL23" s="1068"/>
      <c r="AM23" s="1068"/>
      <c r="AN23" s="1068"/>
      <c r="AO23" s="1068"/>
      <c r="AP23" s="1068"/>
      <c r="AQ23" s="1068"/>
      <c r="AR23" s="1068"/>
      <c r="AS23" s="1068"/>
      <c r="AT23" s="1068"/>
      <c r="AU23" s="1068"/>
      <c r="AV23" s="1068"/>
      <c r="AW23" s="1068"/>
      <c r="AX23" s="1068"/>
      <c r="AY23" s="1068"/>
      <c r="AZ23" s="1068"/>
      <c r="BA23" s="1068"/>
      <c r="BB23" s="1068"/>
      <c r="BC23" s="1068"/>
      <c r="BD23" s="1068"/>
      <c r="BE23" s="1068"/>
      <c r="BF23" s="1068"/>
      <c r="BG23" s="1068"/>
      <c r="BH23" s="1068"/>
      <c r="BI23" s="1068"/>
      <c r="BJ23" s="1068"/>
      <c r="BK23" s="1068"/>
      <c r="BL23" s="1068"/>
      <c r="BM23" s="1068"/>
      <c r="BN23" s="1068"/>
      <c r="BO23" s="1068"/>
      <c r="BP23" s="1068"/>
      <c r="BQ23" s="1068"/>
      <c r="BR23" s="1068"/>
      <c r="BS23" s="1068"/>
      <c r="BT23" s="1068"/>
      <c r="BU23" s="1068"/>
      <c r="BV23" s="1068"/>
      <c r="BW23" s="1068"/>
      <c r="BX23" s="1068"/>
      <c r="BY23" s="1068"/>
      <c r="BZ23" s="1068"/>
      <c r="CA23" s="1068"/>
      <c r="CB23" s="1068"/>
      <c r="CC23" s="1068"/>
      <c r="CD23" s="1068"/>
      <c r="CE23" s="1068"/>
    </row>
    <row r="24" spans="1:83" s="1065" customFormat="1" ht="15" customHeight="1">
      <c r="A24" s="1101"/>
      <c r="B24" s="1090"/>
      <c r="C24" s="1074"/>
      <c r="D24" s="1354"/>
      <c r="E24" s="1356"/>
      <c r="F24" s="1357"/>
      <c r="G24" s="1080"/>
      <c r="H24" s="1148" t="s">
        <v>273</v>
      </c>
      <c r="I24" s="1143"/>
      <c r="J24" s="1143"/>
      <c r="K24" s="1141"/>
      <c r="L24" s="1305"/>
      <c r="M24" s="1151"/>
      <c r="N24" s="1096"/>
      <c r="O24" s="1096"/>
      <c r="P24" s="1068"/>
      <c r="Q24" s="1068"/>
      <c r="R24" s="1068"/>
      <c r="S24" s="1068"/>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c r="AT24" s="1068"/>
      <c r="AU24" s="1068"/>
      <c r="AV24" s="1068"/>
      <c r="AW24" s="1068"/>
      <c r="AX24" s="1068"/>
      <c r="AY24" s="1068"/>
      <c r="AZ24" s="1068"/>
      <c r="BA24" s="1068"/>
      <c r="BB24" s="1068"/>
      <c r="BC24" s="1068"/>
      <c r="BD24" s="1068"/>
      <c r="BE24" s="1068"/>
      <c r="BF24" s="1068"/>
      <c r="BG24" s="1068"/>
      <c r="BH24" s="1068"/>
      <c r="BI24" s="1068"/>
      <c r="BJ24" s="1068"/>
      <c r="BK24" s="1068"/>
      <c r="BL24" s="1068"/>
      <c r="BM24" s="1068"/>
      <c r="BN24" s="1068"/>
      <c r="BO24" s="1068"/>
      <c r="BP24" s="1068"/>
      <c r="BQ24" s="1068"/>
      <c r="BR24" s="1068"/>
      <c r="BS24" s="1068"/>
      <c r="BT24" s="1068"/>
      <c r="BU24" s="1068"/>
      <c r="BV24" s="1068"/>
      <c r="BW24" s="1068"/>
      <c r="BX24" s="1068"/>
      <c r="BY24" s="1068"/>
      <c r="BZ24" s="1068"/>
      <c r="CA24" s="1068"/>
      <c r="CB24" s="1068"/>
      <c r="CC24" s="1068"/>
      <c r="CD24" s="1068"/>
      <c r="CE24" s="1068"/>
    </row>
    <row r="25" spans="1:83" ht="18.75">
      <c r="A25" s="1101"/>
      <c r="B25" s="1090">
        <v>3</v>
      </c>
      <c r="C25" s="1074"/>
      <c r="D25" s="1091" t="s">
        <v>48</v>
      </c>
      <c r="E25" s="1364" t="s">
        <v>691</v>
      </c>
      <c r="F25" s="1364"/>
      <c r="G25" s="1364"/>
      <c r="H25" s="1364"/>
      <c r="I25" s="1364"/>
      <c r="J25" s="1364"/>
      <c r="K25" s="1364"/>
      <c r="L25" s="1125"/>
      <c r="M25" s="1151"/>
    </row>
    <row r="26" spans="1:83" ht="33.75">
      <c r="A26" s="1101"/>
      <c r="C26" s="1074"/>
      <c r="D26" s="1149" t="s">
        <v>439</v>
      </c>
      <c r="E26" s="1104" t="s">
        <v>448</v>
      </c>
      <c r="F26" s="1104" t="s">
        <v>448</v>
      </c>
      <c r="G26" s="1369" t="s">
        <v>448</v>
      </c>
      <c r="H26" s="1370"/>
      <c r="I26" s="1104" t="s">
        <v>448</v>
      </c>
      <c r="J26" s="1104" t="s">
        <v>448</v>
      </c>
      <c r="K26" s="1031" t="s">
        <v>1687</v>
      </c>
      <c r="L26" s="1093" t="s">
        <v>692</v>
      </c>
      <c r="M26" s="1151"/>
    </row>
    <row r="27" spans="1:83" ht="18.75">
      <c r="A27" s="1101"/>
      <c r="B27" s="1090">
        <v>3</v>
      </c>
      <c r="C27" s="1074"/>
      <c r="D27" s="1091" t="s">
        <v>49</v>
      </c>
      <c r="E27" s="1364" t="s">
        <v>693</v>
      </c>
      <c r="F27" s="1364"/>
      <c r="G27" s="1364"/>
      <c r="H27" s="1364"/>
      <c r="I27" s="1364"/>
      <c r="J27" s="1364"/>
      <c r="K27" s="1364"/>
      <c r="L27" s="1125"/>
      <c r="M27" s="1151"/>
    </row>
    <row r="28" spans="1:83" ht="20.100000000000001" customHeight="1">
      <c r="A28" s="1101"/>
      <c r="C28" s="1374"/>
      <c r="D28" s="1354" t="s">
        <v>440</v>
      </c>
      <c r="E28" s="1375"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8" s="1357" t="str">
        <f>IF('Перечень тарифов'!J21="","наименование отсутствует","" &amp; 'Перечень тарифов'!J21 &amp; "")</f>
        <v>Тарифы на тепловую энергию (мощность), поставляемую потребителям</v>
      </c>
      <c r="G28" s="1104"/>
      <c r="H28" s="1161" t="s">
        <v>1009</v>
      </c>
      <c r="I28" s="1161" t="s">
        <v>1676</v>
      </c>
      <c r="J28" s="1166">
        <v>45153347.072052091</v>
      </c>
      <c r="K28" s="1104" t="s">
        <v>448</v>
      </c>
      <c r="L28" s="1303" t="s">
        <v>712</v>
      </c>
      <c r="M28" s="1151"/>
    </row>
    <row r="29" spans="1:83" s="1065" customFormat="1" ht="20.100000000000001" customHeight="1">
      <c r="A29" s="1101"/>
      <c r="B29" s="1090"/>
      <c r="C29" s="1374"/>
      <c r="D29" s="1354"/>
      <c r="E29" s="1375"/>
      <c r="F29" s="1357"/>
      <c r="G29" s="1190" t="s">
        <v>1655</v>
      </c>
      <c r="H29" s="1163" t="s">
        <v>1677</v>
      </c>
      <c r="I29" s="1161" t="s">
        <v>1678</v>
      </c>
      <c r="J29" s="1166">
        <v>47439996.650717713</v>
      </c>
      <c r="K29" s="1104" t="s">
        <v>448</v>
      </c>
      <c r="L29" s="1304"/>
      <c r="M29" s="1151"/>
      <c r="N29" s="1096"/>
      <c r="O29" s="1096"/>
    </row>
    <row r="30" spans="1:83" s="1065" customFormat="1" ht="20.100000000000001" customHeight="1">
      <c r="A30" s="1101"/>
      <c r="B30" s="1090"/>
      <c r="C30" s="1374"/>
      <c r="D30" s="1354"/>
      <c r="E30" s="1375"/>
      <c r="F30" s="1357"/>
      <c r="G30" s="1190" t="s">
        <v>1655</v>
      </c>
      <c r="H30" s="1163" t="s">
        <v>1679</v>
      </c>
      <c r="I30" s="1161" t="s">
        <v>1680</v>
      </c>
      <c r="J30" s="1166">
        <v>50057980.09726882</v>
      </c>
      <c r="K30" s="1104" t="s">
        <v>448</v>
      </c>
      <c r="L30" s="1304"/>
      <c r="M30" s="1151"/>
      <c r="N30" s="1096"/>
      <c r="O30" s="1096"/>
    </row>
    <row r="31" spans="1:83" s="1065" customFormat="1" ht="20.100000000000001" customHeight="1">
      <c r="A31" s="1101"/>
      <c r="B31" s="1090"/>
      <c r="C31" s="1374"/>
      <c r="D31" s="1354"/>
      <c r="E31" s="1375"/>
      <c r="F31" s="1357"/>
      <c r="G31" s="1190" t="s">
        <v>1655</v>
      </c>
      <c r="H31" s="1163" t="s">
        <v>1681</v>
      </c>
      <c r="I31" s="1161" t="s">
        <v>1010</v>
      </c>
      <c r="J31" s="1166">
        <v>52746046.328838706</v>
      </c>
      <c r="K31" s="1104" t="s">
        <v>448</v>
      </c>
      <c r="L31" s="1304"/>
      <c r="M31" s="1151"/>
      <c r="N31" s="1096"/>
      <c r="O31" s="1096"/>
    </row>
    <row r="32" spans="1:83" ht="20.100000000000001" customHeight="1">
      <c r="A32" s="1101"/>
      <c r="C32" s="1374"/>
      <c r="D32" s="1354"/>
      <c r="E32" s="1375"/>
      <c r="F32" s="1357"/>
      <c r="G32" s="1153"/>
      <c r="H32" s="1148" t="s">
        <v>273</v>
      </c>
      <c r="I32" s="1140"/>
      <c r="J32" s="1140"/>
      <c r="K32" s="1141"/>
      <c r="L32" s="1304"/>
      <c r="M32" s="1151"/>
    </row>
    <row r="33" spans="1:15" s="1065" customFormat="1" ht="20.100000000000001" customHeight="1">
      <c r="A33" s="1101"/>
      <c r="B33" s="1090"/>
      <c r="C33" s="1074"/>
      <c r="D33" s="1354" t="s">
        <v>1662</v>
      </c>
      <c r="E33" s="1355" t="str">
        <f>IF('Перечень тарифов'!E26="","наименование отсутствует","" &amp; 'Перечень тарифов'!E26 &amp; "")</f>
        <v>Тарифы на теплоноситель, поставляемый теплоснабжающими организациями потребителям, другим теплоснабжающим организациям</v>
      </c>
      <c r="F33" s="1357" t="str">
        <f>IF('Перечень тарифов'!J26="","наименование отсутствует","" &amp; 'Перечень тарифов'!J26 &amp; "")</f>
        <v>Тариф на теплоноситель, поставляемый потребителям</v>
      </c>
      <c r="G33" s="1104"/>
      <c r="H33" s="1163" t="s">
        <v>1009</v>
      </c>
      <c r="I33" s="1161" t="s">
        <v>1676</v>
      </c>
      <c r="J33" s="1166">
        <v>2894803.9937027898</v>
      </c>
      <c r="K33" s="1104" t="s">
        <v>448</v>
      </c>
      <c r="L33" s="1304"/>
      <c r="M33" s="1151"/>
      <c r="N33" s="1096"/>
      <c r="O33" s="1096"/>
    </row>
    <row r="34" spans="1:15" s="1065" customFormat="1" ht="20.100000000000001" customHeight="1">
      <c r="A34" s="1101"/>
      <c r="B34" s="1090"/>
      <c r="C34" s="1074"/>
      <c r="D34" s="1354"/>
      <c r="E34" s="1358"/>
      <c r="F34" s="1357"/>
      <c r="G34" s="1190" t="s">
        <v>1655</v>
      </c>
      <c r="H34" s="1163" t="s">
        <v>1677</v>
      </c>
      <c r="I34" s="1161" t="s">
        <v>1678</v>
      </c>
      <c r="J34" s="1166">
        <v>3006467.4525991217</v>
      </c>
      <c r="K34" s="1104" t="s">
        <v>448</v>
      </c>
      <c r="L34" s="1304"/>
      <c r="M34" s="1151"/>
      <c r="N34" s="1096"/>
      <c r="O34" s="1096"/>
    </row>
    <row r="35" spans="1:15" s="1065" customFormat="1" ht="20.100000000000001" customHeight="1">
      <c r="A35" s="1101"/>
      <c r="B35" s="1090"/>
      <c r="C35" s="1074"/>
      <c r="D35" s="1354"/>
      <c r="E35" s="1358"/>
      <c r="F35" s="1357"/>
      <c r="G35" s="1190" t="s">
        <v>1655</v>
      </c>
      <c r="H35" s="1163" t="s">
        <v>1679</v>
      </c>
      <c r="I35" s="1161" t="s">
        <v>1680</v>
      </c>
      <c r="J35" s="1166">
        <v>3127787.2855851417</v>
      </c>
      <c r="K35" s="1104" t="s">
        <v>448</v>
      </c>
      <c r="L35" s="1304"/>
      <c r="M35" s="1151"/>
      <c r="N35" s="1096"/>
      <c r="O35" s="1096"/>
    </row>
    <row r="36" spans="1:15" s="1065" customFormat="1" ht="20.100000000000001" customHeight="1">
      <c r="A36" s="1101"/>
      <c r="B36" s="1090"/>
      <c r="C36" s="1074"/>
      <c r="D36" s="1354"/>
      <c r="E36" s="1358"/>
      <c r="F36" s="1357"/>
      <c r="G36" s="1190" t="s">
        <v>1655</v>
      </c>
      <c r="H36" s="1163" t="s">
        <v>1681</v>
      </c>
      <c r="I36" s="1161" t="s">
        <v>1010</v>
      </c>
      <c r="J36" s="1166">
        <v>3252243.7172655608</v>
      </c>
      <c r="K36" s="1104" t="s">
        <v>448</v>
      </c>
      <c r="L36" s="1304"/>
      <c r="M36" s="1151"/>
      <c r="N36" s="1096"/>
      <c r="O36" s="1096"/>
    </row>
    <row r="37" spans="1:15" s="1065" customFormat="1" ht="20.100000000000001" customHeight="1">
      <c r="A37" s="1101"/>
      <c r="B37" s="1090"/>
      <c r="C37" s="1074"/>
      <c r="D37" s="1354"/>
      <c r="E37" s="1356"/>
      <c r="F37" s="1357"/>
      <c r="G37" s="1080"/>
      <c r="H37" s="1148" t="s">
        <v>273</v>
      </c>
      <c r="I37" s="1143"/>
      <c r="J37" s="1143"/>
      <c r="K37" s="1141"/>
      <c r="L37" s="1304"/>
      <c r="M37" s="1151"/>
      <c r="N37" s="1096"/>
      <c r="O37" s="1096"/>
    </row>
    <row r="38" spans="1:15" s="1065" customFormat="1" ht="20.100000000000001" customHeight="1">
      <c r="A38" s="1101"/>
      <c r="B38" s="1090"/>
      <c r="C38" s="1074"/>
      <c r="D38" s="1354" t="s">
        <v>1667</v>
      </c>
      <c r="E38" s="1355" t="str">
        <f>IF('Перечень тарифов'!E31="","наименование отсутствует","" &amp; 'Перечень тарифов'!E31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38" s="1357" t="str">
        <f>IF('Перечень тарифов'!J31="","наименование отсутствует","" &amp; 'Перечень тарифов'!J31 &amp; "")</f>
        <v>Тариф на горячую воду в открытых системах теплоснабжения для теплоснабжающей организации, поставляющей горячую воду с использованием открытой системы теплоснабжения</v>
      </c>
      <c r="G38" s="1104"/>
      <c r="H38" s="1163" t="s">
        <v>1009</v>
      </c>
      <c r="I38" s="1161" t="s">
        <v>1676</v>
      </c>
      <c r="J38" s="1166">
        <v>45153347.072052091</v>
      </c>
      <c r="K38" s="1104" t="s">
        <v>448</v>
      </c>
      <c r="L38" s="1304"/>
      <c r="M38" s="1151"/>
      <c r="N38" s="1096"/>
      <c r="O38" s="1096"/>
    </row>
    <row r="39" spans="1:15" s="1065" customFormat="1" ht="20.100000000000001" customHeight="1">
      <c r="A39" s="1101"/>
      <c r="B39" s="1090"/>
      <c r="C39" s="1074"/>
      <c r="D39" s="1354"/>
      <c r="E39" s="1358"/>
      <c r="F39" s="1357"/>
      <c r="G39" s="1190" t="s">
        <v>1655</v>
      </c>
      <c r="H39" s="1163" t="s">
        <v>1677</v>
      </c>
      <c r="I39" s="1161" t="s">
        <v>1678</v>
      </c>
      <c r="J39" s="1166">
        <v>47439996.650717713</v>
      </c>
      <c r="K39" s="1104" t="s">
        <v>448</v>
      </c>
      <c r="L39" s="1304"/>
      <c r="M39" s="1151"/>
      <c r="N39" s="1096"/>
      <c r="O39" s="1096"/>
    </row>
    <row r="40" spans="1:15" s="1065" customFormat="1" ht="20.100000000000001" customHeight="1">
      <c r="A40" s="1101"/>
      <c r="B40" s="1090"/>
      <c r="C40" s="1074"/>
      <c r="D40" s="1354"/>
      <c r="E40" s="1358"/>
      <c r="F40" s="1357"/>
      <c r="G40" s="1190" t="s">
        <v>1655</v>
      </c>
      <c r="H40" s="1163" t="s">
        <v>1679</v>
      </c>
      <c r="I40" s="1161" t="s">
        <v>1680</v>
      </c>
      <c r="J40" s="1166">
        <v>50057980.09726882</v>
      </c>
      <c r="K40" s="1104" t="s">
        <v>448</v>
      </c>
      <c r="L40" s="1304"/>
      <c r="M40" s="1151"/>
      <c r="N40" s="1096"/>
      <c r="O40" s="1096"/>
    </row>
    <row r="41" spans="1:15" s="1065" customFormat="1" ht="20.100000000000001" customHeight="1">
      <c r="A41" s="1101"/>
      <c r="B41" s="1090"/>
      <c r="C41" s="1074"/>
      <c r="D41" s="1354"/>
      <c r="E41" s="1358"/>
      <c r="F41" s="1357"/>
      <c r="G41" s="1190" t="s">
        <v>1655</v>
      </c>
      <c r="H41" s="1163" t="s">
        <v>1681</v>
      </c>
      <c r="I41" s="1161" t="s">
        <v>1010</v>
      </c>
      <c r="J41" s="1166">
        <v>52746046.328838706</v>
      </c>
      <c r="K41" s="1104" t="s">
        <v>448</v>
      </c>
      <c r="L41" s="1304"/>
      <c r="M41" s="1151"/>
      <c r="N41" s="1096"/>
      <c r="O41" s="1096"/>
    </row>
    <row r="42" spans="1:15" s="1065" customFormat="1" ht="20.100000000000001" customHeight="1">
      <c r="A42" s="1101"/>
      <c r="B42" s="1090"/>
      <c r="C42" s="1074"/>
      <c r="D42" s="1354"/>
      <c r="E42" s="1356"/>
      <c r="F42" s="1357"/>
      <c r="G42" s="1080"/>
      <c r="H42" s="1148" t="s">
        <v>273</v>
      </c>
      <c r="I42" s="1143"/>
      <c r="J42" s="1143"/>
      <c r="K42" s="1141"/>
      <c r="L42" s="1304"/>
      <c r="M42" s="1151"/>
      <c r="N42" s="1096"/>
      <c r="O42" s="1096"/>
    </row>
    <row r="43" spans="1:15" s="1065" customFormat="1" ht="20.100000000000001" customHeight="1">
      <c r="A43" s="1101"/>
      <c r="B43" s="1090"/>
      <c r="C43" s="1074"/>
      <c r="D43" s="1354" t="s">
        <v>1672</v>
      </c>
      <c r="E43" s="1355" t="str">
        <f>IF('Перечень тарифов'!E36="","наименование отсутствует","" &amp; 'Перечень тарифов'!E36 &amp; "")</f>
        <v>Тарифы на услуги по передаче тепловой энергии</v>
      </c>
      <c r="F43" s="1357" t="str">
        <f>IF('Перечень тарифов'!J36="","наименование отсутствует","" &amp; 'Перечень тарифов'!J36 &amp; "")</f>
        <v>Тариф на передачу тепловой энергии других ЭСО</v>
      </c>
      <c r="G43" s="1104"/>
      <c r="H43" s="1163" t="s">
        <v>1009</v>
      </c>
      <c r="I43" s="1161" t="s">
        <v>1676</v>
      </c>
      <c r="J43" s="1166">
        <v>161586.66360611</v>
      </c>
      <c r="K43" s="1104" t="s">
        <v>448</v>
      </c>
      <c r="L43" s="1304"/>
      <c r="M43" s="1151"/>
      <c r="N43" s="1096"/>
      <c r="O43" s="1096"/>
    </row>
    <row r="44" spans="1:15" s="1065" customFormat="1" ht="20.100000000000001" customHeight="1">
      <c r="A44" s="1101"/>
      <c r="B44" s="1090"/>
      <c r="C44" s="1074"/>
      <c r="D44" s="1354"/>
      <c r="E44" s="1358"/>
      <c r="F44" s="1357"/>
      <c r="G44" s="1190" t="s">
        <v>1655</v>
      </c>
      <c r="H44" s="1163" t="s">
        <v>1677</v>
      </c>
      <c r="I44" s="1161" t="s">
        <v>1678</v>
      </c>
      <c r="J44" s="1166">
        <v>0</v>
      </c>
      <c r="K44" s="1104" t="s">
        <v>448</v>
      </c>
      <c r="L44" s="1304"/>
      <c r="M44" s="1151"/>
      <c r="N44" s="1096"/>
      <c r="O44" s="1096"/>
    </row>
    <row r="45" spans="1:15" s="1065" customFormat="1" ht="20.100000000000001" customHeight="1">
      <c r="A45" s="1101"/>
      <c r="B45" s="1090"/>
      <c r="C45" s="1074"/>
      <c r="D45" s="1354"/>
      <c r="E45" s="1358"/>
      <c r="F45" s="1357"/>
      <c r="G45" s="1190" t="s">
        <v>1655</v>
      </c>
      <c r="H45" s="1163" t="s">
        <v>1679</v>
      </c>
      <c r="I45" s="1161" t="s">
        <v>1680</v>
      </c>
      <c r="J45" s="1166">
        <v>0</v>
      </c>
      <c r="K45" s="1104" t="s">
        <v>448</v>
      </c>
      <c r="L45" s="1304"/>
      <c r="M45" s="1151"/>
      <c r="N45" s="1096"/>
      <c r="O45" s="1096"/>
    </row>
    <row r="46" spans="1:15" s="1065" customFormat="1" ht="18.95" customHeight="1">
      <c r="A46" s="1101"/>
      <c r="B46" s="1090"/>
      <c r="C46" s="1074"/>
      <c r="D46" s="1354"/>
      <c r="E46" s="1358"/>
      <c r="F46" s="1357"/>
      <c r="G46" s="1190" t="s">
        <v>1655</v>
      </c>
      <c r="H46" s="1163" t="s">
        <v>1681</v>
      </c>
      <c r="I46" s="1161" t="s">
        <v>1010</v>
      </c>
      <c r="J46" s="1166">
        <v>0</v>
      </c>
      <c r="K46" s="1104" t="s">
        <v>448</v>
      </c>
      <c r="L46" s="1304"/>
      <c r="M46" s="1151"/>
      <c r="N46" s="1096"/>
      <c r="O46" s="1096"/>
    </row>
    <row r="47" spans="1:15" s="1065" customFormat="1" ht="15" customHeight="1">
      <c r="A47" s="1101"/>
      <c r="B47" s="1090"/>
      <c r="C47" s="1074"/>
      <c r="D47" s="1354"/>
      <c r="E47" s="1356"/>
      <c r="F47" s="1357"/>
      <c r="G47" s="1080"/>
      <c r="H47" s="1148" t="s">
        <v>273</v>
      </c>
      <c r="I47" s="1143"/>
      <c r="J47" s="1143"/>
      <c r="K47" s="1141"/>
      <c r="L47" s="1305"/>
      <c r="M47" s="1151"/>
      <c r="N47" s="1096"/>
      <c r="O47" s="1096"/>
    </row>
    <row r="48" spans="1:15" ht="18" customHeight="1">
      <c r="A48" s="1101"/>
      <c r="C48" s="1074"/>
      <c r="D48" s="1091" t="s">
        <v>66</v>
      </c>
      <c r="E48" s="1364" t="s">
        <v>765</v>
      </c>
      <c r="F48" s="1364"/>
      <c r="G48" s="1364"/>
      <c r="H48" s="1364"/>
      <c r="I48" s="1364"/>
      <c r="J48" s="1364"/>
      <c r="K48" s="1364"/>
      <c r="L48" s="1125"/>
      <c r="M48" s="1151"/>
    </row>
    <row r="49" spans="1:15" ht="20.100000000000001" customHeight="1">
      <c r="A49" s="1101"/>
      <c r="C49" s="1374"/>
      <c r="D49" s="1376" t="s">
        <v>441</v>
      </c>
      <c r="E49" s="1375"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49" s="1357" t="str">
        <f>IF('Перечень тарифов'!J21="","наименование отсутствует","" &amp; 'Перечень тарифов'!J21 &amp; "")</f>
        <v>Тарифы на тепловую энергию (мощность), поставляемую потребителям</v>
      </c>
      <c r="G49" s="1104"/>
      <c r="H49" s="1163" t="s">
        <v>1009</v>
      </c>
      <c r="I49" s="1161" t="s">
        <v>1676</v>
      </c>
      <c r="J49" s="1166">
        <v>18278.501550000001</v>
      </c>
      <c r="K49" s="1104" t="s">
        <v>448</v>
      </c>
      <c r="L49" s="1303" t="s">
        <v>766</v>
      </c>
      <c r="M49" s="1151"/>
    </row>
    <row r="50" spans="1:15" s="1065" customFormat="1" ht="20.100000000000001" customHeight="1">
      <c r="A50" s="1101"/>
      <c r="B50" s="1090"/>
      <c r="C50" s="1374"/>
      <c r="D50" s="1377"/>
      <c r="E50" s="1375"/>
      <c r="F50" s="1357"/>
      <c r="G50" s="1190" t="s">
        <v>1655</v>
      </c>
      <c r="H50" s="1163" t="s">
        <v>1677</v>
      </c>
      <c r="I50" s="1161" t="s">
        <v>1678</v>
      </c>
      <c r="J50" s="1166">
        <v>18278.501550000001</v>
      </c>
      <c r="K50" s="1104" t="s">
        <v>448</v>
      </c>
      <c r="L50" s="1304"/>
      <c r="M50" s="1151"/>
      <c r="N50" s="1096"/>
      <c r="O50" s="1096"/>
    </row>
    <row r="51" spans="1:15" s="1065" customFormat="1" ht="20.100000000000001" customHeight="1">
      <c r="A51" s="1101"/>
      <c r="B51" s="1090"/>
      <c r="C51" s="1374"/>
      <c r="D51" s="1377"/>
      <c r="E51" s="1375"/>
      <c r="F51" s="1357"/>
      <c r="G51" s="1190" t="s">
        <v>1655</v>
      </c>
      <c r="H51" s="1163" t="s">
        <v>1679</v>
      </c>
      <c r="I51" s="1161" t="s">
        <v>1680</v>
      </c>
      <c r="J51" s="1166">
        <v>18278.501550000001</v>
      </c>
      <c r="K51" s="1104" t="s">
        <v>448</v>
      </c>
      <c r="L51" s="1304"/>
      <c r="M51" s="1151"/>
      <c r="N51" s="1096"/>
      <c r="O51" s="1096"/>
    </row>
    <row r="52" spans="1:15" s="1065" customFormat="1" ht="20.100000000000001" customHeight="1">
      <c r="A52" s="1101"/>
      <c r="B52" s="1090"/>
      <c r="C52" s="1374"/>
      <c r="D52" s="1377"/>
      <c r="E52" s="1375"/>
      <c r="F52" s="1357"/>
      <c r="G52" s="1190" t="s">
        <v>1655</v>
      </c>
      <c r="H52" s="1163" t="s">
        <v>1681</v>
      </c>
      <c r="I52" s="1161" t="s">
        <v>1010</v>
      </c>
      <c r="J52" s="1166">
        <v>18278.501550000001</v>
      </c>
      <c r="K52" s="1104" t="s">
        <v>448</v>
      </c>
      <c r="L52" s="1304"/>
      <c r="M52" s="1151"/>
      <c r="N52" s="1096"/>
      <c r="O52" s="1096"/>
    </row>
    <row r="53" spans="1:15" ht="20.100000000000001" customHeight="1">
      <c r="A53" s="1101"/>
      <c r="C53" s="1374"/>
      <c r="D53" s="1378"/>
      <c r="E53" s="1375"/>
      <c r="F53" s="1357"/>
      <c r="G53" s="1153"/>
      <c r="H53" s="1148" t="s">
        <v>273</v>
      </c>
      <c r="I53" s="1140"/>
      <c r="J53" s="1140"/>
      <c r="K53" s="1141"/>
      <c r="L53" s="1304"/>
      <c r="M53" s="1151"/>
    </row>
    <row r="54" spans="1:15" s="1065" customFormat="1" ht="20.100000000000001" customHeight="1">
      <c r="A54" s="1101"/>
      <c r="B54" s="1090"/>
      <c r="C54" s="1074"/>
      <c r="D54" s="1354" t="s">
        <v>1663</v>
      </c>
      <c r="E54" s="1355" t="str">
        <f>IF('Перечень тарифов'!E26="","наименование отсутствует","" &amp; 'Перечень тарифов'!E26 &amp; "")</f>
        <v>Тарифы на теплоноситель, поставляемый теплоснабжающими организациями потребителям, другим теплоснабжающим организациям</v>
      </c>
      <c r="F54" s="1357" t="str">
        <f>IF('Перечень тарифов'!J26="","наименование отсутствует","" &amp; 'Перечень тарифов'!J26 &amp; "")</f>
        <v>Тариф на теплоноситель, поставляемый потребителям</v>
      </c>
      <c r="G54" s="1104"/>
      <c r="H54" s="1163" t="s">
        <v>1009</v>
      </c>
      <c r="I54" s="1161" t="s">
        <v>1676</v>
      </c>
      <c r="J54" s="1166">
        <v>72769.281889999998</v>
      </c>
      <c r="K54" s="1104" t="s">
        <v>448</v>
      </c>
      <c r="L54" s="1304"/>
      <c r="M54" s="1151"/>
      <c r="N54" s="1096"/>
      <c r="O54" s="1096"/>
    </row>
    <row r="55" spans="1:15" s="1065" customFormat="1" ht="20.100000000000001" customHeight="1">
      <c r="A55" s="1101"/>
      <c r="B55" s="1090"/>
      <c r="C55" s="1074"/>
      <c r="D55" s="1354"/>
      <c r="E55" s="1358"/>
      <c r="F55" s="1357"/>
      <c r="G55" s="1190" t="s">
        <v>1655</v>
      </c>
      <c r="H55" s="1163" t="s">
        <v>1677</v>
      </c>
      <c r="I55" s="1161" t="s">
        <v>1678</v>
      </c>
      <c r="J55" s="1166">
        <v>72769.281889999998</v>
      </c>
      <c r="K55" s="1104" t="s">
        <v>448</v>
      </c>
      <c r="L55" s="1304"/>
      <c r="M55" s="1151"/>
      <c r="N55" s="1096"/>
      <c r="O55" s="1096"/>
    </row>
    <row r="56" spans="1:15" s="1065" customFormat="1" ht="20.100000000000001" customHeight="1">
      <c r="A56" s="1101"/>
      <c r="B56" s="1090"/>
      <c r="C56" s="1074"/>
      <c r="D56" s="1354"/>
      <c r="E56" s="1358"/>
      <c r="F56" s="1357"/>
      <c r="G56" s="1190" t="s">
        <v>1655</v>
      </c>
      <c r="H56" s="1163" t="s">
        <v>1679</v>
      </c>
      <c r="I56" s="1161" t="s">
        <v>1680</v>
      </c>
      <c r="J56" s="1166">
        <v>72769.281889999998</v>
      </c>
      <c r="K56" s="1104" t="s">
        <v>448</v>
      </c>
      <c r="L56" s="1304"/>
      <c r="M56" s="1151"/>
      <c r="N56" s="1096"/>
      <c r="O56" s="1096"/>
    </row>
    <row r="57" spans="1:15" s="1065" customFormat="1" ht="20.100000000000001" customHeight="1">
      <c r="A57" s="1101"/>
      <c r="B57" s="1090"/>
      <c r="C57" s="1074"/>
      <c r="D57" s="1354"/>
      <c r="E57" s="1358"/>
      <c r="F57" s="1357"/>
      <c r="G57" s="1190" t="s">
        <v>1655</v>
      </c>
      <c r="H57" s="1163" t="s">
        <v>1681</v>
      </c>
      <c r="I57" s="1161" t="s">
        <v>1010</v>
      </c>
      <c r="J57" s="1166">
        <v>72769.281889999998</v>
      </c>
      <c r="K57" s="1104" t="s">
        <v>448</v>
      </c>
      <c r="L57" s="1304"/>
      <c r="M57" s="1151"/>
      <c r="N57" s="1096"/>
      <c r="O57" s="1096"/>
    </row>
    <row r="58" spans="1:15" s="1065" customFormat="1" ht="20.100000000000001" customHeight="1">
      <c r="A58" s="1101"/>
      <c r="B58" s="1090"/>
      <c r="C58" s="1074"/>
      <c r="D58" s="1354"/>
      <c r="E58" s="1356"/>
      <c r="F58" s="1357"/>
      <c r="G58" s="1080"/>
      <c r="H58" s="1148" t="s">
        <v>273</v>
      </c>
      <c r="I58" s="1143"/>
      <c r="J58" s="1143"/>
      <c r="K58" s="1141"/>
      <c r="L58" s="1304"/>
      <c r="M58" s="1151"/>
      <c r="N58" s="1096"/>
      <c r="O58" s="1096"/>
    </row>
    <row r="59" spans="1:15" s="1065" customFormat="1" ht="20.100000000000001" customHeight="1">
      <c r="A59" s="1101"/>
      <c r="B59" s="1090"/>
      <c r="C59" s="1074"/>
      <c r="D59" s="1354" t="s">
        <v>1668</v>
      </c>
      <c r="E59" s="1355" t="str">
        <f>IF('Перечень тарифов'!E31="","наименование отсутствует","" &amp; 'Перечень тарифов'!E31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59" s="1357" t="str">
        <f>IF('Перечень тарифов'!J31="","наименование отсутствует","" &amp; 'Перечень тарифов'!J31 &amp; "")</f>
        <v>Тариф на горячую воду в открытых системах теплоснабжения для теплоснабжающей организации, поставляющей горячую воду с использованием открытой системы теплоснабжения</v>
      </c>
      <c r="G59" s="1104"/>
      <c r="H59" s="1163" t="s">
        <v>1009</v>
      </c>
      <c r="I59" s="1161" t="s">
        <v>1676</v>
      </c>
      <c r="J59" s="1166">
        <v>18278.501550000001</v>
      </c>
      <c r="K59" s="1104" t="s">
        <v>448</v>
      </c>
      <c r="L59" s="1304"/>
      <c r="M59" s="1151"/>
      <c r="N59" s="1096"/>
      <c r="O59" s="1096"/>
    </row>
    <row r="60" spans="1:15" s="1065" customFormat="1" ht="20.100000000000001" customHeight="1">
      <c r="A60" s="1101"/>
      <c r="B60" s="1090"/>
      <c r="C60" s="1074"/>
      <c r="D60" s="1354"/>
      <c r="E60" s="1358"/>
      <c r="F60" s="1357"/>
      <c r="G60" s="1190" t="s">
        <v>1655</v>
      </c>
      <c r="H60" s="1163" t="s">
        <v>1677</v>
      </c>
      <c r="I60" s="1161" t="s">
        <v>1678</v>
      </c>
      <c r="J60" s="1166">
        <v>18278.501550000001</v>
      </c>
      <c r="K60" s="1104" t="s">
        <v>448</v>
      </c>
      <c r="L60" s="1304"/>
      <c r="M60" s="1151"/>
      <c r="N60" s="1096"/>
      <c r="O60" s="1096"/>
    </row>
    <row r="61" spans="1:15" s="1065" customFormat="1" ht="20.100000000000001" customHeight="1">
      <c r="A61" s="1101"/>
      <c r="B61" s="1090"/>
      <c r="C61" s="1074"/>
      <c r="D61" s="1354"/>
      <c r="E61" s="1358"/>
      <c r="F61" s="1357"/>
      <c r="G61" s="1190" t="s">
        <v>1655</v>
      </c>
      <c r="H61" s="1163" t="s">
        <v>1679</v>
      </c>
      <c r="I61" s="1161" t="s">
        <v>1680</v>
      </c>
      <c r="J61" s="1166">
        <v>18278.501550000001</v>
      </c>
      <c r="K61" s="1104" t="s">
        <v>448</v>
      </c>
      <c r="L61" s="1304"/>
      <c r="M61" s="1151"/>
      <c r="N61" s="1096"/>
      <c r="O61" s="1096"/>
    </row>
    <row r="62" spans="1:15" s="1065" customFormat="1" ht="20.100000000000001" customHeight="1">
      <c r="A62" s="1101"/>
      <c r="B62" s="1090"/>
      <c r="C62" s="1074"/>
      <c r="D62" s="1354"/>
      <c r="E62" s="1358"/>
      <c r="F62" s="1357"/>
      <c r="G62" s="1190" t="s">
        <v>1655</v>
      </c>
      <c r="H62" s="1163" t="s">
        <v>1681</v>
      </c>
      <c r="I62" s="1161" t="s">
        <v>1010</v>
      </c>
      <c r="J62" s="1166">
        <v>18278.501550000001</v>
      </c>
      <c r="K62" s="1104" t="s">
        <v>448</v>
      </c>
      <c r="L62" s="1304"/>
      <c r="M62" s="1151"/>
      <c r="N62" s="1096"/>
      <c r="O62" s="1096"/>
    </row>
    <row r="63" spans="1:15" s="1065" customFormat="1" ht="20.100000000000001" customHeight="1">
      <c r="A63" s="1101"/>
      <c r="B63" s="1090"/>
      <c r="C63" s="1074"/>
      <c r="D63" s="1354"/>
      <c r="E63" s="1356"/>
      <c r="F63" s="1357"/>
      <c r="G63" s="1080"/>
      <c r="H63" s="1148" t="s">
        <v>273</v>
      </c>
      <c r="I63" s="1143"/>
      <c r="J63" s="1143"/>
      <c r="K63" s="1141"/>
      <c r="L63" s="1304"/>
      <c r="M63" s="1151"/>
      <c r="N63" s="1096"/>
      <c r="O63" s="1096"/>
    </row>
    <row r="64" spans="1:15" s="1065" customFormat="1" ht="20.100000000000001" customHeight="1">
      <c r="A64" s="1101"/>
      <c r="B64" s="1090"/>
      <c r="C64" s="1074"/>
      <c r="D64" s="1354" t="s">
        <v>1673</v>
      </c>
      <c r="E64" s="1355" t="str">
        <f>IF('Перечень тарифов'!E36="","наименование отсутствует","" &amp; 'Перечень тарифов'!E36 &amp; "")</f>
        <v>Тарифы на услуги по передаче тепловой энергии</v>
      </c>
      <c r="F64" s="1357" t="str">
        <f>IF('Перечень тарифов'!J36="","наименование отсутствует","" &amp; 'Перечень тарифов'!J36 &amp; "")</f>
        <v>Тариф на передачу тепловой энергии других ЭСО</v>
      </c>
      <c r="G64" s="1104"/>
      <c r="H64" s="1163" t="s">
        <v>1009</v>
      </c>
      <c r="I64" s="1161" t="s">
        <v>1676</v>
      </c>
      <c r="J64" s="1166">
        <v>1108.8699999999999</v>
      </c>
      <c r="K64" s="1104" t="s">
        <v>448</v>
      </c>
      <c r="L64" s="1304"/>
      <c r="M64" s="1151"/>
      <c r="N64" s="1096"/>
      <c r="O64" s="1096"/>
    </row>
    <row r="65" spans="1:15" s="1065" customFormat="1" ht="20.100000000000001" customHeight="1">
      <c r="A65" s="1101"/>
      <c r="B65" s="1090"/>
      <c r="C65" s="1074"/>
      <c r="D65" s="1354"/>
      <c r="E65" s="1358"/>
      <c r="F65" s="1357"/>
      <c r="G65" s="1190" t="s">
        <v>1655</v>
      </c>
      <c r="H65" s="1163" t="s">
        <v>1677</v>
      </c>
      <c r="I65" s="1161" t="s">
        <v>1678</v>
      </c>
      <c r="J65" s="1166">
        <v>0</v>
      </c>
      <c r="K65" s="1104" t="s">
        <v>448</v>
      </c>
      <c r="L65" s="1304"/>
      <c r="M65" s="1151"/>
      <c r="N65" s="1096"/>
      <c r="O65" s="1096"/>
    </row>
    <row r="66" spans="1:15" s="1065" customFormat="1" ht="20.100000000000001" customHeight="1">
      <c r="A66" s="1101"/>
      <c r="B66" s="1090"/>
      <c r="C66" s="1074"/>
      <c r="D66" s="1354"/>
      <c r="E66" s="1358"/>
      <c r="F66" s="1357"/>
      <c r="G66" s="1190" t="s">
        <v>1655</v>
      </c>
      <c r="H66" s="1163" t="s">
        <v>1679</v>
      </c>
      <c r="I66" s="1161" t="s">
        <v>1680</v>
      </c>
      <c r="J66" s="1166">
        <v>0</v>
      </c>
      <c r="K66" s="1104" t="s">
        <v>448</v>
      </c>
      <c r="L66" s="1304"/>
      <c r="M66" s="1151"/>
      <c r="N66" s="1096"/>
      <c r="O66" s="1096"/>
    </row>
    <row r="67" spans="1:15" s="1065" customFormat="1" ht="18.95" customHeight="1">
      <c r="A67" s="1101"/>
      <c r="B67" s="1090"/>
      <c r="C67" s="1074"/>
      <c r="D67" s="1354"/>
      <c r="E67" s="1358"/>
      <c r="F67" s="1357"/>
      <c r="G67" s="1190" t="s">
        <v>1655</v>
      </c>
      <c r="H67" s="1163" t="s">
        <v>1681</v>
      </c>
      <c r="I67" s="1161" t="s">
        <v>1010</v>
      </c>
      <c r="J67" s="1166">
        <v>0</v>
      </c>
      <c r="K67" s="1104" t="s">
        <v>448</v>
      </c>
      <c r="L67" s="1304"/>
      <c r="M67" s="1151"/>
      <c r="N67" s="1096"/>
      <c r="O67" s="1096"/>
    </row>
    <row r="68" spans="1:15" s="1065" customFormat="1" ht="15" customHeight="1">
      <c r="A68" s="1101"/>
      <c r="B68" s="1090"/>
      <c r="C68" s="1074"/>
      <c r="D68" s="1354"/>
      <c r="E68" s="1356"/>
      <c r="F68" s="1357"/>
      <c r="G68" s="1080"/>
      <c r="H68" s="1148" t="s">
        <v>273</v>
      </c>
      <c r="I68" s="1143"/>
      <c r="J68" s="1143"/>
      <c r="K68" s="1141"/>
      <c r="L68" s="1305"/>
      <c r="M68" s="1151"/>
      <c r="N68" s="1096"/>
      <c r="O68" s="1096"/>
    </row>
    <row r="69" spans="1:15" ht="26.1" customHeight="1">
      <c r="A69" s="1101"/>
      <c r="C69" s="1074"/>
      <c r="D69" s="1091" t="s">
        <v>67</v>
      </c>
      <c r="E69" s="1364" t="s">
        <v>714</v>
      </c>
      <c r="F69" s="1364"/>
      <c r="G69" s="1364"/>
      <c r="H69" s="1364"/>
      <c r="I69" s="1364"/>
      <c r="J69" s="1364"/>
      <c r="K69" s="1364"/>
      <c r="L69" s="1125"/>
      <c r="M69" s="1151"/>
    </row>
    <row r="70" spans="1:15" ht="20.100000000000001" customHeight="1">
      <c r="A70" s="1101"/>
      <c r="C70" s="1374"/>
      <c r="D70" s="1376" t="s">
        <v>442</v>
      </c>
      <c r="E70" s="1375"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70" s="1357" t="str">
        <f>IF('Перечень тарифов'!J21="","наименование отсутствует","" &amp; 'Перечень тарифов'!J21 &amp; "")</f>
        <v>Тарифы на тепловую энергию (мощность), поставляемую потребителям</v>
      </c>
      <c r="G70" s="1104"/>
      <c r="H70" s="1163" t="s">
        <v>1009</v>
      </c>
      <c r="I70" s="1161" t="s">
        <v>1676</v>
      </c>
      <c r="J70" s="1166">
        <v>487510.2</v>
      </c>
      <c r="K70" s="1104" t="s">
        <v>448</v>
      </c>
      <c r="L70" s="1303" t="s">
        <v>715</v>
      </c>
      <c r="M70" s="1151"/>
      <c r="O70" s="1096" t="s">
        <v>553</v>
      </c>
    </row>
    <row r="71" spans="1:15" ht="20.100000000000001" customHeight="1">
      <c r="A71" s="1101"/>
      <c r="C71" s="1374"/>
      <c r="D71" s="1378"/>
      <c r="E71" s="1375"/>
      <c r="F71" s="1357"/>
      <c r="G71" s="1153"/>
      <c r="H71" s="1148" t="s">
        <v>273</v>
      </c>
      <c r="I71" s="1140"/>
      <c r="J71" s="1140"/>
      <c r="K71" s="1141"/>
      <c r="L71" s="1304"/>
      <c r="M71" s="1151"/>
    </row>
    <row r="72" spans="1:15" s="1065" customFormat="1" ht="20.100000000000001" customHeight="1">
      <c r="A72" s="1101"/>
      <c r="B72" s="1090"/>
      <c r="C72" s="1074"/>
      <c r="D72" s="1354" t="s">
        <v>1664</v>
      </c>
      <c r="E72" s="1355" t="str">
        <f>IF('Перечень тарифов'!E26="","наименование отсутствует","" &amp; 'Перечень тарифов'!E26 &amp; "")</f>
        <v>Тарифы на теплоноситель, поставляемый теплоснабжающими организациями потребителям, другим теплоснабжающим организациям</v>
      </c>
      <c r="F72" s="1357" t="str">
        <f>IF('Перечень тарифов'!J26="","наименование отсутствует","" &amp; 'Перечень тарифов'!J26 &amp; "")</f>
        <v>Тариф на теплоноситель, поставляемый потребителям</v>
      </c>
      <c r="G72" s="1104"/>
      <c r="H72" s="1163" t="s">
        <v>1009</v>
      </c>
      <c r="I72" s="1161" t="s">
        <v>1676</v>
      </c>
      <c r="J72" s="1166">
        <v>0</v>
      </c>
      <c r="K72" s="1104" t="s">
        <v>448</v>
      </c>
      <c r="L72" s="1304"/>
      <c r="M72" s="1151"/>
      <c r="N72" s="1096"/>
      <c r="O72" s="1096"/>
    </row>
    <row r="73" spans="1:15" s="1065" customFormat="1" ht="20.100000000000001" customHeight="1">
      <c r="A73" s="1101"/>
      <c r="B73" s="1090"/>
      <c r="C73" s="1074"/>
      <c r="D73" s="1354"/>
      <c r="E73" s="1356"/>
      <c r="F73" s="1357"/>
      <c r="G73" s="1080"/>
      <c r="H73" s="1148" t="s">
        <v>273</v>
      </c>
      <c r="I73" s="1143"/>
      <c r="J73" s="1143"/>
      <c r="K73" s="1141"/>
      <c r="L73" s="1304"/>
      <c r="M73" s="1151"/>
      <c r="N73" s="1096"/>
      <c r="O73" s="1096"/>
    </row>
    <row r="74" spans="1:15" s="1065" customFormat="1" ht="20.100000000000001" customHeight="1">
      <c r="A74" s="1101"/>
      <c r="B74" s="1090"/>
      <c r="C74" s="1074"/>
      <c r="D74" s="1354" t="s">
        <v>1669</v>
      </c>
      <c r="E74" s="1355" t="str">
        <f>IF('Перечень тарифов'!E31="","наименование отсутствует","" &amp; 'Перечень тарифов'!E31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74" s="1357" t="str">
        <f>IF('Перечень тарифов'!J31="","наименование отсутствует","" &amp; 'Перечень тарифов'!J31 &amp; "")</f>
        <v>Тариф на горячую воду в открытых системах теплоснабжения для теплоснабжающей организации, поставляющей горячую воду с использованием открытой системы теплоснабжения</v>
      </c>
      <c r="G74" s="1104"/>
      <c r="H74" s="1163" t="s">
        <v>1009</v>
      </c>
      <c r="I74" s="1161" t="s">
        <v>1676</v>
      </c>
      <c r="J74" s="1166">
        <v>0</v>
      </c>
      <c r="K74" s="1104" t="s">
        <v>448</v>
      </c>
      <c r="L74" s="1304"/>
      <c r="M74" s="1151"/>
      <c r="N74" s="1096"/>
      <c r="O74" s="1096"/>
    </row>
    <row r="75" spans="1:15" s="1065" customFormat="1" ht="20.100000000000001" customHeight="1">
      <c r="A75" s="1101"/>
      <c r="B75" s="1090"/>
      <c r="C75" s="1074"/>
      <c r="D75" s="1354"/>
      <c r="E75" s="1356"/>
      <c r="F75" s="1357"/>
      <c r="G75" s="1080"/>
      <c r="H75" s="1148" t="s">
        <v>273</v>
      </c>
      <c r="I75" s="1143"/>
      <c r="J75" s="1143"/>
      <c r="K75" s="1141"/>
      <c r="L75" s="1304"/>
      <c r="M75" s="1151"/>
      <c r="N75" s="1096"/>
      <c r="O75" s="1096"/>
    </row>
    <row r="76" spans="1:15" s="1065" customFormat="1" ht="18.95" customHeight="1">
      <c r="A76" s="1101"/>
      <c r="B76" s="1090"/>
      <c r="C76" s="1074"/>
      <c r="D76" s="1354" t="s">
        <v>1674</v>
      </c>
      <c r="E76" s="1355" t="str">
        <f>IF('Перечень тарифов'!E36="","наименование отсутствует","" &amp; 'Перечень тарифов'!E36 &amp; "")</f>
        <v>Тарифы на услуги по передаче тепловой энергии</v>
      </c>
      <c r="F76" s="1357" t="str">
        <f>IF('Перечень тарифов'!J36="","наименование отсутствует","" &amp; 'Перечень тарифов'!J36 &amp; "")</f>
        <v>Тариф на передачу тепловой энергии других ЭСО</v>
      </c>
      <c r="G76" s="1104"/>
      <c r="H76" s="1163" t="s">
        <v>1009</v>
      </c>
      <c r="I76" s="1161" t="s">
        <v>1676</v>
      </c>
      <c r="J76" s="1166">
        <v>0</v>
      </c>
      <c r="K76" s="1104" t="s">
        <v>448</v>
      </c>
      <c r="L76" s="1304"/>
      <c r="M76" s="1151"/>
      <c r="N76" s="1096"/>
      <c r="O76" s="1096"/>
    </row>
    <row r="77" spans="1:15" s="1065" customFormat="1" ht="15" customHeight="1">
      <c r="A77" s="1101"/>
      <c r="B77" s="1090"/>
      <c r="C77" s="1074"/>
      <c r="D77" s="1354"/>
      <c r="E77" s="1356"/>
      <c r="F77" s="1357"/>
      <c r="G77" s="1080"/>
      <c r="H77" s="1148" t="s">
        <v>273</v>
      </c>
      <c r="I77" s="1143"/>
      <c r="J77" s="1143"/>
      <c r="K77" s="1141"/>
      <c r="L77" s="1305"/>
      <c r="M77" s="1151"/>
      <c r="N77" s="1096"/>
      <c r="O77" s="1096"/>
    </row>
    <row r="78" spans="1:15" ht="25.5" hidden="1" customHeight="1">
      <c r="A78" s="1101"/>
      <c r="B78" s="1090">
        <v>3</v>
      </c>
      <c r="C78" s="1074"/>
      <c r="D78" s="1091" t="s">
        <v>181</v>
      </c>
      <c r="E78" s="1364" t="s">
        <v>713</v>
      </c>
      <c r="F78" s="1364"/>
      <c r="G78" s="1364"/>
      <c r="H78" s="1364"/>
      <c r="I78" s="1364"/>
      <c r="J78" s="1364"/>
      <c r="K78" s="1364"/>
      <c r="L78" s="1125"/>
      <c r="M78" s="1151"/>
    </row>
    <row r="79" spans="1:15" ht="20.100000000000001" hidden="1" customHeight="1">
      <c r="A79" s="1101"/>
      <c r="C79" s="1374"/>
      <c r="D79" s="1376" t="s">
        <v>694</v>
      </c>
      <c r="E79" s="1375"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79" s="1357" t="str">
        <f>IF('Перечень тарифов'!J21="","наименование отсутствует","" &amp; 'Перечень тарифов'!J21 &amp; "")</f>
        <v>Тарифы на тепловую энергию (мощность), поставляемую потребителям</v>
      </c>
      <c r="G79" s="1104"/>
      <c r="H79" s="1163" t="s">
        <v>1009</v>
      </c>
      <c r="I79" s="1161" t="s">
        <v>1676</v>
      </c>
      <c r="J79" s="1166">
        <v>0</v>
      </c>
      <c r="K79" s="1104" t="s">
        <v>448</v>
      </c>
      <c r="L79" s="1303" t="s">
        <v>716</v>
      </c>
      <c r="M79" s="1151"/>
    </row>
    <row r="80" spans="1:15" ht="20.100000000000001" hidden="1" customHeight="1">
      <c r="A80" s="1101"/>
      <c r="C80" s="1374"/>
      <c r="D80" s="1378"/>
      <c r="E80" s="1375"/>
      <c r="F80" s="1357"/>
      <c r="G80" s="1153"/>
      <c r="H80" s="1148" t="s">
        <v>273</v>
      </c>
      <c r="I80" s="1140"/>
      <c r="J80" s="1140"/>
      <c r="K80" s="1141"/>
      <c r="L80" s="1304"/>
      <c r="M80" s="1151"/>
    </row>
    <row r="81" spans="1:15" s="1065" customFormat="1" ht="20.100000000000001" hidden="1" customHeight="1">
      <c r="A81" s="1101"/>
      <c r="B81" s="1090"/>
      <c r="C81" s="1074"/>
      <c r="D81" s="1354" t="s">
        <v>1665</v>
      </c>
      <c r="E81" s="1355" t="str">
        <f>IF('Перечень тарифов'!E26="","наименование отсутствует","" &amp; 'Перечень тарифов'!E26 &amp; "")</f>
        <v>Тарифы на теплоноситель, поставляемый теплоснабжающими организациями потребителям, другим теплоснабжающим организациям</v>
      </c>
      <c r="F81" s="1357" t="str">
        <f>IF('Перечень тарифов'!J26="","наименование отсутствует","" &amp; 'Перечень тарифов'!J26 &amp; "")</f>
        <v>Тариф на теплоноситель, поставляемый потребителям</v>
      </c>
      <c r="G81" s="1104"/>
      <c r="H81" s="1163" t="s">
        <v>1009</v>
      </c>
      <c r="I81" s="1161" t="s">
        <v>1676</v>
      </c>
      <c r="J81" s="1166">
        <v>0</v>
      </c>
      <c r="K81" s="1104" t="s">
        <v>448</v>
      </c>
      <c r="L81" s="1304"/>
      <c r="M81" s="1151"/>
      <c r="N81" s="1096"/>
      <c r="O81" s="1096"/>
    </row>
    <row r="82" spans="1:15" s="1065" customFormat="1" ht="20.100000000000001" hidden="1" customHeight="1">
      <c r="A82" s="1101"/>
      <c r="B82" s="1090"/>
      <c r="C82" s="1074"/>
      <c r="D82" s="1354"/>
      <c r="E82" s="1356"/>
      <c r="F82" s="1357"/>
      <c r="G82" s="1080"/>
      <c r="H82" s="1148" t="s">
        <v>273</v>
      </c>
      <c r="I82" s="1143"/>
      <c r="J82" s="1143"/>
      <c r="K82" s="1141"/>
      <c r="L82" s="1304"/>
      <c r="M82" s="1151"/>
      <c r="N82" s="1096"/>
      <c r="O82" s="1096"/>
    </row>
    <row r="83" spans="1:15" s="1065" customFormat="1" ht="20.100000000000001" hidden="1" customHeight="1">
      <c r="A83" s="1101"/>
      <c r="B83" s="1090"/>
      <c r="C83" s="1074"/>
      <c r="D83" s="1354" t="s">
        <v>1670</v>
      </c>
      <c r="E83" s="1355" t="str">
        <f>IF('Перечень тарифов'!E31="","наименование отсутствует","" &amp; 'Перечень тарифов'!E31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83" s="1357" t="str">
        <f>IF('Перечень тарифов'!J31="","наименование отсутствует","" &amp; 'Перечень тарифов'!J31 &amp; "")</f>
        <v>Тариф на горячую воду в открытых системах теплоснабжения для теплоснабжающей организации, поставляющей горячую воду с использованием открытой системы теплоснабжения</v>
      </c>
      <c r="G83" s="1104"/>
      <c r="H83" s="1163" t="s">
        <v>1009</v>
      </c>
      <c r="I83" s="1161" t="s">
        <v>1676</v>
      </c>
      <c r="J83" s="1166">
        <v>0</v>
      </c>
      <c r="K83" s="1104" t="s">
        <v>448</v>
      </c>
      <c r="L83" s="1304"/>
      <c r="M83" s="1151"/>
      <c r="N83" s="1096"/>
      <c r="O83" s="1096"/>
    </row>
    <row r="84" spans="1:15" s="1065" customFormat="1" ht="20.100000000000001" hidden="1" customHeight="1">
      <c r="A84" s="1101"/>
      <c r="B84" s="1090"/>
      <c r="C84" s="1074"/>
      <c r="D84" s="1354"/>
      <c r="E84" s="1356"/>
      <c r="F84" s="1357"/>
      <c r="G84" s="1080"/>
      <c r="H84" s="1148" t="s">
        <v>273</v>
      </c>
      <c r="I84" s="1143"/>
      <c r="J84" s="1143"/>
      <c r="K84" s="1141"/>
      <c r="L84" s="1304"/>
      <c r="M84" s="1151"/>
      <c r="N84" s="1096"/>
      <c r="O84" s="1096"/>
    </row>
    <row r="85" spans="1:15" s="1065" customFormat="1" ht="18.95" hidden="1" customHeight="1">
      <c r="A85" s="1101"/>
      <c r="B85" s="1090"/>
      <c r="C85" s="1074"/>
      <c r="D85" s="1354" t="s">
        <v>1675</v>
      </c>
      <c r="E85" s="1355" t="str">
        <f>IF('Перечень тарифов'!E36="","наименование отсутствует","" &amp; 'Перечень тарифов'!E36 &amp; "")</f>
        <v>Тарифы на услуги по передаче тепловой энергии</v>
      </c>
      <c r="F85" s="1357" t="str">
        <f>IF('Перечень тарифов'!J36="","наименование отсутствует","" &amp; 'Перечень тарифов'!J36 &amp; "")</f>
        <v>Тариф на передачу тепловой энергии других ЭСО</v>
      </c>
      <c r="G85" s="1104"/>
      <c r="H85" s="1163" t="s">
        <v>1009</v>
      </c>
      <c r="I85" s="1161" t="s">
        <v>1676</v>
      </c>
      <c r="J85" s="1166">
        <v>0</v>
      </c>
      <c r="K85" s="1104" t="s">
        <v>448</v>
      </c>
      <c r="L85" s="1304"/>
      <c r="M85" s="1151"/>
      <c r="N85" s="1096"/>
      <c r="O85" s="1096"/>
    </row>
    <row r="86" spans="1:15" s="1065" customFormat="1" ht="15" hidden="1" customHeight="1">
      <c r="A86" s="1101"/>
      <c r="B86" s="1090"/>
      <c r="C86" s="1074"/>
      <c r="D86" s="1354"/>
      <c r="E86" s="1356"/>
      <c r="F86" s="1357"/>
      <c r="G86" s="1080"/>
      <c r="H86" s="1148" t="s">
        <v>273</v>
      </c>
      <c r="I86" s="1143"/>
      <c r="J86" s="1143"/>
      <c r="K86" s="1141"/>
      <c r="L86" s="1305"/>
      <c r="M86" s="1151"/>
      <c r="N86" s="1096"/>
      <c r="O86" s="1096"/>
    </row>
    <row r="87" spans="1:15" s="1088" customFormat="1" ht="3" customHeight="1">
      <c r="A87" s="1101"/>
      <c r="D87" s="1155"/>
      <c r="E87" s="1155"/>
      <c r="F87" s="1155"/>
      <c r="G87" s="1155"/>
      <c r="H87" s="1155"/>
      <c r="I87" s="1155"/>
      <c r="J87" s="1155"/>
      <c r="K87" s="1155"/>
      <c r="L87" s="1155"/>
      <c r="N87" s="1139"/>
      <c r="O87" s="1139"/>
    </row>
    <row r="88" spans="1:15" ht="24.75" customHeight="1">
      <c r="D88" s="1142">
        <v>1</v>
      </c>
      <c r="E88" s="1278" t="s">
        <v>710</v>
      </c>
      <c r="F88" s="1278"/>
      <c r="G88" s="1278"/>
      <c r="H88" s="1278"/>
      <c r="I88" s="1278"/>
      <c r="J88" s="1278"/>
      <c r="K88" s="1278"/>
      <c r="L88" s="1278"/>
    </row>
  </sheetData>
  <sheetProtection password="FA9C" sheet="1" objects="1" scenarios="1" formatColumns="0" formatRows="0"/>
  <mergeCells count="93">
    <mergeCell ref="E88:L88"/>
    <mergeCell ref="E78:K78"/>
    <mergeCell ref="C79:C80"/>
    <mergeCell ref="D79:D80"/>
    <mergeCell ref="E79:E80"/>
    <mergeCell ref="F79:F80"/>
    <mergeCell ref="L79:L86"/>
    <mergeCell ref="D81:D82"/>
    <mergeCell ref="E81:E82"/>
    <mergeCell ref="F81:F82"/>
    <mergeCell ref="D85:D86"/>
    <mergeCell ref="E85:E86"/>
    <mergeCell ref="F85:F86"/>
    <mergeCell ref="L70:L77"/>
    <mergeCell ref="L28:L47"/>
    <mergeCell ref="E48:K48"/>
    <mergeCell ref="C49:C53"/>
    <mergeCell ref="D49:D53"/>
    <mergeCell ref="E49:E53"/>
    <mergeCell ref="F49:F53"/>
    <mergeCell ref="L49:L68"/>
    <mergeCell ref="E69:K69"/>
    <mergeCell ref="C70:C71"/>
    <mergeCell ref="D70:D71"/>
    <mergeCell ref="E70:E71"/>
    <mergeCell ref="F70:F71"/>
    <mergeCell ref="D33:D37"/>
    <mergeCell ref="E33:E37"/>
    <mergeCell ref="F33:F37"/>
    <mergeCell ref="G26:H26"/>
    <mergeCell ref="E27:K27"/>
    <mergeCell ref="C28:C32"/>
    <mergeCell ref="D28:D32"/>
    <mergeCell ref="E28:E32"/>
    <mergeCell ref="F28:F32"/>
    <mergeCell ref="C17:C18"/>
    <mergeCell ref="D17:D18"/>
    <mergeCell ref="E17:E18"/>
    <mergeCell ref="F17:F18"/>
    <mergeCell ref="L17:L24"/>
    <mergeCell ref="D19:D20"/>
    <mergeCell ref="D21:D22"/>
    <mergeCell ref="D23:D24"/>
    <mergeCell ref="E25:K25"/>
    <mergeCell ref="K11:K12"/>
    <mergeCell ref="G12:H12"/>
    <mergeCell ref="G13:H13"/>
    <mergeCell ref="E14:K14"/>
    <mergeCell ref="G15:H15"/>
    <mergeCell ref="E16:K16"/>
    <mergeCell ref="E19:E20"/>
    <mergeCell ref="F19:F20"/>
    <mergeCell ref="E21:E22"/>
    <mergeCell ref="F21:F22"/>
    <mergeCell ref="E23:E24"/>
    <mergeCell ref="F23:F24"/>
    <mergeCell ref="D5:K5"/>
    <mergeCell ref="F7:K7"/>
    <mergeCell ref="F8:K8"/>
    <mergeCell ref="D10:K10"/>
    <mergeCell ref="L10:L12"/>
    <mergeCell ref="D11:D12"/>
    <mergeCell ref="E11:E12"/>
    <mergeCell ref="F11:F12"/>
    <mergeCell ref="G11:I11"/>
    <mergeCell ref="J11:J12"/>
    <mergeCell ref="D72:D73"/>
    <mergeCell ref="E72:E73"/>
    <mergeCell ref="F72:F73"/>
    <mergeCell ref="D64:D68"/>
    <mergeCell ref="E64:E68"/>
    <mergeCell ref="F64:F68"/>
    <mergeCell ref="D38:D42"/>
    <mergeCell ref="E38:E42"/>
    <mergeCell ref="F38:F42"/>
    <mergeCell ref="D59:D63"/>
    <mergeCell ref="E59:E63"/>
    <mergeCell ref="F59:F63"/>
    <mergeCell ref="D43:D47"/>
    <mergeCell ref="E43:E47"/>
    <mergeCell ref="F43:F47"/>
    <mergeCell ref="D54:D58"/>
    <mergeCell ref="E54:E58"/>
    <mergeCell ref="F54:F58"/>
    <mergeCell ref="D74:D75"/>
    <mergeCell ref="E74:E75"/>
    <mergeCell ref="F74:F75"/>
    <mergeCell ref="D83:D84"/>
    <mergeCell ref="E83:E84"/>
    <mergeCell ref="F83:F84"/>
    <mergeCell ref="D76:D77"/>
    <mergeCell ref="E76:E77"/>
    <mergeCell ref="F76:F77"/>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8 L70 L16:L17 L79 L4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6">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70:I70 H17:I17 H85:I85 H43:I46 H79:I79 H19:I19 H28:I31 H49:I52 H72:I72 H81:I81 H21:I21 H33:I36 H54:I57 H74:I74 H83:I83 H23:I23 H38:I41 H59:I62 H76:I76 H64:I67"/>
    <dataValidation type="list" allowBlank="1" showInputMessage="1" showErrorMessage="1" errorTitle="Ошибка" error="Выберите значение из списка" prompt="Выберите значение из списка" sqref="J17 J19 J21 J23">
      <formula1>kind_of_control_method</formula1>
    </dataValidation>
    <dataValidation type="decimal" allowBlank="1" showErrorMessage="1" errorTitle="Ошибка" error="Допускается ввод только действительных чисел!" sqref="J43:J46 J70 J85 J79 J28:J31 J49:J52 J72 J81 J33:J36 J54:J57 J74 J83 J38:J41 J59:J62 J76 J64:J67">
      <formula1>-9.99999999999999E+23</formula1>
      <formula2>9.99999999999999E+23</formula2>
    </dataValidation>
  </dataValidations>
  <hyperlinks>
    <hyperlink ref="K15" location="'Форма 4.10.1'!$K$15" tooltip="Кликните по гиперссылке, чтобы перейти по гиперссылке или отредактировать её" display="https://portal.eias.ru/Portal/DownloadPage.aspx?type=12&amp;guid=50ce8f6e-1cfc-4f68-91cf-2670d5b89bb2"/>
    <hyperlink ref="K26" location="'Форма 4.10.1'!$K$26" tooltip="Кликните по гиперссылке, чтобы перейти по гиперссылке или отредактировать её" display="https://portal.eias.ru/Portal/DownloadPage.aspx?type=12&amp;guid=d1ec8e68-3dc3-442e-8cbf-3801618521c1"/>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9" t="s">
        <v>460</v>
      </c>
      <c r="E5" s="1379"/>
      <c r="F5" s="1379"/>
      <c r="G5" s="1379"/>
      <c r="H5" s="1379"/>
      <c r="I5" s="1379"/>
      <c r="J5" s="1379"/>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81" t="s">
        <v>444</v>
      </c>
      <c r="E8" s="1381"/>
      <c r="F8" s="1381"/>
      <c r="G8" s="1381"/>
      <c r="H8" s="1381"/>
      <c r="I8" s="1381"/>
      <c r="J8" s="1381"/>
      <c r="K8" s="1381" t="s">
        <v>445</v>
      </c>
    </row>
    <row r="9" spans="1:14">
      <c r="D9" s="1381" t="s">
        <v>90</v>
      </c>
      <c r="E9" s="1381" t="s">
        <v>462</v>
      </c>
      <c r="F9" s="1381"/>
      <c r="G9" s="1381" t="s">
        <v>463</v>
      </c>
      <c r="H9" s="1381"/>
      <c r="I9" s="1381"/>
      <c r="J9" s="1381"/>
      <c r="K9" s="1381"/>
    </row>
    <row r="10" spans="1:14" ht="22.5">
      <c r="D10" s="1381"/>
      <c r="E10" s="131" t="s">
        <v>464</v>
      </c>
      <c r="F10" s="131" t="s">
        <v>397</v>
      </c>
      <c r="G10" s="131" t="s">
        <v>397</v>
      </c>
      <c r="H10" s="131" t="s">
        <v>464</v>
      </c>
      <c r="I10" s="131" t="s">
        <v>465</v>
      </c>
      <c r="J10" s="131" t="s">
        <v>446</v>
      </c>
      <c r="K10" s="1381"/>
    </row>
    <row r="11" spans="1:14" ht="12" customHeight="1">
      <c r="D11" s="39" t="s">
        <v>91</v>
      </c>
      <c r="E11" s="39" t="s">
        <v>47</v>
      </c>
      <c r="F11" s="39" t="s">
        <v>48</v>
      </c>
      <c r="G11" s="39" t="s">
        <v>49</v>
      </c>
      <c r="H11" s="39" t="s">
        <v>66</v>
      </c>
      <c r="I11" s="39" t="s">
        <v>67</v>
      </c>
      <c r="J11" s="39" t="s">
        <v>181</v>
      </c>
      <c r="K11" s="39" t="s">
        <v>182</v>
      </c>
    </row>
    <row r="12" spans="1:14" s="121" customFormat="1" ht="54.95" customHeight="1">
      <c r="A12" s="178" t="s">
        <v>48</v>
      </c>
      <c r="B12" s="129" t="s">
        <v>251</v>
      </c>
      <c r="C12" s="130"/>
      <c r="D12" s="132" t="s">
        <v>91</v>
      </c>
      <c r="E12" s="1134"/>
      <c r="F12" s="1105"/>
      <c r="G12" s="1105"/>
      <c r="H12" s="1105"/>
      <c r="I12" s="1171"/>
      <c r="J12" s="1031"/>
      <c r="K12" s="1303"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05"/>
    </row>
    <row r="14" spans="1:14" ht="3" customHeight="1">
      <c r="A14" s="125"/>
      <c r="B14" s="125"/>
      <c r="C14" s="125"/>
    </row>
    <row r="15" spans="1:14" ht="27.75" customHeight="1">
      <c r="E15" s="1380" t="s">
        <v>572</v>
      </c>
      <c r="F15" s="1380"/>
      <c r="G15" s="1380"/>
      <c r="H15" s="1380"/>
      <c r="I15" s="1380"/>
      <c r="J15" s="1380"/>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0"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40" t="s">
        <v>312</v>
      </c>
      <c r="E7" s="1242"/>
      <c r="F7" s="409"/>
    </row>
    <row r="8" spans="3:9" ht="3" customHeight="1">
      <c r="C8" s="47"/>
      <c r="D8" s="14"/>
      <c r="E8" s="14"/>
    </row>
    <row r="9" spans="3:9" ht="15.95" customHeight="1">
      <c r="C9" s="47"/>
      <c r="D9" s="97" t="s">
        <v>90</v>
      </c>
      <c r="E9" s="399" t="s">
        <v>311</v>
      </c>
    </row>
    <row r="10" spans="3:9" ht="12" customHeight="1">
      <c r="C10" s="47"/>
      <c r="D10" s="39" t="s">
        <v>91</v>
      </c>
      <c r="E10" s="39" t="s">
        <v>47</v>
      </c>
    </row>
    <row r="11" spans="3:9" ht="11.25" hidden="1" customHeight="1">
      <c r="C11" s="47"/>
      <c r="D11" s="186">
        <v>0</v>
      </c>
      <c r="E11" s="400"/>
    </row>
    <row r="12" spans="3:9" ht="15" customHeight="1">
      <c r="C12" s="160"/>
      <c r="D12" s="117">
        <v>1</v>
      </c>
      <c r="E12" s="1087"/>
    </row>
    <row r="13" spans="3:9" ht="12" customHeight="1">
      <c r="C13" s="47"/>
      <c r="D13" s="401"/>
      <c r="E13" s="402" t="s">
        <v>175</v>
      </c>
    </row>
    <row r="14" spans="3:9" ht="3" customHeight="1"/>
    <row r="15" spans="3:9" ht="22.5" customHeight="1">
      <c r="C15" s="161"/>
      <c r="D15" s="1382" t="s">
        <v>313</v>
      </c>
      <c r="E15" s="1382"/>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6"/>
  <sheetViews>
    <sheetView showGridLines="0" topLeftCell="C6" zoomScaleNormal="100" workbookViewId="0">
      <selection activeCell="E21" sqref="E21"/>
    </sheetView>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9" t="s">
        <v>53</v>
      </c>
      <c r="E7" s="1379"/>
      <c r="F7" s="409"/>
    </row>
    <row r="8" spans="3:12" ht="3" customHeight="1">
      <c r="C8" s="47"/>
      <c r="D8" s="14"/>
      <c r="E8" s="14"/>
    </row>
    <row r="9" spans="3:12" ht="15.95" customHeight="1">
      <c r="C9" s="47"/>
      <c r="D9" s="97" t="s">
        <v>90</v>
      </c>
      <c r="E9" s="107" t="s">
        <v>174</v>
      </c>
    </row>
    <row r="10" spans="3:12" ht="12" customHeight="1">
      <c r="C10" s="47"/>
      <c r="D10" s="39" t="s">
        <v>91</v>
      </c>
      <c r="E10" s="39" t="s">
        <v>47</v>
      </c>
    </row>
    <row r="11" spans="3:12" ht="15" hidden="1" customHeight="1">
      <c r="C11" s="47"/>
      <c r="D11" s="117">
        <v>0</v>
      </c>
      <c r="E11" s="185"/>
    </row>
    <row r="12" spans="3:12" ht="22.5">
      <c r="C12" s="160" t="s">
        <v>1655</v>
      </c>
      <c r="D12" s="117">
        <v>1</v>
      </c>
      <c r="E12" s="118" t="s">
        <v>1688</v>
      </c>
    </row>
    <row r="13" spans="3:12" ht="33.75">
      <c r="C13" s="160" t="s">
        <v>1655</v>
      </c>
      <c r="D13" s="117">
        <v>2</v>
      </c>
      <c r="E13" s="118" t="s">
        <v>1686</v>
      </c>
    </row>
    <row r="14" spans="3:12" ht="22.5">
      <c r="C14" s="160" t="s">
        <v>1655</v>
      </c>
      <c r="D14" s="117">
        <v>3</v>
      </c>
      <c r="E14" s="118" t="s">
        <v>1685</v>
      </c>
    </row>
    <row r="15" spans="3:12" ht="22.5">
      <c r="C15" s="160" t="s">
        <v>1655</v>
      </c>
      <c r="D15" s="117">
        <v>4</v>
      </c>
      <c r="E15" s="118" t="s">
        <v>1684</v>
      </c>
    </row>
    <row r="16" spans="3:12" ht="54.75" customHeight="1">
      <c r="C16" s="47"/>
      <c r="D16" s="108"/>
      <c r="E16" s="106" t="s">
        <v>175</v>
      </c>
    </row>
  </sheetData>
  <sheetProtection password="FA9C" sheet="1" objects="1" scenarios="1" formatColumns="0" formatRows="0"/>
  <mergeCells count="1">
    <mergeCell ref="D7:E7"/>
  </mergeCells>
  <phoneticPr fontId="11" type="noConversion"/>
  <dataValidations count="1">
    <dataValidation type="textLength" operator="lessThanOrEqual" allowBlank="1" showInputMessage="1" showErrorMessage="1" errorTitle="Ошибка" error="Допускается ввод не более 900 символов!" sqref="E11:E15">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83" t="s">
        <v>54</v>
      </c>
      <c r="C2" s="1383"/>
      <c r="D2" s="1383"/>
      <c r="E2" s="410"/>
    </row>
    <row r="3" spans="2:5" ht="3" customHeight="1"/>
    <row r="4" spans="2:5" ht="21.75" customHeight="1" thickBot="1">
      <c r="B4" s="1202" t="s">
        <v>1</v>
      </c>
      <c r="C4" s="1202" t="s">
        <v>89</v>
      </c>
      <c r="D4" s="1202" t="s">
        <v>70</v>
      </c>
    </row>
    <row r="5" spans="2:5" ht="12" thickTop="1"/>
  </sheetData>
  <sheetProtection password="FA9C" sheet="1" objects="1" scenarios="1" formatColumns="0" formatRows="0" autoFilter="0"/>
  <autoFilter ref="B4:D4"/>
  <mergeCells count="1">
    <mergeCell ref="B2:D2"/>
  </mergeCells>
  <phoneticPr fontId="1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2"/>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173</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46">
        <v>1</v>
      </c>
      <c r="E9" s="1416"/>
      <c r="F9" s="1418"/>
      <c r="G9" s="1406" t="s">
        <v>83</v>
      </c>
      <c r="H9" s="1246"/>
      <c r="I9" s="1246">
        <v>1</v>
      </c>
      <c r="J9" s="1412"/>
      <c r="K9" s="1293" t="s">
        <v>83</v>
      </c>
      <c r="L9" s="1261"/>
      <c r="M9" s="1261" t="s">
        <v>91</v>
      </c>
      <c r="N9" s="1415"/>
      <c r="O9" s="1293" t="s">
        <v>83</v>
      </c>
      <c r="P9" s="1261"/>
      <c r="Q9" s="1261" t="s">
        <v>91</v>
      </c>
      <c r="R9" s="1410"/>
      <c r="S9" s="1293" t="s">
        <v>83</v>
      </c>
      <c r="T9" s="1028"/>
      <c r="U9" s="1028" t="s">
        <v>91</v>
      </c>
      <c r="V9" s="1195"/>
      <c r="W9" s="288"/>
    </row>
    <row r="10" spans="1:23" s="701" customFormat="1" ht="17.100000000000001" customHeight="1">
      <c r="A10" s="197"/>
      <c r="C10" s="152"/>
      <c r="D10" s="1246"/>
      <c r="E10" s="1416"/>
      <c r="F10" s="1418"/>
      <c r="G10" s="1406"/>
      <c r="H10" s="1246"/>
      <c r="I10" s="1246"/>
      <c r="J10" s="1412"/>
      <c r="K10" s="1293"/>
      <c r="L10" s="1261"/>
      <c r="M10" s="1261"/>
      <c r="N10" s="1415"/>
      <c r="O10" s="1293"/>
      <c r="P10" s="1261"/>
      <c r="Q10" s="1261"/>
      <c r="R10" s="1410"/>
      <c r="S10" s="1293"/>
      <c r="T10" s="1030"/>
      <c r="U10" s="706"/>
      <c r="V10" s="707" t="s">
        <v>630</v>
      </c>
      <c r="W10" s="708"/>
    </row>
    <row r="11" spans="1:23" s="96" customFormat="1" ht="17.100000000000001" customHeight="1">
      <c r="A11" s="197"/>
      <c r="C11" s="152"/>
      <c r="D11" s="1247"/>
      <c r="E11" s="1417"/>
      <c r="F11" s="1419"/>
      <c r="G11" s="1247"/>
      <c r="H11" s="1247"/>
      <c r="I11" s="1247"/>
      <c r="J11" s="1413"/>
      <c r="K11" s="1247"/>
      <c r="L11" s="1247"/>
      <c r="M11" s="1247"/>
      <c r="N11" s="1410"/>
      <c r="O11" s="1247"/>
      <c r="P11" s="1029"/>
      <c r="Q11" s="706"/>
      <c r="R11" s="707" t="s">
        <v>629</v>
      </c>
      <c r="S11" s="703"/>
      <c r="T11" s="703"/>
      <c r="U11" s="703"/>
      <c r="V11" s="703"/>
      <c r="W11" s="708"/>
    </row>
    <row r="12" spans="1:23" s="96" customFormat="1" ht="17.100000000000001" customHeight="1">
      <c r="A12" s="197"/>
      <c r="C12" s="152"/>
      <c r="D12" s="1247"/>
      <c r="E12" s="1417"/>
      <c r="F12" s="1419"/>
      <c r="G12" s="1247"/>
      <c r="H12" s="1247"/>
      <c r="I12" s="1247"/>
      <c r="J12" s="1413"/>
      <c r="K12" s="1247"/>
      <c r="L12" s="706"/>
      <c r="M12" s="707"/>
      <c r="N12" s="707" t="s">
        <v>409</v>
      </c>
      <c r="O12" s="707"/>
      <c r="P12" s="707"/>
      <c r="Q12" s="707"/>
      <c r="R12" s="707"/>
      <c r="S12" s="703"/>
      <c r="T12" s="703"/>
      <c r="U12" s="703"/>
      <c r="V12" s="703"/>
      <c r="W12" s="708"/>
    </row>
    <row r="13" spans="1:23" s="96" customFormat="1" ht="17.25" customHeight="1">
      <c r="A13" s="197"/>
      <c r="C13" s="152"/>
      <c r="D13" s="1247"/>
      <c r="E13" s="1417"/>
      <c r="F13" s="1419"/>
      <c r="G13" s="1247"/>
      <c r="H13" s="706"/>
      <c r="I13" s="707"/>
      <c r="J13" s="707"/>
      <c r="K13" s="707"/>
      <c r="L13" s="707"/>
      <c r="M13" s="707"/>
      <c r="N13" s="707"/>
      <c r="O13" s="707"/>
      <c r="P13" s="707"/>
      <c r="Q13" s="707"/>
      <c r="R13" s="707"/>
      <c r="S13" s="703"/>
      <c r="T13" s="703"/>
      <c r="U13" s="703"/>
      <c r="V13" s="703"/>
      <c r="W13" s="708"/>
    </row>
    <row r="14" spans="1:23" ht="17.100000000000001" customHeight="1">
      <c r="A14" s="198"/>
    </row>
    <row r="15" spans="1:23" ht="16.5" customHeight="1">
      <c r="A15" s="197"/>
      <c r="B15" s="96"/>
      <c r="C15" s="152"/>
      <c r="D15" s="1411"/>
      <c r="E15" s="1420"/>
      <c r="F15" s="1405"/>
      <c r="G15" s="1407"/>
      <c r="H15" s="1246"/>
      <c r="I15" s="1246">
        <v>1</v>
      </c>
      <c r="J15" s="1412"/>
      <c r="K15" s="1293" t="s">
        <v>83</v>
      </c>
      <c r="L15" s="1261"/>
      <c r="M15" s="1261" t="s">
        <v>91</v>
      </c>
      <c r="N15" s="1415"/>
      <c r="O15" s="1293" t="s">
        <v>83</v>
      </c>
      <c r="P15" s="1261"/>
      <c r="Q15" s="1261" t="s">
        <v>91</v>
      </c>
      <c r="R15" s="1410"/>
      <c r="S15" s="1293" t="s">
        <v>83</v>
      </c>
      <c r="T15" s="1028"/>
      <c r="U15" s="1028" t="s">
        <v>91</v>
      </c>
      <c r="V15" s="1195"/>
      <c r="W15" s="288"/>
    </row>
    <row r="16" spans="1:23" s="704" customFormat="1" ht="16.5" customHeight="1">
      <c r="A16" s="710"/>
      <c r="B16" s="705"/>
      <c r="C16" s="709"/>
      <c r="D16" s="1411"/>
      <c r="E16" s="1420"/>
      <c r="F16" s="1405"/>
      <c r="G16" s="1407"/>
      <c r="H16" s="1246"/>
      <c r="I16" s="1246"/>
      <c r="J16" s="1412"/>
      <c r="K16" s="1293"/>
      <c r="L16" s="1261"/>
      <c r="M16" s="1261"/>
      <c r="N16" s="1415"/>
      <c r="O16" s="1293"/>
      <c r="P16" s="1261"/>
      <c r="Q16" s="1261"/>
      <c r="R16" s="1410"/>
      <c r="S16" s="1293"/>
      <c r="T16" s="1030"/>
      <c r="U16" s="706"/>
      <c r="V16" s="707" t="s">
        <v>630</v>
      </c>
      <c r="W16" s="708"/>
    </row>
    <row r="17" spans="1:36" ht="17.100000000000001" customHeight="1">
      <c r="A17" s="197"/>
      <c r="B17" s="96"/>
      <c r="C17" s="152"/>
      <c r="D17" s="1411"/>
      <c r="E17" s="1420"/>
      <c r="F17" s="1405"/>
      <c r="G17" s="1407"/>
      <c r="H17" s="1246"/>
      <c r="I17" s="1246"/>
      <c r="J17" s="1413"/>
      <c r="K17" s="1293"/>
      <c r="L17" s="1261"/>
      <c r="M17" s="1261"/>
      <c r="N17" s="1410"/>
      <c r="O17" s="1293"/>
      <c r="P17" s="1029"/>
      <c r="Q17" s="706"/>
      <c r="R17" s="707" t="s">
        <v>629</v>
      </c>
      <c r="S17" s="703"/>
      <c r="T17" s="703"/>
      <c r="U17" s="703"/>
      <c r="V17" s="703"/>
      <c r="W17" s="708"/>
    </row>
    <row r="18" spans="1:36" ht="17.100000000000001" customHeight="1">
      <c r="A18" s="197"/>
      <c r="B18" s="96"/>
      <c r="C18" s="152"/>
      <c r="D18" s="1411"/>
      <c r="E18" s="1420"/>
      <c r="F18" s="1405"/>
      <c r="G18" s="1407"/>
      <c r="H18" s="1246"/>
      <c r="I18" s="1246"/>
      <c r="J18" s="1413"/>
      <c r="K18" s="1293"/>
      <c r="L18" s="706"/>
      <c r="M18" s="707"/>
      <c r="N18" s="707" t="s">
        <v>409</v>
      </c>
      <c r="O18" s="707"/>
      <c r="P18" s="707"/>
      <c r="Q18" s="707"/>
      <c r="R18" s="707"/>
      <c r="S18" s="703"/>
      <c r="T18" s="703"/>
      <c r="U18" s="703"/>
      <c r="V18" s="703"/>
      <c r="W18" s="708"/>
    </row>
    <row r="19" spans="1:36" ht="17.100000000000001" customHeight="1">
      <c r="A19" s="197"/>
      <c r="B19" s="96"/>
      <c r="C19" s="152"/>
      <c r="D19" s="1411"/>
      <c r="E19" s="1420"/>
      <c r="F19" s="1405"/>
      <c r="G19" s="1407"/>
      <c r="H19" s="706"/>
      <c r="I19" s="707"/>
      <c r="J19" s="707"/>
      <c r="K19" s="707"/>
      <c r="L19" s="707"/>
      <c r="M19" s="707"/>
      <c r="N19" s="707"/>
      <c r="O19" s="707"/>
      <c r="P19" s="707"/>
      <c r="Q19" s="707"/>
      <c r="R19" s="707"/>
      <c r="S19" s="703"/>
      <c r="T19" s="703"/>
      <c r="U19" s="703"/>
      <c r="V19" s="703"/>
      <c r="W19" s="708"/>
    </row>
    <row r="20" spans="1:36" ht="17.100000000000001" customHeight="1">
      <c r="A20" s="198"/>
    </row>
    <row r="21" spans="1:36" s="34" customFormat="1" ht="17.100000000000001" customHeight="1">
      <c r="A21" s="34" t="s">
        <v>12</v>
      </c>
      <c r="C21" s="34" t="s">
        <v>91</v>
      </c>
    </row>
    <row r="27" spans="1:36" ht="17.100000000000001" customHeight="1">
      <c r="O27" s="1414" t="s">
        <v>296</v>
      </c>
      <c r="P27" s="1414"/>
      <c r="Q27" s="1414"/>
      <c r="R27" s="1336" t="s">
        <v>268</v>
      </c>
      <c r="S27" s="1336"/>
      <c r="T27" s="1336"/>
      <c r="U27" s="1314" t="s">
        <v>338</v>
      </c>
      <c r="W27" s="1408"/>
    </row>
    <row r="28" spans="1:36" ht="17.100000000000001" customHeight="1">
      <c r="O28" s="1334" t="s">
        <v>578</v>
      </c>
      <c r="P28" s="1334" t="s">
        <v>269</v>
      </c>
      <c r="Q28" s="1334"/>
      <c r="R28" s="1336"/>
      <c r="S28" s="1336"/>
      <c r="T28" s="1336"/>
      <c r="U28" s="1314"/>
      <c r="W28" s="1408"/>
    </row>
    <row r="29" spans="1:36" ht="37.5" customHeight="1">
      <c r="O29" s="1334"/>
      <c r="P29" s="98" t="s">
        <v>579</v>
      </c>
      <c r="Q29" s="98" t="s">
        <v>6</v>
      </c>
      <c r="R29" s="99" t="s">
        <v>272</v>
      </c>
      <c r="S29" s="1335" t="s">
        <v>271</v>
      </c>
      <c r="T29" s="1335"/>
      <c r="U29" s="1314"/>
      <c r="W29" s="1408"/>
    </row>
    <row r="30" spans="1:36" ht="17.100000000000001" customHeight="1">
      <c r="G30" s="150"/>
      <c r="H30" s="150"/>
      <c r="I30" s="150"/>
      <c r="J30" s="150"/>
      <c r="K30" s="150"/>
      <c r="L30" s="116"/>
      <c r="M30" s="404" t="s">
        <v>181</v>
      </c>
      <c r="N30" s="405"/>
      <c r="O30" s="1409"/>
      <c r="P30" s="1409"/>
      <c r="Q30" s="1409"/>
      <c r="R30" s="1409"/>
      <c r="S30" s="1409"/>
      <c r="T30" s="1409"/>
      <c r="U30" s="1409"/>
      <c r="V30" s="116"/>
      <c r="W30" s="116"/>
      <c r="X30" s="196"/>
      <c r="Y30" s="196"/>
      <c r="Z30" s="196"/>
      <c r="AA30" s="196"/>
      <c r="AB30" s="196"/>
      <c r="AC30" s="196"/>
      <c r="AD30" s="196"/>
      <c r="AE30" s="196"/>
      <c r="AF30" s="196"/>
      <c r="AG30" s="196"/>
      <c r="AH30" s="196"/>
      <c r="AI30" s="196"/>
      <c r="AJ30" s="196"/>
    </row>
    <row r="31" spans="1:36" s="492" customFormat="1" ht="22.5">
      <c r="A31" s="1285">
        <v>1</v>
      </c>
      <c r="B31" s="794"/>
      <c r="C31" s="794"/>
      <c r="D31" s="794"/>
      <c r="E31" s="795"/>
      <c r="F31" s="796"/>
      <c r="G31" s="796"/>
      <c r="H31" s="796"/>
      <c r="I31" s="797"/>
      <c r="J31" s="792"/>
      <c r="K31" s="799"/>
      <c r="L31" s="561">
        <f>mergeValue(A31)</f>
        <v>1</v>
      </c>
      <c r="M31" s="609" t="s">
        <v>19</v>
      </c>
      <c r="N31" s="614"/>
      <c r="O31" s="1390"/>
      <c r="P31" s="1391"/>
      <c r="Q31" s="1391"/>
      <c r="R31" s="1391"/>
      <c r="S31" s="1391"/>
      <c r="T31" s="1391"/>
      <c r="U31" s="1391"/>
      <c r="V31" s="1392"/>
      <c r="W31" s="1125" t="s">
        <v>718</v>
      </c>
      <c r="X31" s="553"/>
      <c r="Y31" s="557"/>
      <c r="Z31" s="557" t="str">
        <f t="shared" ref="Z31:Z44" si="0">IF(M31="","",M31 )</f>
        <v>Наименование тарифа</v>
      </c>
      <c r="AA31" s="557"/>
      <c r="AB31" s="557"/>
      <c r="AC31" s="557"/>
      <c r="AD31" s="553"/>
      <c r="AE31" s="553"/>
      <c r="AF31" s="553"/>
      <c r="AG31" s="553"/>
      <c r="AH31" s="553"/>
      <c r="AI31" s="553"/>
      <c r="AJ31" s="553"/>
    </row>
    <row r="32" spans="1:36" s="492" customFormat="1" ht="22.5">
      <c r="A32" s="1285"/>
      <c r="B32" s="1285">
        <v>1</v>
      </c>
      <c r="C32" s="794"/>
      <c r="D32" s="794"/>
      <c r="E32" s="796"/>
      <c r="F32" s="796"/>
      <c r="G32" s="796"/>
      <c r="H32" s="796"/>
      <c r="I32" s="791"/>
      <c r="J32" s="790"/>
      <c r="K32" s="793"/>
      <c r="L32" s="561" t="str">
        <f>mergeValue(A32) &amp;"."&amp; mergeValue(B32)</f>
        <v>1.1</v>
      </c>
      <c r="M32" s="515" t="s">
        <v>15</v>
      </c>
      <c r="N32" s="614"/>
      <c r="O32" s="1390"/>
      <c r="P32" s="1391"/>
      <c r="Q32" s="1391"/>
      <c r="R32" s="1391"/>
      <c r="S32" s="1391"/>
      <c r="T32" s="1391"/>
      <c r="U32" s="1391"/>
      <c r="V32" s="1392"/>
      <c r="W32" s="1125" t="s">
        <v>459</v>
      </c>
      <c r="X32" s="553"/>
      <c r="Y32" s="557"/>
      <c r="Z32" s="557" t="str">
        <f t="shared" si="0"/>
        <v>Территория действия тарифа</v>
      </c>
      <c r="AA32" s="557"/>
      <c r="AB32" s="557"/>
      <c r="AC32" s="557"/>
      <c r="AD32" s="553"/>
      <c r="AE32" s="553"/>
      <c r="AF32" s="553"/>
      <c r="AG32" s="553"/>
      <c r="AH32" s="553"/>
      <c r="AI32" s="553"/>
      <c r="AJ32" s="553"/>
    </row>
    <row r="33" spans="1:36" s="492" customFormat="1" ht="22.5">
      <c r="A33" s="1285"/>
      <c r="B33" s="1285"/>
      <c r="C33" s="1285">
        <v>1</v>
      </c>
      <c r="D33" s="794"/>
      <c r="E33" s="796"/>
      <c r="F33" s="796"/>
      <c r="G33" s="796"/>
      <c r="H33" s="796"/>
      <c r="I33" s="798"/>
      <c r="J33" s="790"/>
      <c r="K33" s="793"/>
      <c r="L33" s="561" t="str">
        <f>mergeValue(A33) &amp;"."&amp; mergeValue(B33)&amp;"."&amp; mergeValue(C33)</f>
        <v>1.1.1</v>
      </c>
      <c r="M33" s="516" t="s">
        <v>7</v>
      </c>
      <c r="N33" s="614"/>
      <c r="O33" s="1390"/>
      <c r="P33" s="1391"/>
      <c r="Q33" s="1391"/>
      <c r="R33" s="1391"/>
      <c r="S33" s="1391"/>
      <c r="T33" s="1391"/>
      <c r="U33" s="1391"/>
      <c r="V33" s="1392"/>
      <c r="W33" s="1125" t="s">
        <v>600</v>
      </c>
      <c r="X33" s="553"/>
      <c r="Y33" s="557"/>
      <c r="Z33" s="557" t="str">
        <f t="shared" si="0"/>
        <v xml:space="preserve">Наименование системы теплоснабжения </v>
      </c>
      <c r="AA33" s="557"/>
      <c r="AB33" s="557"/>
      <c r="AC33" s="557"/>
      <c r="AD33" s="553"/>
      <c r="AE33" s="553"/>
      <c r="AF33" s="553"/>
      <c r="AG33" s="553"/>
      <c r="AH33" s="553"/>
      <c r="AI33" s="553"/>
      <c r="AJ33" s="553"/>
    </row>
    <row r="34" spans="1:36" s="492" customFormat="1" ht="22.5">
      <c r="A34" s="1285"/>
      <c r="B34" s="1285"/>
      <c r="C34" s="1285"/>
      <c r="D34" s="1285">
        <v>1</v>
      </c>
      <c r="E34" s="796"/>
      <c r="F34" s="796"/>
      <c r="G34" s="796"/>
      <c r="H34" s="796"/>
      <c r="I34" s="798"/>
      <c r="J34" s="790"/>
      <c r="K34" s="793"/>
      <c r="L34" s="561" t="str">
        <f>mergeValue(A34) &amp;"."&amp; mergeValue(B34)&amp;"."&amp; mergeValue(C34)&amp;"."&amp; mergeValue(D34)</f>
        <v>1.1.1.1</v>
      </c>
      <c r="M34" s="517" t="s">
        <v>21</v>
      </c>
      <c r="N34" s="614"/>
      <c r="O34" s="1390"/>
      <c r="P34" s="1391"/>
      <c r="Q34" s="1391"/>
      <c r="R34" s="1391"/>
      <c r="S34" s="1391"/>
      <c r="T34" s="1391"/>
      <c r="U34" s="1391"/>
      <c r="V34" s="1392"/>
      <c r="W34" s="1125" t="s">
        <v>601</v>
      </c>
      <c r="X34" s="553"/>
      <c r="Y34" s="557"/>
      <c r="Z34" s="557" t="str">
        <f t="shared" si="0"/>
        <v xml:space="preserve">Источник тепловой энергии  </v>
      </c>
      <c r="AA34" s="557"/>
      <c r="AB34" s="557"/>
      <c r="AC34" s="557"/>
      <c r="AD34" s="553"/>
      <c r="AE34" s="553"/>
      <c r="AF34" s="553"/>
      <c r="AG34" s="553"/>
      <c r="AH34" s="553"/>
      <c r="AI34" s="553"/>
      <c r="AJ34" s="553"/>
    </row>
    <row r="35" spans="1:36" s="492" customFormat="1" ht="78.75">
      <c r="A35" s="1285"/>
      <c r="B35" s="1285"/>
      <c r="C35" s="1285"/>
      <c r="D35" s="1285"/>
      <c r="E35" s="1285">
        <v>1</v>
      </c>
      <c r="F35" s="796"/>
      <c r="G35" s="796"/>
      <c r="H35" s="794">
        <v>1</v>
      </c>
      <c r="I35" s="1285">
        <v>1</v>
      </c>
      <c r="J35" s="796"/>
      <c r="K35" s="801"/>
      <c r="L35" s="561" t="str">
        <f>mergeValue(A35) &amp;"."&amp; mergeValue(B35)&amp;"."&amp; mergeValue(C35)&amp;"."&amp; mergeValue(D35)&amp;"."&amp; mergeValue(E35)</f>
        <v>1.1.1.1.1</v>
      </c>
      <c r="M35" s="523" t="s">
        <v>8</v>
      </c>
      <c r="N35" s="614"/>
      <c r="O35" s="1288"/>
      <c r="P35" s="1289"/>
      <c r="Q35" s="1289"/>
      <c r="R35" s="1289"/>
      <c r="S35" s="1289"/>
      <c r="T35" s="1289"/>
      <c r="U35" s="1289"/>
      <c r="V35" s="1290"/>
      <c r="W35" s="1125" t="s">
        <v>719</v>
      </c>
      <c r="X35" s="553"/>
      <c r="Y35" s="557"/>
      <c r="Z35" s="557" t="str">
        <f t="shared" si="0"/>
        <v>Схема подключения теплопотребляющей установки к коллектору источника тепловой энергии</v>
      </c>
      <c r="AA35" s="557"/>
      <c r="AB35" s="557"/>
      <c r="AC35" s="557"/>
      <c r="AD35" s="553"/>
      <c r="AE35" s="553"/>
      <c r="AF35" s="553"/>
      <c r="AG35" s="553"/>
      <c r="AH35" s="553"/>
      <c r="AI35" s="553"/>
      <c r="AJ35" s="553"/>
    </row>
    <row r="36" spans="1:36" s="492" customFormat="1" ht="33.75">
      <c r="A36" s="1285"/>
      <c r="B36" s="1285"/>
      <c r="C36" s="1285"/>
      <c r="D36" s="1285"/>
      <c r="E36" s="1285"/>
      <c r="F36" s="1285">
        <v>1</v>
      </c>
      <c r="G36" s="794"/>
      <c r="H36" s="794"/>
      <c r="I36" s="1285"/>
      <c r="J36" s="1285">
        <v>1</v>
      </c>
      <c r="K36" s="802"/>
      <c r="L36" s="561" t="str">
        <f>mergeValue(A36) &amp;"."&amp; mergeValue(B36)&amp;"."&amp; mergeValue(C36)&amp;"."&amp; mergeValue(D36)&amp;"."&amp; mergeValue(E36)&amp;"."&amp; mergeValue(F36)</f>
        <v>1.1.1.1.1.1</v>
      </c>
      <c r="M36" s="524" t="s">
        <v>9</v>
      </c>
      <c r="N36" s="614"/>
      <c r="O36" s="1288"/>
      <c r="P36" s="1289"/>
      <c r="Q36" s="1289"/>
      <c r="R36" s="1289"/>
      <c r="S36" s="1289"/>
      <c r="T36" s="1289"/>
      <c r="U36" s="1289"/>
      <c r="V36" s="1290"/>
      <c r="W36" s="1125" t="s">
        <v>720</v>
      </c>
      <c r="X36" s="553"/>
      <c r="Y36" s="557"/>
      <c r="Z36" s="557" t="str">
        <f t="shared" si="0"/>
        <v>Группа потребителей</v>
      </c>
      <c r="AA36" s="557"/>
      <c r="AB36" s="557"/>
      <c r="AC36" s="557"/>
      <c r="AD36" s="553"/>
      <c r="AE36" s="553"/>
      <c r="AF36" s="553"/>
      <c r="AG36" s="553"/>
      <c r="AH36" s="553"/>
      <c r="AI36" s="553"/>
      <c r="AJ36" s="553"/>
    </row>
    <row r="37" spans="1:36" s="492" customFormat="1" ht="122.1" customHeight="1">
      <c r="A37" s="1285"/>
      <c r="B37" s="1285"/>
      <c r="C37" s="1285"/>
      <c r="D37" s="1285"/>
      <c r="E37" s="1285"/>
      <c r="F37" s="1285"/>
      <c r="G37" s="794">
        <v>1</v>
      </c>
      <c r="H37" s="794"/>
      <c r="I37" s="1285"/>
      <c r="J37" s="1285"/>
      <c r="K37" s="802">
        <v>1</v>
      </c>
      <c r="L37" s="561" t="str">
        <f>mergeValue(A37) &amp;"."&amp; mergeValue(B37)&amp;"."&amp; mergeValue(C37)&amp;"."&amp; mergeValue(D37)&amp;"."&amp; mergeValue(E37)&amp;"."&amp; mergeValue(F37)&amp;"."&amp; mergeValue(G37)</f>
        <v>1.1.1.1.1.1.1</v>
      </c>
      <c r="M37" s="1010"/>
      <c r="N37" s="614"/>
      <c r="O37" s="531"/>
      <c r="P37" s="531"/>
      <c r="Q37" s="1034"/>
      <c r="R37" s="1292"/>
      <c r="S37" s="1293" t="s">
        <v>82</v>
      </c>
      <c r="T37" s="1292"/>
      <c r="U37" s="1293" t="s">
        <v>82</v>
      </c>
      <c r="V37" s="531"/>
      <c r="W37" s="1303" t="s">
        <v>721</v>
      </c>
      <c r="X37" s="553" t="str">
        <f>strCheckDate(O38:V38)</f>
        <v/>
      </c>
      <c r="Y37" s="557"/>
      <c r="Z37" s="557" t="str">
        <f t="shared" si="0"/>
        <v/>
      </c>
      <c r="AA37" s="557"/>
      <c r="AB37" s="557"/>
      <c r="AC37" s="557"/>
      <c r="AD37" s="553"/>
      <c r="AE37" s="553"/>
      <c r="AF37" s="553"/>
      <c r="AG37" s="553"/>
      <c r="AH37" s="553"/>
      <c r="AI37" s="553"/>
      <c r="AJ37" s="553"/>
    </row>
    <row r="38" spans="1:36" s="492" customFormat="1" ht="14.25" hidden="1" customHeight="1">
      <c r="A38" s="1285"/>
      <c r="B38" s="1285"/>
      <c r="C38" s="1285"/>
      <c r="D38" s="1285"/>
      <c r="E38" s="1285"/>
      <c r="F38" s="1285"/>
      <c r="G38" s="794"/>
      <c r="H38" s="794"/>
      <c r="I38" s="1285"/>
      <c r="J38" s="1285"/>
      <c r="K38" s="802"/>
      <c r="L38" s="568"/>
      <c r="M38" s="614"/>
      <c r="N38" s="614"/>
      <c r="O38" s="531"/>
      <c r="P38" s="531"/>
      <c r="Q38" s="552" t="str">
        <f>R37 &amp; "-" &amp; T37</f>
        <v>-</v>
      </c>
      <c r="R38" s="1292"/>
      <c r="S38" s="1293"/>
      <c r="T38" s="1292"/>
      <c r="U38" s="1293"/>
      <c r="V38" s="531"/>
      <c r="W38" s="1304"/>
      <c r="X38" s="553"/>
      <c r="Y38" s="557"/>
      <c r="Z38" s="557" t="str">
        <f t="shared" si="0"/>
        <v/>
      </c>
      <c r="AA38" s="557"/>
      <c r="AB38" s="557"/>
      <c r="AC38" s="557"/>
      <c r="AD38" s="553"/>
      <c r="AE38" s="553"/>
      <c r="AF38" s="553"/>
      <c r="AG38" s="553"/>
      <c r="AH38" s="553"/>
      <c r="AI38" s="553"/>
      <c r="AJ38" s="553"/>
    </row>
    <row r="39" spans="1:36" s="492" customFormat="1" ht="15" customHeight="1">
      <c r="A39" s="1285"/>
      <c r="B39" s="1285"/>
      <c r="C39" s="1285"/>
      <c r="D39" s="1285"/>
      <c r="E39" s="1285"/>
      <c r="F39" s="1285"/>
      <c r="G39" s="796"/>
      <c r="H39" s="794"/>
      <c r="I39" s="1285"/>
      <c r="J39" s="1285"/>
      <c r="K39" s="801"/>
      <c r="L39" s="507"/>
      <c r="M39" s="526" t="s">
        <v>24</v>
      </c>
      <c r="N39" s="533"/>
      <c r="O39" s="533"/>
      <c r="P39" s="533"/>
      <c r="Q39" s="533"/>
      <c r="R39" s="533"/>
      <c r="S39" s="533"/>
      <c r="T39" s="533"/>
      <c r="U39" s="533"/>
      <c r="V39" s="529"/>
      <c r="W39" s="1305"/>
      <c r="X39" s="553"/>
      <c r="Y39" s="557"/>
      <c r="Z39" s="557" t="str">
        <f t="shared" si="0"/>
        <v>Добавить вид теплоносителя (параметры теплоносителя)</v>
      </c>
      <c r="AA39" s="557"/>
      <c r="AB39" s="557"/>
      <c r="AC39" s="557"/>
      <c r="AD39" s="553"/>
      <c r="AE39" s="553"/>
      <c r="AF39" s="553"/>
      <c r="AG39" s="553"/>
      <c r="AH39" s="553"/>
      <c r="AI39" s="553"/>
      <c r="AJ39" s="553"/>
    </row>
    <row r="40" spans="1:36" s="492" customFormat="1" ht="15" customHeight="1">
      <c r="A40" s="1285"/>
      <c r="B40" s="1285"/>
      <c r="C40" s="1285"/>
      <c r="D40" s="1285"/>
      <c r="E40" s="1285"/>
      <c r="F40" s="796"/>
      <c r="G40" s="796"/>
      <c r="H40" s="794"/>
      <c r="I40" s="1285"/>
      <c r="J40" s="796"/>
      <c r="K40" s="801"/>
      <c r="L40" s="507"/>
      <c r="M40" s="525" t="s">
        <v>10</v>
      </c>
      <c r="N40" s="533"/>
      <c r="O40" s="533"/>
      <c r="P40" s="533"/>
      <c r="Q40" s="533"/>
      <c r="R40" s="533"/>
      <c r="S40" s="533"/>
      <c r="T40" s="533"/>
      <c r="U40" s="532"/>
      <c r="V40" s="533"/>
      <c r="W40" s="633"/>
      <c r="X40" s="553"/>
      <c r="Y40" s="557"/>
      <c r="Z40" s="557" t="str">
        <f t="shared" si="0"/>
        <v>Добавить группу потребителей</v>
      </c>
      <c r="AA40" s="557"/>
      <c r="AB40" s="557"/>
      <c r="AC40" s="557"/>
      <c r="AD40" s="553"/>
      <c r="AE40" s="553"/>
      <c r="AF40" s="553"/>
      <c r="AG40" s="553"/>
      <c r="AH40" s="553"/>
      <c r="AI40" s="553"/>
      <c r="AJ40" s="553"/>
    </row>
    <row r="41" spans="1:36" s="492" customFormat="1" ht="15" customHeight="1">
      <c r="A41" s="1285"/>
      <c r="B41" s="1285"/>
      <c r="C41" s="1285"/>
      <c r="D41" s="1285"/>
      <c r="E41" s="800"/>
      <c r="F41" s="796"/>
      <c r="G41" s="796"/>
      <c r="H41" s="796"/>
      <c r="I41" s="792"/>
      <c r="J41" s="789"/>
      <c r="K41" s="799"/>
      <c r="L41" s="507"/>
      <c r="M41" s="520" t="s">
        <v>11</v>
      </c>
      <c r="N41" s="533"/>
      <c r="O41" s="533"/>
      <c r="P41" s="533"/>
      <c r="Q41" s="533"/>
      <c r="R41" s="533"/>
      <c r="S41" s="533"/>
      <c r="T41" s="533"/>
      <c r="U41" s="532"/>
      <c r="V41" s="533"/>
      <c r="W41" s="633"/>
      <c r="X41" s="553"/>
      <c r="Y41" s="557"/>
      <c r="Z41" s="557" t="str">
        <f t="shared" si="0"/>
        <v>Добавить схему подключения</v>
      </c>
      <c r="AA41" s="557"/>
      <c r="AB41" s="557"/>
      <c r="AC41" s="557"/>
      <c r="AD41" s="553"/>
      <c r="AE41" s="553"/>
      <c r="AF41" s="553"/>
      <c r="AG41" s="553"/>
      <c r="AH41" s="553"/>
      <c r="AI41" s="553"/>
      <c r="AJ41" s="553"/>
    </row>
    <row r="42" spans="1:36" s="492" customFormat="1" ht="15" customHeight="1">
      <c r="A42" s="1285"/>
      <c r="B42" s="1285"/>
      <c r="C42" s="1285"/>
      <c r="D42" s="800"/>
      <c r="E42" s="800"/>
      <c r="F42" s="796"/>
      <c r="G42" s="796"/>
      <c r="H42" s="796"/>
      <c r="I42" s="792"/>
      <c r="J42" s="789"/>
      <c r="K42" s="799"/>
      <c r="L42" s="507"/>
      <c r="M42" s="519" t="s">
        <v>16</v>
      </c>
      <c r="N42" s="533"/>
      <c r="O42" s="533"/>
      <c r="P42" s="533"/>
      <c r="Q42" s="533"/>
      <c r="R42" s="533"/>
      <c r="S42" s="533"/>
      <c r="T42" s="533"/>
      <c r="U42" s="532"/>
      <c r="V42" s="533"/>
      <c r="W42" s="633"/>
      <c r="X42" s="553"/>
      <c r="Y42" s="557"/>
      <c r="Z42" s="557" t="str">
        <f t="shared" si="0"/>
        <v>Добавить источник тепловой энергии</v>
      </c>
      <c r="AA42" s="557"/>
      <c r="AB42" s="557"/>
      <c r="AC42" s="557"/>
      <c r="AD42" s="553"/>
      <c r="AE42" s="553"/>
      <c r="AF42" s="553"/>
      <c r="AG42" s="553"/>
      <c r="AH42" s="553"/>
      <c r="AI42" s="553"/>
      <c r="AJ42" s="553"/>
    </row>
    <row r="43" spans="1:36" s="492" customFormat="1" ht="15" customHeight="1">
      <c r="A43" s="1285"/>
      <c r="B43" s="1285"/>
      <c r="C43" s="800"/>
      <c r="D43" s="800"/>
      <c r="E43" s="800"/>
      <c r="F43" s="800"/>
      <c r="G43" s="805"/>
      <c r="H43" s="792"/>
      <c r="I43" s="803"/>
      <c r="J43" s="789"/>
      <c r="K43" s="804"/>
      <c r="L43" s="507"/>
      <c r="M43" s="518" t="s">
        <v>17</v>
      </c>
      <c r="N43" s="533"/>
      <c r="O43" s="533"/>
      <c r="P43" s="533"/>
      <c r="Q43" s="533"/>
      <c r="R43" s="533"/>
      <c r="S43" s="533"/>
      <c r="T43" s="533"/>
      <c r="U43" s="532"/>
      <c r="V43" s="533"/>
      <c r="W43" s="633"/>
      <c r="X43" s="553"/>
      <c r="Y43" s="557"/>
      <c r="Z43" s="557" t="str">
        <f t="shared" si="0"/>
        <v>Добавить наименование системы теплоснабжения</v>
      </c>
      <c r="AA43" s="557"/>
      <c r="AB43" s="557"/>
      <c r="AC43" s="557"/>
      <c r="AD43" s="553"/>
      <c r="AE43" s="553"/>
      <c r="AF43" s="553"/>
      <c r="AG43" s="553"/>
      <c r="AH43" s="553"/>
      <c r="AI43" s="553"/>
      <c r="AJ43" s="553"/>
    </row>
    <row r="44" spans="1:36" s="492" customFormat="1" ht="15" customHeight="1">
      <c r="A44" s="1285"/>
      <c r="B44" s="800"/>
      <c r="C44" s="800"/>
      <c r="D44" s="800"/>
      <c r="E44" s="800"/>
      <c r="F44" s="800"/>
      <c r="G44" s="805"/>
      <c r="H44" s="792"/>
      <c r="I44" s="792"/>
      <c r="J44" s="789"/>
      <c r="K44" s="799"/>
      <c r="L44" s="507"/>
      <c r="M44" s="527" t="s">
        <v>18</v>
      </c>
      <c r="N44" s="533"/>
      <c r="O44" s="533"/>
      <c r="P44" s="533"/>
      <c r="Q44" s="533"/>
      <c r="R44" s="533"/>
      <c r="S44" s="533"/>
      <c r="T44" s="533"/>
      <c r="U44" s="532"/>
      <c r="V44" s="533"/>
      <c r="W44" s="633"/>
      <c r="X44" s="553"/>
      <c r="Y44" s="557"/>
      <c r="Z44" s="557" t="str">
        <f t="shared" si="0"/>
        <v>Добавить территорию действия тарифа</v>
      </c>
      <c r="AA44" s="557"/>
      <c r="AB44" s="557"/>
      <c r="AC44" s="557"/>
      <c r="AD44" s="553"/>
      <c r="AE44" s="553"/>
      <c r="AF44" s="553"/>
      <c r="AG44" s="553"/>
      <c r="AH44" s="553"/>
      <c r="AI44" s="553"/>
      <c r="AJ44" s="553"/>
    </row>
    <row r="45" spans="1:36" s="491" customFormat="1" ht="15" customHeight="1">
      <c r="A45" s="788"/>
      <c r="B45" s="788"/>
      <c r="C45" s="788"/>
      <c r="D45" s="788"/>
      <c r="E45" s="788"/>
      <c r="F45" s="788"/>
      <c r="G45" s="788"/>
      <c r="H45" s="788"/>
      <c r="I45" s="788"/>
      <c r="J45" s="788"/>
      <c r="K45" s="788"/>
      <c r="L45" s="462"/>
      <c r="M45" s="534" t="s">
        <v>307</v>
      </c>
      <c r="N45" s="533"/>
      <c r="O45" s="533"/>
      <c r="P45" s="533"/>
      <c r="Q45" s="533"/>
      <c r="R45" s="533"/>
      <c r="S45" s="533"/>
      <c r="T45" s="533"/>
      <c r="U45" s="532"/>
      <c r="V45" s="533"/>
      <c r="W45" s="633"/>
      <c r="X45" s="555"/>
      <c r="Y45" s="555"/>
      <c r="Z45" s="555"/>
      <c r="AA45" s="555"/>
      <c r="AB45" s="555"/>
      <c r="AC45" s="555"/>
      <c r="AD45" s="555"/>
      <c r="AE45" s="555"/>
      <c r="AF45" s="555"/>
      <c r="AG45" s="555"/>
      <c r="AH45" s="555"/>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47</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2" customFormat="1" ht="22.5">
      <c r="A49" s="1285">
        <v>1</v>
      </c>
      <c r="B49" s="812"/>
      <c r="C49" s="812"/>
      <c r="D49" s="812"/>
      <c r="E49" s="813"/>
      <c r="F49" s="814"/>
      <c r="G49" s="814"/>
      <c r="H49" s="814"/>
      <c r="I49" s="815"/>
      <c r="J49" s="810"/>
      <c r="K49" s="817"/>
      <c r="L49" s="561">
        <f>mergeValue(A49)</f>
        <v>1</v>
      </c>
      <c r="M49" s="609" t="s">
        <v>19</v>
      </c>
      <c r="N49" s="614"/>
      <c r="O49" s="1390"/>
      <c r="P49" s="1391"/>
      <c r="Q49" s="1391"/>
      <c r="R49" s="1391"/>
      <c r="S49" s="1391"/>
      <c r="T49" s="1391"/>
      <c r="U49" s="1391"/>
      <c r="V49" s="1392"/>
      <c r="W49" s="1125" t="s">
        <v>718</v>
      </c>
      <c r="X49" s="553"/>
      <c r="Y49" s="557"/>
      <c r="Z49" s="557" t="str">
        <f t="shared" ref="Z49:Z62" si="1">IF(M49="","",M49 )</f>
        <v>Наименование тарифа</v>
      </c>
      <c r="AA49" s="557"/>
      <c r="AB49" s="557"/>
      <c r="AC49" s="557"/>
      <c r="AD49" s="553"/>
      <c r="AE49" s="553"/>
      <c r="AF49" s="553"/>
      <c r="AG49" s="553"/>
      <c r="AH49" s="553"/>
      <c r="AI49" s="553"/>
      <c r="AJ49" s="553"/>
    </row>
    <row r="50" spans="1:36" s="492" customFormat="1" ht="22.5">
      <c r="A50" s="1285"/>
      <c r="B50" s="1285">
        <v>1</v>
      </c>
      <c r="C50" s="812"/>
      <c r="D50" s="812"/>
      <c r="E50" s="814"/>
      <c r="F50" s="814"/>
      <c r="G50" s="814"/>
      <c r="H50" s="814"/>
      <c r="I50" s="809"/>
      <c r="J50" s="808"/>
      <c r="K50" s="811"/>
      <c r="L50" s="561" t="str">
        <f>mergeValue(A50) &amp;"."&amp; mergeValue(B50)</f>
        <v>1.1</v>
      </c>
      <c r="M50" s="515" t="s">
        <v>15</v>
      </c>
      <c r="N50" s="614"/>
      <c r="O50" s="1390"/>
      <c r="P50" s="1391"/>
      <c r="Q50" s="1391"/>
      <c r="R50" s="1391"/>
      <c r="S50" s="1391"/>
      <c r="T50" s="1391"/>
      <c r="U50" s="1391"/>
      <c r="V50" s="1392"/>
      <c r="W50" s="1125" t="s">
        <v>459</v>
      </c>
      <c r="X50" s="553"/>
      <c r="Y50" s="557"/>
      <c r="Z50" s="557" t="str">
        <f t="shared" si="1"/>
        <v>Территория действия тарифа</v>
      </c>
      <c r="AA50" s="557"/>
      <c r="AB50" s="557"/>
      <c r="AC50" s="557"/>
      <c r="AD50" s="553"/>
      <c r="AE50" s="553"/>
      <c r="AF50" s="553"/>
      <c r="AG50" s="553"/>
      <c r="AH50" s="553"/>
      <c r="AI50" s="553"/>
      <c r="AJ50" s="553"/>
    </row>
    <row r="51" spans="1:36" s="492" customFormat="1" ht="22.5">
      <c r="A51" s="1285"/>
      <c r="B51" s="1285"/>
      <c r="C51" s="1285">
        <v>1</v>
      </c>
      <c r="D51" s="812"/>
      <c r="E51" s="814"/>
      <c r="F51" s="814"/>
      <c r="G51" s="814"/>
      <c r="H51" s="814"/>
      <c r="I51" s="816"/>
      <c r="J51" s="808"/>
      <c r="K51" s="811"/>
      <c r="L51" s="561" t="str">
        <f>mergeValue(A51) &amp;"."&amp; mergeValue(B51)&amp;"."&amp; mergeValue(C51)</f>
        <v>1.1.1</v>
      </c>
      <c r="M51" s="516" t="s">
        <v>7</v>
      </c>
      <c r="N51" s="614"/>
      <c r="O51" s="1390"/>
      <c r="P51" s="1391"/>
      <c r="Q51" s="1391"/>
      <c r="R51" s="1391"/>
      <c r="S51" s="1391"/>
      <c r="T51" s="1391"/>
      <c r="U51" s="1391"/>
      <c r="V51" s="1392"/>
      <c r="W51" s="1125" t="s">
        <v>600</v>
      </c>
      <c r="X51" s="553"/>
      <c r="Y51" s="557"/>
      <c r="Z51" s="557" t="str">
        <f t="shared" si="1"/>
        <v xml:space="preserve">Наименование системы теплоснабжения </v>
      </c>
      <c r="AA51" s="557"/>
      <c r="AB51" s="557"/>
      <c r="AC51" s="557"/>
      <c r="AD51" s="553"/>
      <c r="AE51" s="553"/>
      <c r="AF51" s="553"/>
      <c r="AG51" s="553"/>
      <c r="AH51" s="553"/>
      <c r="AI51" s="553"/>
      <c r="AJ51" s="553"/>
    </row>
    <row r="52" spans="1:36" s="492" customFormat="1" ht="22.5">
      <c r="A52" s="1285"/>
      <c r="B52" s="1285"/>
      <c r="C52" s="1285"/>
      <c r="D52" s="1285">
        <v>1</v>
      </c>
      <c r="E52" s="814"/>
      <c r="F52" s="814"/>
      <c r="G52" s="814"/>
      <c r="H52" s="814"/>
      <c r="I52" s="816"/>
      <c r="J52" s="808"/>
      <c r="K52" s="811"/>
      <c r="L52" s="561" t="str">
        <f>mergeValue(A52) &amp;"."&amp; mergeValue(B52)&amp;"."&amp; mergeValue(C52)&amp;"."&amp; mergeValue(D52)</f>
        <v>1.1.1.1</v>
      </c>
      <c r="M52" s="517" t="s">
        <v>21</v>
      </c>
      <c r="N52" s="614"/>
      <c r="O52" s="1390"/>
      <c r="P52" s="1391"/>
      <c r="Q52" s="1391"/>
      <c r="R52" s="1391"/>
      <c r="S52" s="1391"/>
      <c r="T52" s="1391"/>
      <c r="U52" s="1391"/>
      <c r="V52" s="1392"/>
      <c r="W52" s="1125" t="s">
        <v>601</v>
      </c>
      <c r="X52" s="553"/>
      <c r="Y52" s="557"/>
      <c r="Z52" s="557" t="str">
        <f t="shared" si="1"/>
        <v xml:space="preserve">Источник тепловой энергии  </v>
      </c>
      <c r="AA52" s="557"/>
      <c r="AB52" s="557"/>
      <c r="AC52" s="557"/>
      <c r="AD52" s="553"/>
      <c r="AE52" s="553"/>
      <c r="AF52" s="553"/>
      <c r="AG52" s="553"/>
      <c r="AH52" s="553"/>
      <c r="AI52" s="553"/>
      <c r="AJ52" s="553"/>
    </row>
    <row r="53" spans="1:36" s="492" customFormat="1" ht="78.75">
      <c r="A53" s="1285"/>
      <c r="B53" s="1285"/>
      <c r="C53" s="1285"/>
      <c r="D53" s="1285"/>
      <c r="E53" s="1285">
        <v>1</v>
      </c>
      <c r="F53" s="814"/>
      <c r="G53" s="814"/>
      <c r="H53" s="812">
        <v>1</v>
      </c>
      <c r="I53" s="1285">
        <v>1</v>
      </c>
      <c r="J53" s="814"/>
      <c r="K53" s="819"/>
      <c r="L53" s="561" t="str">
        <f>mergeValue(A53) &amp;"."&amp; mergeValue(B53)&amp;"."&amp; mergeValue(C53)&amp;"."&amp; mergeValue(D53)&amp;"."&amp; mergeValue(E53)</f>
        <v>1.1.1.1.1</v>
      </c>
      <c r="M53" s="523" t="s">
        <v>8</v>
      </c>
      <c r="N53" s="614"/>
      <c r="O53" s="1288"/>
      <c r="P53" s="1289"/>
      <c r="Q53" s="1289"/>
      <c r="R53" s="1289"/>
      <c r="S53" s="1289"/>
      <c r="T53" s="1289"/>
      <c r="U53" s="1289"/>
      <c r="V53" s="1290"/>
      <c r="W53" s="1125" t="s">
        <v>719</v>
      </c>
      <c r="X53" s="553"/>
      <c r="Y53" s="557"/>
      <c r="Z53" s="557" t="str">
        <f t="shared" si="1"/>
        <v>Схема подключения теплопотребляющей установки к коллектору источника тепловой энергии</v>
      </c>
      <c r="AA53" s="557"/>
      <c r="AB53" s="557"/>
      <c r="AC53" s="557"/>
      <c r="AD53" s="553"/>
      <c r="AE53" s="553"/>
      <c r="AF53" s="553"/>
      <c r="AG53" s="553"/>
      <c r="AH53" s="553"/>
      <c r="AI53" s="553"/>
      <c r="AJ53" s="553"/>
    </row>
    <row r="54" spans="1:36" s="492" customFormat="1" ht="33.75">
      <c r="A54" s="1285"/>
      <c r="B54" s="1285"/>
      <c r="C54" s="1285"/>
      <c r="D54" s="1285"/>
      <c r="E54" s="1285"/>
      <c r="F54" s="1285">
        <v>1</v>
      </c>
      <c r="G54" s="812"/>
      <c r="H54" s="812"/>
      <c r="I54" s="1285"/>
      <c r="J54" s="1285">
        <v>1</v>
      </c>
      <c r="K54" s="820"/>
      <c r="L54" s="561" t="str">
        <f>mergeValue(A54) &amp;"."&amp; mergeValue(B54)&amp;"."&amp; mergeValue(C54)&amp;"."&amp; mergeValue(D54)&amp;"."&amp; mergeValue(E54)&amp;"."&amp; mergeValue(F54)</f>
        <v>1.1.1.1.1.1</v>
      </c>
      <c r="M54" s="524" t="s">
        <v>9</v>
      </c>
      <c r="N54" s="614"/>
      <c r="O54" s="1288"/>
      <c r="P54" s="1289"/>
      <c r="Q54" s="1289"/>
      <c r="R54" s="1289"/>
      <c r="S54" s="1289"/>
      <c r="T54" s="1289"/>
      <c r="U54" s="1289"/>
      <c r="V54" s="1290"/>
      <c r="W54" s="1125" t="s">
        <v>720</v>
      </c>
      <c r="X54" s="553"/>
      <c r="Y54" s="557"/>
      <c r="Z54" s="557" t="str">
        <f t="shared" si="1"/>
        <v>Группа потребителей</v>
      </c>
      <c r="AA54" s="557"/>
      <c r="AB54" s="557"/>
      <c r="AC54" s="557"/>
      <c r="AD54" s="553"/>
      <c r="AE54" s="553"/>
      <c r="AF54" s="553"/>
      <c r="AG54" s="553"/>
      <c r="AH54" s="553"/>
      <c r="AI54" s="553"/>
      <c r="AJ54" s="553"/>
    </row>
    <row r="55" spans="1:36" s="492" customFormat="1" ht="122.1" customHeight="1">
      <c r="A55" s="1285"/>
      <c r="B55" s="1285"/>
      <c r="C55" s="1285"/>
      <c r="D55" s="1285"/>
      <c r="E55" s="1285"/>
      <c r="F55" s="1285"/>
      <c r="G55" s="812">
        <v>1</v>
      </c>
      <c r="H55" s="812"/>
      <c r="I55" s="1285"/>
      <c r="J55" s="1285"/>
      <c r="K55" s="820">
        <v>1</v>
      </c>
      <c r="L55" s="561" t="str">
        <f>mergeValue(A55) &amp;"."&amp; mergeValue(B55)&amp;"."&amp; mergeValue(C55)&amp;"."&amp; mergeValue(D55)&amp;"."&amp; mergeValue(E55)&amp;"."&amp; mergeValue(F55)&amp;"."&amp; mergeValue(G55)</f>
        <v>1.1.1.1.1.1.1</v>
      </c>
      <c r="M55" s="1010"/>
      <c r="N55" s="614"/>
      <c r="O55" s="531"/>
      <c r="P55" s="531"/>
      <c r="Q55" s="1034"/>
      <c r="R55" s="1292"/>
      <c r="S55" s="1293" t="s">
        <v>82</v>
      </c>
      <c r="T55" s="1292"/>
      <c r="U55" s="1293" t="s">
        <v>82</v>
      </c>
      <c r="V55" s="531"/>
      <c r="W55" s="1303" t="s">
        <v>721</v>
      </c>
      <c r="X55" s="553" t="str">
        <f>strCheckDate(O56:V56)</f>
        <v/>
      </c>
      <c r="Y55" s="557"/>
      <c r="Z55" s="557" t="str">
        <f t="shared" si="1"/>
        <v/>
      </c>
      <c r="AA55" s="557"/>
      <c r="AB55" s="557"/>
      <c r="AC55" s="557"/>
      <c r="AD55" s="553"/>
      <c r="AE55" s="553"/>
      <c r="AF55" s="553"/>
      <c r="AG55" s="553"/>
      <c r="AH55" s="553"/>
      <c r="AI55" s="553"/>
      <c r="AJ55" s="553"/>
    </row>
    <row r="56" spans="1:36" s="492" customFormat="1" ht="14.25" hidden="1" customHeight="1">
      <c r="A56" s="1285"/>
      <c r="B56" s="1285"/>
      <c r="C56" s="1285"/>
      <c r="D56" s="1285"/>
      <c r="E56" s="1285"/>
      <c r="F56" s="1285"/>
      <c r="G56" s="812"/>
      <c r="H56" s="812"/>
      <c r="I56" s="1285"/>
      <c r="J56" s="1285"/>
      <c r="K56" s="820"/>
      <c r="L56" s="568"/>
      <c r="M56" s="614"/>
      <c r="N56" s="614"/>
      <c r="O56" s="531"/>
      <c r="P56" s="531"/>
      <c r="Q56" s="552" t="str">
        <f>R55 &amp; "-" &amp; T55</f>
        <v>-</v>
      </c>
      <c r="R56" s="1292"/>
      <c r="S56" s="1293"/>
      <c r="T56" s="1292"/>
      <c r="U56" s="1293"/>
      <c r="V56" s="531"/>
      <c r="W56" s="1304"/>
      <c r="X56" s="553"/>
      <c r="Y56" s="557"/>
      <c r="Z56" s="557" t="str">
        <f t="shared" si="1"/>
        <v/>
      </c>
      <c r="AA56" s="557"/>
      <c r="AB56" s="557"/>
      <c r="AC56" s="557"/>
      <c r="AD56" s="553"/>
      <c r="AE56" s="553"/>
      <c r="AF56" s="553"/>
      <c r="AG56" s="553"/>
      <c r="AH56" s="553"/>
      <c r="AI56" s="553"/>
      <c r="AJ56" s="553"/>
    </row>
    <row r="57" spans="1:36" s="492" customFormat="1" ht="15" customHeight="1">
      <c r="A57" s="1285"/>
      <c r="B57" s="1285"/>
      <c r="C57" s="1285"/>
      <c r="D57" s="1285"/>
      <c r="E57" s="1285"/>
      <c r="F57" s="1285"/>
      <c r="G57" s="814"/>
      <c r="H57" s="812"/>
      <c r="I57" s="1285"/>
      <c r="J57" s="1285"/>
      <c r="K57" s="819"/>
      <c r="L57" s="507"/>
      <c r="M57" s="526" t="s">
        <v>24</v>
      </c>
      <c r="N57" s="533"/>
      <c r="O57" s="533"/>
      <c r="P57" s="533"/>
      <c r="Q57" s="533"/>
      <c r="R57" s="533"/>
      <c r="S57" s="533"/>
      <c r="T57" s="533"/>
      <c r="U57" s="533"/>
      <c r="V57" s="529"/>
      <c r="W57" s="1305"/>
      <c r="X57" s="553"/>
      <c r="Y57" s="557"/>
      <c r="Z57" s="557" t="str">
        <f t="shared" si="1"/>
        <v>Добавить вид теплоносителя (параметры теплоносителя)</v>
      </c>
      <c r="AA57" s="557"/>
      <c r="AB57" s="557"/>
      <c r="AC57" s="557"/>
      <c r="AD57" s="553"/>
      <c r="AE57" s="553"/>
      <c r="AF57" s="553"/>
      <c r="AG57" s="553"/>
      <c r="AH57" s="553"/>
      <c r="AI57" s="553"/>
      <c r="AJ57" s="553"/>
    </row>
    <row r="58" spans="1:36" s="492" customFormat="1" ht="15" customHeight="1">
      <c r="A58" s="1285"/>
      <c r="B58" s="1285"/>
      <c r="C58" s="1285"/>
      <c r="D58" s="1285"/>
      <c r="E58" s="1285"/>
      <c r="F58" s="814"/>
      <c r="G58" s="814"/>
      <c r="H58" s="812"/>
      <c r="I58" s="1285"/>
      <c r="J58" s="814"/>
      <c r="K58" s="819"/>
      <c r="L58" s="507"/>
      <c r="M58" s="525" t="s">
        <v>10</v>
      </c>
      <c r="N58" s="533"/>
      <c r="O58" s="533"/>
      <c r="P58" s="533"/>
      <c r="Q58" s="533"/>
      <c r="R58" s="533"/>
      <c r="S58" s="533"/>
      <c r="T58" s="533"/>
      <c r="U58" s="532"/>
      <c r="V58" s="533"/>
      <c r="W58" s="633"/>
      <c r="X58" s="553"/>
      <c r="Y58" s="557"/>
      <c r="Z58" s="557" t="str">
        <f t="shared" si="1"/>
        <v>Добавить группу потребителей</v>
      </c>
      <c r="AA58" s="557"/>
      <c r="AB58" s="557"/>
      <c r="AC58" s="557"/>
      <c r="AD58" s="553"/>
      <c r="AE58" s="553"/>
      <c r="AF58" s="553"/>
      <c r="AG58" s="553"/>
      <c r="AH58" s="553"/>
      <c r="AI58" s="553"/>
      <c r="AJ58" s="553"/>
    </row>
    <row r="59" spans="1:36" s="492" customFormat="1" ht="15" customHeight="1">
      <c r="A59" s="1285"/>
      <c r="B59" s="1285"/>
      <c r="C59" s="1285"/>
      <c r="D59" s="1285"/>
      <c r="E59" s="818"/>
      <c r="F59" s="814"/>
      <c r="G59" s="814"/>
      <c r="H59" s="814"/>
      <c r="I59" s="810"/>
      <c r="J59" s="807"/>
      <c r="K59" s="817"/>
      <c r="L59" s="507"/>
      <c r="M59" s="520" t="s">
        <v>11</v>
      </c>
      <c r="N59" s="533"/>
      <c r="O59" s="533"/>
      <c r="P59" s="533"/>
      <c r="Q59" s="533"/>
      <c r="R59" s="533"/>
      <c r="S59" s="533"/>
      <c r="T59" s="533"/>
      <c r="U59" s="532"/>
      <c r="V59" s="533"/>
      <c r="W59" s="633"/>
      <c r="X59" s="553"/>
      <c r="Y59" s="557"/>
      <c r="Z59" s="557" t="str">
        <f t="shared" si="1"/>
        <v>Добавить схему подключения</v>
      </c>
      <c r="AA59" s="557"/>
      <c r="AB59" s="557"/>
      <c r="AC59" s="557"/>
      <c r="AD59" s="553"/>
      <c r="AE59" s="553"/>
      <c r="AF59" s="553"/>
      <c r="AG59" s="553"/>
      <c r="AH59" s="553"/>
      <c r="AI59" s="553"/>
      <c r="AJ59" s="553"/>
    </row>
    <row r="60" spans="1:36" s="492" customFormat="1" ht="15" customHeight="1">
      <c r="A60" s="1285"/>
      <c r="B60" s="1285"/>
      <c r="C60" s="1285"/>
      <c r="D60" s="818"/>
      <c r="E60" s="818"/>
      <c r="F60" s="814"/>
      <c r="G60" s="814"/>
      <c r="H60" s="814"/>
      <c r="I60" s="810"/>
      <c r="J60" s="807"/>
      <c r="K60" s="817"/>
      <c r="L60" s="507"/>
      <c r="M60" s="519" t="s">
        <v>16</v>
      </c>
      <c r="N60" s="533"/>
      <c r="O60" s="533"/>
      <c r="P60" s="533"/>
      <c r="Q60" s="533"/>
      <c r="R60" s="533"/>
      <c r="S60" s="533"/>
      <c r="T60" s="533"/>
      <c r="U60" s="532"/>
      <c r="V60" s="533"/>
      <c r="W60" s="633"/>
      <c r="X60" s="553"/>
      <c r="Y60" s="557"/>
      <c r="Z60" s="557" t="str">
        <f t="shared" si="1"/>
        <v>Добавить источник тепловой энергии</v>
      </c>
      <c r="AA60" s="557"/>
      <c r="AB60" s="557"/>
      <c r="AC60" s="557"/>
      <c r="AD60" s="553"/>
      <c r="AE60" s="553"/>
      <c r="AF60" s="553"/>
      <c r="AG60" s="553"/>
      <c r="AH60" s="553"/>
      <c r="AI60" s="553"/>
      <c r="AJ60" s="553"/>
    </row>
    <row r="61" spans="1:36" s="492" customFormat="1" ht="15" customHeight="1">
      <c r="A61" s="1285"/>
      <c r="B61" s="1285"/>
      <c r="C61" s="818"/>
      <c r="D61" s="818"/>
      <c r="E61" s="818"/>
      <c r="F61" s="818"/>
      <c r="G61" s="823"/>
      <c r="H61" s="810"/>
      <c r="I61" s="821"/>
      <c r="J61" s="807"/>
      <c r="K61" s="822"/>
      <c r="L61" s="507"/>
      <c r="M61" s="518" t="s">
        <v>17</v>
      </c>
      <c r="N61" s="533"/>
      <c r="O61" s="533"/>
      <c r="P61" s="533"/>
      <c r="Q61" s="533"/>
      <c r="R61" s="533"/>
      <c r="S61" s="533"/>
      <c r="T61" s="533"/>
      <c r="U61" s="532"/>
      <c r="V61" s="533"/>
      <c r="W61" s="633"/>
      <c r="X61" s="553"/>
      <c r="Y61" s="557"/>
      <c r="Z61" s="557" t="str">
        <f t="shared" si="1"/>
        <v>Добавить наименование системы теплоснабжения</v>
      </c>
      <c r="AA61" s="557"/>
      <c r="AB61" s="557"/>
      <c r="AC61" s="557"/>
      <c r="AD61" s="553"/>
      <c r="AE61" s="553"/>
      <c r="AF61" s="553"/>
      <c r="AG61" s="553"/>
      <c r="AH61" s="553"/>
      <c r="AI61" s="553"/>
      <c r="AJ61" s="553"/>
    </row>
    <row r="62" spans="1:36" s="492" customFormat="1" ht="15" customHeight="1">
      <c r="A62" s="1285"/>
      <c r="B62" s="818"/>
      <c r="C62" s="818"/>
      <c r="D62" s="818"/>
      <c r="E62" s="818"/>
      <c r="F62" s="818"/>
      <c r="G62" s="823"/>
      <c r="H62" s="810"/>
      <c r="I62" s="810"/>
      <c r="J62" s="807"/>
      <c r="K62" s="817"/>
      <c r="L62" s="507"/>
      <c r="M62" s="527" t="s">
        <v>18</v>
      </c>
      <c r="N62" s="533"/>
      <c r="O62" s="533"/>
      <c r="P62" s="533"/>
      <c r="Q62" s="533"/>
      <c r="R62" s="533"/>
      <c r="S62" s="533"/>
      <c r="T62" s="533"/>
      <c r="U62" s="532"/>
      <c r="V62" s="533"/>
      <c r="W62" s="633"/>
      <c r="X62" s="553"/>
      <c r="Y62" s="557"/>
      <c r="Z62" s="557" t="str">
        <f t="shared" si="1"/>
        <v>Добавить территорию действия тарифа</v>
      </c>
      <c r="AA62" s="557"/>
      <c r="AB62" s="557"/>
      <c r="AC62" s="557"/>
      <c r="AD62" s="553"/>
      <c r="AE62" s="553"/>
      <c r="AF62" s="553"/>
      <c r="AG62" s="553"/>
      <c r="AH62" s="553"/>
      <c r="AI62" s="553"/>
      <c r="AJ62" s="553"/>
    </row>
    <row r="63" spans="1:36" s="491" customFormat="1" ht="15" customHeight="1">
      <c r="A63" s="806"/>
      <c r="B63" s="806"/>
      <c r="C63" s="806"/>
      <c r="D63" s="806"/>
      <c r="E63" s="806"/>
      <c r="F63" s="806"/>
      <c r="G63" s="806"/>
      <c r="H63" s="806"/>
      <c r="I63" s="806"/>
      <c r="J63" s="806"/>
      <c r="K63" s="806"/>
      <c r="L63" s="462"/>
      <c r="M63" s="534" t="s">
        <v>307</v>
      </c>
      <c r="N63" s="533"/>
      <c r="O63" s="533"/>
      <c r="P63" s="533"/>
      <c r="Q63" s="533"/>
      <c r="R63" s="533"/>
      <c r="S63" s="533"/>
      <c r="T63" s="533"/>
      <c r="U63" s="532"/>
      <c r="V63" s="727"/>
      <c r="W63" s="727"/>
      <c r="X63" s="727"/>
      <c r="Y63" s="727"/>
      <c r="Z63" s="727"/>
      <c r="AA63" s="727"/>
      <c r="AB63" s="726"/>
      <c r="AC63" s="727"/>
      <c r="AD63" s="633"/>
      <c r="AE63" s="555"/>
      <c r="AF63" s="555"/>
      <c r="AG63" s="555"/>
      <c r="AH63" s="555"/>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48</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2" customFormat="1" ht="22.5">
      <c r="A67" s="1285">
        <v>1</v>
      </c>
      <c r="B67" s="830"/>
      <c r="C67" s="830"/>
      <c r="D67" s="830"/>
      <c r="E67" s="831"/>
      <c r="F67" s="832"/>
      <c r="G67" s="832"/>
      <c r="H67" s="832"/>
      <c r="I67" s="833"/>
      <c r="J67" s="828"/>
      <c r="K67" s="835"/>
      <c r="L67" s="561">
        <f>mergeValue(A67)</f>
        <v>1</v>
      </c>
      <c r="M67" s="609" t="s">
        <v>19</v>
      </c>
      <c r="N67" s="614"/>
      <c r="O67" s="1390"/>
      <c r="P67" s="1391"/>
      <c r="Q67" s="1391"/>
      <c r="R67" s="1391"/>
      <c r="S67" s="1391"/>
      <c r="T67" s="1391"/>
      <c r="U67" s="1391"/>
      <c r="V67" s="1392"/>
      <c r="W67" s="1125" t="s">
        <v>718</v>
      </c>
      <c r="X67" s="553"/>
      <c r="Y67" s="557"/>
      <c r="Z67" s="557" t="str">
        <f t="shared" ref="Z67:Z80" si="2">IF(M67="","",M67 )</f>
        <v>Наименование тарифа</v>
      </c>
      <c r="AA67" s="557"/>
      <c r="AB67" s="557"/>
      <c r="AC67" s="557"/>
      <c r="AD67" s="553"/>
      <c r="AE67" s="553"/>
      <c r="AF67" s="553"/>
      <c r="AG67" s="553"/>
      <c r="AH67" s="553"/>
      <c r="AI67" s="553"/>
      <c r="AJ67" s="553"/>
    </row>
    <row r="68" spans="1:36" s="492" customFormat="1" ht="22.5">
      <c r="A68" s="1285"/>
      <c r="B68" s="1285">
        <v>1</v>
      </c>
      <c r="C68" s="830"/>
      <c r="D68" s="830"/>
      <c r="E68" s="832"/>
      <c r="F68" s="832"/>
      <c r="G68" s="832"/>
      <c r="H68" s="832"/>
      <c r="I68" s="827"/>
      <c r="J68" s="826"/>
      <c r="K68" s="829"/>
      <c r="L68" s="561" t="str">
        <f>mergeValue(A68) &amp;"."&amp; mergeValue(B68)</f>
        <v>1.1</v>
      </c>
      <c r="M68" s="515" t="s">
        <v>15</v>
      </c>
      <c r="N68" s="614"/>
      <c r="O68" s="1390"/>
      <c r="P68" s="1391"/>
      <c r="Q68" s="1391"/>
      <c r="R68" s="1391"/>
      <c r="S68" s="1391"/>
      <c r="T68" s="1391"/>
      <c r="U68" s="1391"/>
      <c r="V68" s="1392"/>
      <c r="W68" s="1125" t="s">
        <v>459</v>
      </c>
      <c r="X68" s="553"/>
      <c r="Y68" s="557"/>
      <c r="Z68" s="557" t="str">
        <f t="shared" si="2"/>
        <v>Территория действия тарифа</v>
      </c>
      <c r="AA68" s="557"/>
      <c r="AB68" s="557"/>
      <c r="AC68" s="557"/>
      <c r="AD68" s="553"/>
      <c r="AE68" s="553"/>
      <c r="AF68" s="553"/>
      <c r="AG68" s="553"/>
      <c r="AH68" s="553"/>
      <c r="AI68" s="553"/>
      <c r="AJ68" s="553"/>
    </row>
    <row r="69" spans="1:36" s="492" customFormat="1" ht="22.5">
      <c r="A69" s="1285"/>
      <c r="B69" s="1285"/>
      <c r="C69" s="1285">
        <v>1</v>
      </c>
      <c r="D69" s="830"/>
      <c r="E69" s="832"/>
      <c r="F69" s="832"/>
      <c r="G69" s="832"/>
      <c r="H69" s="832"/>
      <c r="I69" s="834"/>
      <c r="J69" s="826"/>
      <c r="K69" s="829"/>
      <c r="L69" s="561" t="str">
        <f>mergeValue(A69) &amp;"."&amp; mergeValue(B69)&amp;"."&amp; mergeValue(C69)</f>
        <v>1.1.1</v>
      </c>
      <c r="M69" s="516" t="s">
        <v>7</v>
      </c>
      <c r="N69" s="614"/>
      <c r="O69" s="1390"/>
      <c r="P69" s="1391"/>
      <c r="Q69" s="1391"/>
      <c r="R69" s="1391"/>
      <c r="S69" s="1391"/>
      <c r="T69" s="1391"/>
      <c r="U69" s="1391"/>
      <c r="V69" s="1392"/>
      <c r="W69" s="1125" t="s">
        <v>600</v>
      </c>
      <c r="X69" s="553"/>
      <c r="Y69" s="557"/>
      <c r="Z69" s="557" t="str">
        <f t="shared" si="2"/>
        <v xml:space="preserve">Наименование системы теплоснабжения </v>
      </c>
      <c r="AA69" s="557"/>
      <c r="AB69" s="557"/>
      <c r="AC69" s="557"/>
      <c r="AD69" s="553"/>
      <c r="AE69" s="553"/>
      <c r="AF69" s="553"/>
      <c r="AG69" s="553"/>
      <c r="AH69" s="553"/>
      <c r="AI69" s="553"/>
      <c r="AJ69" s="553"/>
    </row>
    <row r="70" spans="1:36" s="492" customFormat="1" ht="22.5">
      <c r="A70" s="1285"/>
      <c r="B70" s="1285"/>
      <c r="C70" s="1285"/>
      <c r="D70" s="1285">
        <v>1</v>
      </c>
      <c r="E70" s="832"/>
      <c r="F70" s="832"/>
      <c r="G70" s="832"/>
      <c r="H70" s="832"/>
      <c r="I70" s="834"/>
      <c r="J70" s="826"/>
      <c r="K70" s="829"/>
      <c r="L70" s="561" t="str">
        <f>mergeValue(A70) &amp;"."&amp; mergeValue(B70)&amp;"."&amp; mergeValue(C70)&amp;"."&amp; mergeValue(D70)</f>
        <v>1.1.1.1</v>
      </c>
      <c r="M70" s="517" t="s">
        <v>21</v>
      </c>
      <c r="N70" s="614"/>
      <c r="O70" s="1390"/>
      <c r="P70" s="1391"/>
      <c r="Q70" s="1391"/>
      <c r="R70" s="1391"/>
      <c r="S70" s="1391"/>
      <c r="T70" s="1391"/>
      <c r="U70" s="1391"/>
      <c r="V70" s="1392"/>
      <c r="W70" s="1125" t="s">
        <v>601</v>
      </c>
      <c r="X70" s="553"/>
      <c r="Y70" s="557"/>
      <c r="Z70" s="557" t="str">
        <f t="shared" si="2"/>
        <v xml:space="preserve">Источник тепловой энергии  </v>
      </c>
      <c r="AA70" s="557"/>
      <c r="AB70" s="557"/>
      <c r="AC70" s="557"/>
      <c r="AD70" s="553"/>
      <c r="AE70" s="553"/>
      <c r="AF70" s="553"/>
      <c r="AG70" s="553"/>
      <c r="AH70" s="553"/>
      <c r="AI70" s="553"/>
      <c r="AJ70" s="553"/>
    </row>
    <row r="71" spans="1:36" s="492" customFormat="1" ht="78.75">
      <c r="A71" s="1285"/>
      <c r="B71" s="1285"/>
      <c r="C71" s="1285"/>
      <c r="D71" s="1285"/>
      <c r="E71" s="1285">
        <v>1</v>
      </c>
      <c r="F71" s="832"/>
      <c r="G71" s="832"/>
      <c r="H71" s="830">
        <v>1</v>
      </c>
      <c r="I71" s="1285">
        <v>1</v>
      </c>
      <c r="J71" s="832"/>
      <c r="K71" s="837"/>
      <c r="L71" s="561" t="str">
        <f>mergeValue(A71) &amp;"."&amp; mergeValue(B71)&amp;"."&amp; mergeValue(C71)&amp;"."&amp; mergeValue(D71)&amp;"."&amp; mergeValue(E71)</f>
        <v>1.1.1.1.1</v>
      </c>
      <c r="M71" s="523" t="s">
        <v>8</v>
      </c>
      <c r="N71" s="614"/>
      <c r="O71" s="1288"/>
      <c r="P71" s="1289"/>
      <c r="Q71" s="1289"/>
      <c r="R71" s="1289"/>
      <c r="S71" s="1289"/>
      <c r="T71" s="1289"/>
      <c r="U71" s="1289"/>
      <c r="V71" s="1290"/>
      <c r="W71" s="1125" t="s">
        <v>719</v>
      </c>
      <c r="X71" s="553"/>
      <c r="Y71" s="557"/>
      <c r="Z71" s="557" t="str">
        <f t="shared" si="2"/>
        <v>Схема подключения теплопотребляющей установки к коллектору источника тепловой энергии</v>
      </c>
      <c r="AA71" s="557"/>
      <c r="AB71" s="557"/>
      <c r="AC71" s="557"/>
      <c r="AD71" s="553"/>
      <c r="AE71" s="553"/>
      <c r="AF71" s="553"/>
      <c r="AG71" s="553"/>
      <c r="AH71" s="553"/>
      <c r="AI71" s="553"/>
      <c r="AJ71" s="553"/>
    </row>
    <row r="72" spans="1:36" s="492" customFormat="1" ht="33.75">
      <c r="A72" s="1285"/>
      <c r="B72" s="1285"/>
      <c r="C72" s="1285"/>
      <c r="D72" s="1285"/>
      <c r="E72" s="1285"/>
      <c r="F72" s="1285">
        <v>1</v>
      </c>
      <c r="G72" s="830"/>
      <c r="H72" s="830"/>
      <c r="I72" s="1285"/>
      <c r="J72" s="1285">
        <v>1</v>
      </c>
      <c r="K72" s="838"/>
      <c r="L72" s="561" t="str">
        <f>mergeValue(A72) &amp;"."&amp; mergeValue(B72)&amp;"."&amp; mergeValue(C72)&amp;"."&amp; mergeValue(D72)&amp;"."&amp; mergeValue(E72)&amp;"."&amp; mergeValue(F72)</f>
        <v>1.1.1.1.1.1</v>
      </c>
      <c r="M72" s="524" t="s">
        <v>9</v>
      </c>
      <c r="N72" s="614"/>
      <c r="O72" s="1288"/>
      <c r="P72" s="1289"/>
      <c r="Q72" s="1289"/>
      <c r="R72" s="1289"/>
      <c r="S72" s="1289"/>
      <c r="T72" s="1289"/>
      <c r="U72" s="1289"/>
      <c r="V72" s="1290"/>
      <c r="W72" s="1125" t="s">
        <v>720</v>
      </c>
      <c r="X72" s="553"/>
      <c r="Y72" s="557"/>
      <c r="Z72" s="557" t="str">
        <f t="shared" si="2"/>
        <v>Группа потребителей</v>
      </c>
      <c r="AA72" s="557"/>
      <c r="AB72" s="557"/>
      <c r="AC72" s="557"/>
      <c r="AD72" s="553"/>
      <c r="AE72" s="553"/>
      <c r="AF72" s="553"/>
      <c r="AG72" s="553"/>
      <c r="AH72" s="553"/>
      <c r="AI72" s="553"/>
      <c r="AJ72" s="553"/>
    </row>
    <row r="73" spans="1:36" s="492" customFormat="1" ht="122.1" customHeight="1">
      <c r="A73" s="1285"/>
      <c r="B73" s="1285"/>
      <c r="C73" s="1285"/>
      <c r="D73" s="1285"/>
      <c r="E73" s="1285"/>
      <c r="F73" s="1285"/>
      <c r="G73" s="830">
        <v>1</v>
      </c>
      <c r="H73" s="830"/>
      <c r="I73" s="1285"/>
      <c r="J73" s="1285"/>
      <c r="K73" s="838">
        <v>1</v>
      </c>
      <c r="L73" s="561" t="str">
        <f>mergeValue(A73) &amp;"."&amp; mergeValue(B73)&amp;"."&amp; mergeValue(C73)&amp;"."&amp; mergeValue(D73)&amp;"."&amp; mergeValue(E73)&amp;"."&amp; mergeValue(F73)&amp;"."&amp; mergeValue(G73)</f>
        <v>1.1.1.1.1.1.1</v>
      </c>
      <c r="M73" s="1010"/>
      <c r="N73" s="614"/>
      <c r="O73" s="531"/>
      <c r="P73" s="531"/>
      <c r="Q73" s="1034"/>
      <c r="R73" s="1292"/>
      <c r="S73" s="1293" t="s">
        <v>82</v>
      </c>
      <c r="T73" s="1292"/>
      <c r="U73" s="1293" t="s">
        <v>82</v>
      </c>
      <c r="V73" s="531"/>
      <c r="W73" s="1303" t="s">
        <v>721</v>
      </c>
      <c r="X73" s="553" t="str">
        <f>strCheckDate(O74:V74)</f>
        <v/>
      </c>
      <c r="Y73" s="557"/>
      <c r="Z73" s="557" t="str">
        <f t="shared" si="2"/>
        <v/>
      </c>
      <c r="AA73" s="557"/>
      <c r="AB73" s="557"/>
      <c r="AC73" s="557"/>
      <c r="AD73" s="553"/>
      <c r="AE73" s="553"/>
      <c r="AF73" s="553"/>
      <c r="AG73" s="553"/>
      <c r="AH73" s="553"/>
      <c r="AI73" s="553"/>
      <c r="AJ73" s="553"/>
    </row>
    <row r="74" spans="1:36" s="492" customFormat="1" ht="14.25" hidden="1" customHeight="1">
      <c r="A74" s="1285"/>
      <c r="B74" s="1285"/>
      <c r="C74" s="1285"/>
      <c r="D74" s="1285"/>
      <c r="E74" s="1285"/>
      <c r="F74" s="1285"/>
      <c r="G74" s="830"/>
      <c r="H74" s="830"/>
      <c r="I74" s="1285"/>
      <c r="J74" s="1285"/>
      <c r="K74" s="838"/>
      <c r="L74" s="568"/>
      <c r="M74" s="614"/>
      <c r="N74" s="614"/>
      <c r="O74" s="531"/>
      <c r="P74" s="531"/>
      <c r="Q74" s="552" t="str">
        <f>R73 &amp; "-" &amp; T73</f>
        <v>-</v>
      </c>
      <c r="R74" s="1292"/>
      <c r="S74" s="1293"/>
      <c r="T74" s="1292"/>
      <c r="U74" s="1293"/>
      <c r="V74" s="531"/>
      <c r="W74" s="1304"/>
      <c r="X74" s="553"/>
      <c r="Y74" s="557"/>
      <c r="Z74" s="557" t="str">
        <f t="shared" si="2"/>
        <v/>
      </c>
      <c r="AA74" s="557"/>
      <c r="AB74" s="557"/>
      <c r="AC74" s="557"/>
      <c r="AD74" s="553"/>
      <c r="AE74" s="553"/>
      <c r="AF74" s="553"/>
      <c r="AG74" s="553"/>
      <c r="AH74" s="553"/>
      <c r="AI74" s="553"/>
      <c r="AJ74" s="553"/>
    </row>
    <row r="75" spans="1:36" s="492" customFormat="1" ht="15" customHeight="1">
      <c r="A75" s="1285"/>
      <c r="B75" s="1285"/>
      <c r="C75" s="1285"/>
      <c r="D75" s="1285"/>
      <c r="E75" s="1285"/>
      <c r="F75" s="1285"/>
      <c r="G75" s="832"/>
      <c r="H75" s="830"/>
      <c r="I75" s="1285"/>
      <c r="J75" s="1285"/>
      <c r="K75" s="837"/>
      <c r="L75" s="507"/>
      <c r="M75" s="526" t="s">
        <v>24</v>
      </c>
      <c r="N75" s="533"/>
      <c r="O75" s="533"/>
      <c r="P75" s="533"/>
      <c r="Q75" s="533"/>
      <c r="R75" s="533"/>
      <c r="S75" s="533"/>
      <c r="T75" s="533"/>
      <c r="U75" s="533"/>
      <c r="V75" s="529"/>
      <c r="W75" s="1305"/>
      <c r="X75" s="553"/>
      <c r="Y75" s="557"/>
      <c r="Z75" s="557" t="str">
        <f t="shared" si="2"/>
        <v>Добавить вид теплоносителя (параметры теплоносителя)</v>
      </c>
      <c r="AA75" s="557"/>
      <c r="AB75" s="557"/>
      <c r="AC75" s="557"/>
      <c r="AD75" s="553"/>
      <c r="AE75" s="553"/>
      <c r="AF75" s="553"/>
      <c r="AG75" s="553"/>
      <c r="AH75" s="553"/>
      <c r="AI75" s="553"/>
      <c r="AJ75" s="553"/>
    </row>
    <row r="76" spans="1:36" s="492" customFormat="1" ht="15" customHeight="1">
      <c r="A76" s="1285"/>
      <c r="B76" s="1285"/>
      <c r="C76" s="1285"/>
      <c r="D76" s="1285"/>
      <c r="E76" s="1285"/>
      <c r="F76" s="832"/>
      <c r="G76" s="832"/>
      <c r="H76" s="830"/>
      <c r="I76" s="1285"/>
      <c r="J76" s="832"/>
      <c r="K76" s="837"/>
      <c r="L76" s="507"/>
      <c r="M76" s="525" t="s">
        <v>10</v>
      </c>
      <c r="N76" s="533"/>
      <c r="O76" s="533"/>
      <c r="P76" s="533"/>
      <c r="Q76" s="533"/>
      <c r="R76" s="533"/>
      <c r="S76" s="533"/>
      <c r="T76" s="533"/>
      <c r="U76" s="532"/>
      <c r="V76" s="533"/>
      <c r="W76" s="633"/>
      <c r="X76" s="553"/>
      <c r="Y76" s="557"/>
      <c r="Z76" s="557" t="str">
        <f t="shared" si="2"/>
        <v>Добавить группу потребителей</v>
      </c>
      <c r="AA76" s="557"/>
      <c r="AB76" s="557"/>
      <c r="AC76" s="557"/>
      <c r="AD76" s="553"/>
      <c r="AE76" s="553"/>
      <c r="AF76" s="553"/>
      <c r="AG76" s="553"/>
      <c r="AH76" s="553"/>
      <c r="AI76" s="553"/>
      <c r="AJ76" s="553"/>
    </row>
    <row r="77" spans="1:36" s="492" customFormat="1" ht="15" customHeight="1">
      <c r="A77" s="1285"/>
      <c r="B77" s="1285"/>
      <c r="C77" s="1285"/>
      <c r="D77" s="1285"/>
      <c r="E77" s="836"/>
      <c r="F77" s="832"/>
      <c r="G77" s="832"/>
      <c r="H77" s="832"/>
      <c r="I77" s="828"/>
      <c r="J77" s="825"/>
      <c r="K77" s="835"/>
      <c r="L77" s="507"/>
      <c r="M77" s="520" t="s">
        <v>11</v>
      </c>
      <c r="N77" s="533"/>
      <c r="O77" s="533"/>
      <c r="P77" s="533"/>
      <c r="Q77" s="533"/>
      <c r="R77" s="533"/>
      <c r="S77" s="533"/>
      <c r="T77" s="533"/>
      <c r="U77" s="532"/>
      <c r="V77" s="533"/>
      <c r="W77" s="633"/>
      <c r="X77" s="553"/>
      <c r="Y77" s="557"/>
      <c r="Z77" s="557" t="str">
        <f t="shared" si="2"/>
        <v>Добавить схему подключения</v>
      </c>
      <c r="AA77" s="557"/>
      <c r="AB77" s="557"/>
      <c r="AC77" s="557"/>
      <c r="AD77" s="553"/>
      <c r="AE77" s="553"/>
      <c r="AF77" s="553"/>
      <c r="AG77" s="553"/>
      <c r="AH77" s="553"/>
      <c r="AI77" s="553"/>
      <c r="AJ77" s="553"/>
    </row>
    <row r="78" spans="1:36" s="492" customFormat="1" ht="15" customHeight="1">
      <c r="A78" s="1285"/>
      <c r="B78" s="1285"/>
      <c r="C78" s="1285"/>
      <c r="D78" s="836"/>
      <c r="E78" s="836"/>
      <c r="F78" s="832"/>
      <c r="G78" s="832"/>
      <c r="H78" s="832"/>
      <c r="I78" s="828"/>
      <c r="J78" s="825"/>
      <c r="K78" s="835"/>
      <c r="L78" s="507"/>
      <c r="M78" s="519" t="s">
        <v>16</v>
      </c>
      <c r="N78" s="533"/>
      <c r="O78" s="533"/>
      <c r="P78" s="533"/>
      <c r="Q78" s="533"/>
      <c r="R78" s="533"/>
      <c r="S78" s="533"/>
      <c r="T78" s="533"/>
      <c r="U78" s="532"/>
      <c r="V78" s="533"/>
      <c r="W78" s="633"/>
      <c r="X78" s="553"/>
      <c r="Y78" s="557"/>
      <c r="Z78" s="557" t="str">
        <f t="shared" si="2"/>
        <v>Добавить источник тепловой энергии</v>
      </c>
      <c r="AA78" s="557"/>
      <c r="AB78" s="557"/>
      <c r="AC78" s="557"/>
      <c r="AD78" s="553"/>
      <c r="AE78" s="553"/>
      <c r="AF78" s="553"/>
      <c r="AG78" s="553"/>
      <c r="AH78" s="553"/>
      <c r="AI78" s="553"/>
      <c r="AJ78" s="553"/>
    </row>
    <row r="79" spans="1:36" s="492" customFormat="1" ht="15" customHeight="1">
      <c r="A79" s="1285"/>
      <c r="B79" s="1285"/>
      <c r="C79" s="836"/>
      <c r="D79" s="836"/>
      <c r="E79" s="836"/>
      <c r="F79" s="836"/>
      <c r="G79" s="841"/>
      <c r="H79" s="828"/>
      <c r="I79" s="839"/>
      <c r="J79" s="825"/>
      <c r="K79" s="840"/>
      <c r="L79" s="507"/>
      <c r="M79" s="518" t="s">
        <v>17</v>
      </c>
      <c r="N79" s="533"/>
      <c r="O79" s="533"/>
      <c r="P79" s="533"/>
      <c r="Q79" s="533"/>
      <c r="R79" s="533"/>
      <c r="S79" s="533"/>
      <c r="T79" s="533"/>
      <c r="U79" s="532"/>
      <c r="V79" s="533"/>
      <c r="W79" s="633"/>
      <c r="X79" s="553"/>
      <c r="Y79" s="557"/>
      <c r="Z79" s="557" t="str">
        <f t="shared" si="2"/>
        <v>Добавить наименование системы теплоснабжения</v>
      </c>
      <c r="AA79" s="557"/>
      <c r="AB79" s="557"/>
      <c r="AC79" s="557"/>
      <c r="AD79" s="553"/>
      <c r="AE79" s="553"/>
      <c r="AF79" s="553"/>
      <c r="AG79" s="553"/>
      <c r="AH79" s="553"/>
      <c r="AI79" s="553"/>
      <c r="AJ79" s="553"/>
    </row>
    <row r="80" spans="1:36" s="492" customFormat="1" ht="15" customHeight="1">
      <c r="A80" s="1285"/>
      <c r="B80" s="836"/>
      <c r="C80" s="836"/>
      <c r="D80" s="836"/>
      <c r="E80" s="836"/>
      <c r="F80" s="836"/>
      <c r="G80" s="841"/>
      <c r="H80" s="828"/>
      <c r="I80" s="828"/>
      <c r="J80" s="825"/>
      <c r="K80" s="835"/>
      <c r="L80" s="507"/>
      <c r="M80" s="527" t="s">
        <v>18</v>
      </c>
      <c r="N80" s="533"/>
      <c r="O80" s="533"/>
      <c r="P80" s="533"/>
      <c r="Q80" s="533"/>
      <c r="R80" s="533"/>
      <c r="S80" s="533"/>
      <c r="T80" s="533"/>
      <c r="U80" s="532"/>
      <c r="V80" s="533"/>
      <c r="W80" s="633"/>
      <c r="X80" s="553"/>
      <c r="Y80" s="557"/>
      <c r="Z80" s="557" t="str">
        <f t="shared" si="2"/>
        <v>Добавить территорию действия тарифа</v>
      </c>
      <c r="AA80" s="557"/>
      <c r="AB80" s="557"/>
      <c r="AC80" s="557"/>
      <c r="AD80" s="553"/>
      <c r="AE80" s="553"/>
      <c r="AF80" s="553"/>
      <c r="AG80" s="553"/>
      <c r="AH80" s="553"/>
      <c r="AI80" s="553"/>
      <c r="AJ80" s="553"/>
    </row>
    <row r="81" spans="1:57" s="491" customFormat="1" ht="15" customHeight="1">
      <c r="A81" s="824"/>
      <c r="B81" s="824"/>
      <c r="C81" s="824"/>
      <c r="D81" s="824"/>
      <c r="E81" s="824"/>
      <c r="F81" s="824"/>
      <c r="G81" s="824"/>
      <c r="H81" s="824"/>
      <c r="I81" s="824"/>
      <c r="J81" s="824"/>
      <c r="K81" s="824"/>
      <c r="L81" s="462"/>
      <c r="M81" s="534" t="s">
        <v>307</v>
      </c>
      <c r="N81" s="533"/>
      <c r="O81" s="533"/>
      <c r="P81" s="533"/>
      <c r="Q81" s="533"/>
      <c r="R81" s="533"/>
      <c r="S81" s="533"/>
      <c r="T81" s="533"/>
      <c r="U81" s="532"/>
      <c r="V81" s="727"/>
      <c r="W81" s="727"/>
      <c r="X81" s="727"/>
      <c r="Y81" s="727"/>
      <c r="Z81" s="727"/>
      <c r="AA81" s="727"/>
      <c r="AB81" s="726"/>
      <c r="AC81" s="727"/>
      <c r="AD81" s="633"/>
      <c r="AE81" s="555"/>
      <c r="AF81" s="555"/>
      <c r="AG81" s="555"/>
      <c r="AH81" s="555"/>
    </row>
    <row r="82" spans="1:57" ht="18.75" customHeight="1">
      <c r="X82" s="196"/>
      <c r="Y82" s="196"/>
      <c r="Z82" s="196"/>
      <c r="AA82" s="196"/>
      <c r="AB82" s="196"/>
      <c r="AC82" s="196"/>
      <c r="AD82" s="196"/>
      <c r="AE82" s="196"/>
      <c r="AF82" s="196"/>
      <c r="AG82" s="196"/>
      <c r="AH82" s="196"/>
      <c r="AI82" s="196"/>
      <c r="AJ82" s="196"/>
    </row>
    <row r="83" spans="1:57" s="34" customFormat="1" ht="17.100000000000001" customHeight="1">
      <c r="A83" s="34" t="s">
        <v>12</v>
      </c>
      <c r="C83" s="34" t="s">
        <v>49</v>
      </c>
      <c r="V83" s="151"/>
      <c r="X83" s="209"/>
      <c r="Y83" s="209"/>
      <c r="Z83" s="209"/>
      <c r="AA83" s="209"/>
      <c r="AB83" s="209"/>
      <c r="AC83" s="209"/>
      <c r="AD83" s="209"/>
      <c r="AE83" s="209"/>
      <c r="AF83" s="209"/>
      <c r="AG83" s="209"/>
      <c r="AH83" s="209"/>
      <c r="AI83" s="209"/>
      <c r="AJ83" s="209"/>
    </row>
    <row r="84" spans="1:57"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57" s="492" customFormat="1" ht="22.5">
      <c r="A85" s="1285">
        <v>1</v>
      </c>
      <c r="B85" s="866"/>
      <c r="C85" s="866"/>
      <c r="D85" s="866"/>
      <c r="E85" s="867"/>
      <c r="F85" s="868"/>
      <c r="G85" s="866"/>
      <c r="H85" s="866"/>
      <c r="I85" s="869"/>
      <c r="J85" s="864"/>
      <c r="K85" s="873">
        <v>1</v>
      </c>
      <c r="L85" s="561">
        <f>mergeValue(A85)</f>
        <v>1</v>
      </c>
      <c r="M85" s="609" t="s">
        <v>19</v>
      </c>
      <c r="N85" s="548"/>
      <c r="O85" s="1384"/>
      <c r="P85" s="1385"/>
      <c r="Q85" s="1385"/>
      <c r="R85" s="1385"/>
      <c r="S85" s="1385"/>
      <c r="T85" s="1385"/>
      <c r="U85" s="1385"/>
      <c r="V85" s="1385"/>
      <c r="W85" s="1385"/>
      <c r="X85" s="1385"/>
      <c r="Y85" s="1385"/>
      <c r="Z85" s="1385"/>
      <c r="AA85" s="1385"/>
      <c r="AB85" s="1385"/>
      <c r="AC85" s="1385"/>
      <c r="AD85" s="1385"/>
      <c r="AE85" s="1385"/>
      <c r="AF85" s="1385"/>
      <c r="AG85" s="1385"/>
      <c r="AH85" s="1385"/>
      <c r="AI85" s="1385"/>
      <c r="AJ85" s="1385"/>
      <c r="AK85" s="1385"/>
      <c r="AL85" s="1385"/>
      <c r="AM85" s="1385"/>
      <c r="AN85" s="1385"/>
      <c r="AO85" s="1385"/>
      <c r="AP85" s="1385"/>
      <c r="AQ85" s="1386"/>
      <c r="AR85" s="1125" t="s">
        <v>718</v>
      </c>
      <c r="AS85" s="553"/>
      <c r="AT85" s="553"/>
      <c r="AU85" s="553"/>
      <c r="AV85" s="553"/>
      <c r="AW85" s="553"/>
      <c r="AX85" s="553"/>
      <c r="AY85" s="553"/>
      <c r="AZ85" s="553"/>
      <c r="BA85" s="553"/>
      <c r="BB85" s="553"/>
      <c r="BC85" s="553"/>
      <c r="BD85" s="553"/>
    </row>
    <row r="86" spans="1:57" s="492" customFormat="1" ht="22.5">
      <c r="A86" s="1285"/>
      <c r="B86" s="1285">
        <v>1</v>
      </c>
      <c r="C86" s="866"/>
      <c r="D86" s="866"/>
      <c r="E86" s="868"/>
      <c r="F86" s="868"/>
      <c r="G86" s="866"/>
      <c r="H86" s="866"/>
      <c r="I86" s="863"/>
      <c r="J86" s="862"/>
      <c r="K86" s="873">
        <v>1</v>
      </c>
      <c r="L86" s="561" t="str">
        <f>mergeValue(A86) &amp;"."&amp; mergeValue(B86)</f>
        <v>1.1</v>
      </c>
      <c r="M86" s="515" t="s">
        <v>15</v>
      </c>
      <c r="N86" s="548"/>
      <c r="O86" s="1384"/>
      <c r="P86" s="1385"/>
      <c r="Q86" s="1385"/>
      <c r="R86" s="1385"/>
      <c r="S86" s="1385"/>
      <c r="T86" s="1385"/>
      <c r="U86" s="1385"/>
      <c r="V86" s="1385"/>
      <c r="W86" s="1385"/>
      <c r="X86" s="1385"/>
      <c r="Y86" s="1385"/>
      <c r="Z86" s="1385"/>
      <c r="AA86" s="1385"/>
      <c r="AB86" s="1385"/>
      <c r="AC86" s="1385"/>
      <c r="AD86" s="1385"/>
      <c r="AE86" s="1385"/>
      <c r="AF86" s="1385"/>
      <c r="AG86" s="1385"/>
      <c r="AH86" s="1385"/>
      <c r="AI86" s="1385"/>
      <c r="AJ86" s="1385"/>
      <c r="AK86" s="1385"/>
      <c r="AL86" s="1385"/>
      <c r="AM86" s="1385"/>
      <c r="AN86" s="1385"/>
      <c r="AO86" s="1385"/>
      <c r="AP86" s="1385"/>
      <c r="AQ86" s="1386"/>
      <c r="AR86" s="1125" t="s">
        <v>459</v>
      </c>
      <c r="AS86" s="553"/>
      <c r="AT86" s="553"/>
      <c r="AU86" s="553"/>
      <c r="AV86" s="553"/>
      <c r="AW86" s="553"/>
      <c r="AX86" s="553"/>
      <c r="AY86" s="553"/>
      <c r="AZ86" s="553"/>
      <c r="BA86" s="553"/>
      <c r="BB86" s="553"/>
      <c r="BC86" s="553"/>
      <c r="BD86" s="553"/>
    </row>
    <row r="87" spans="1:57" s="492" customFormat="1" ht="22.5">
      <c r="A87" s="1285"/>
      <c r="B87" s="1285"/>
      <c r="C87" s="1285">
        <v>1</v>
      </c>
      <c r="D87" s="866"/>
      <c r="E87" s="868"/>
      <c r="F87" s="868"/>
      <c r="G87" s="866"/>
      <c r="H87" s="866"/>
      <c r="I87" s="870"/>
      <c r="J87" s="862"/>
      <c r="K87" s="873">
        <v>1</v>
      </c>
      <c r="L87" s="561" t="str">
        <f>mergeValue(A87) &amp;"."&amp; mergeValue(B87)&amp;"."&amp; mergeValue(C87)</f>
        <v>1.1.1</v>
      </c>
      <c r="M87" s="516" t="s">
        <v>7</v>
      </c>
      <c r="N87" s="548"/>
      <c r="O87" s="1384"/>
      <c r="P87" s="1385"/>
      <c r="Q87" s="1385"/>
      <c r="R87" s="1385"/>
      <c r="S87" s="1385"/>
      <c r="T87" s="1385"/>
      <c r="U87" s="1385"/>
      <c r="V87" s="1385"/>
      <c r="W87" s="1385"/>
      <c r="X87" s="1385"/>
      <c r="Y87" s="1385"/>
      <c r="Z87" s="1385"/>
      <c r="AA87" s="1385"/>
      <c r="AB87" s="1385"/>
      <c r="AC87" s="1385"/>
      <c r="AD87" s="1385"/>
      <c r="AE87" s="1385"/>
      <c r="AF87" s="1385"/>
      <c r="AG87" s="1385"/>
      <c r="AH87" s="1385"/>
      <c r="AI87" s="1385"/>
      <c r="AJ87" s="1385"/>
      <c r="AK87" s="1385"/>
      <c r="AL87" s="1385"/>
      <c r="AM87" s="1385"/>
      <c r="AN87" s="1385"/>
      <c r="AO87" s="1385"/>
      <c r="AP87" s="1385"/>
      <c r="AQ87" s="1386"/>
      <c r="AR87" s="1125" t="s">
        <v>600</v>
      </c>
      <c r="AS87" s="553"/>
      <c r="AT87" s="553"/>
      <c r="AU87" s="553"/>
      <c r="AV87" s="553"/>
      <c r="AW87" s="553"/>
      <c r="AX87" s="553"/>
      <c r="AY87" s="553"/>
      <c r="AZ87" s="553"/>
      <c r="BA87" s="553"/>
      <c r="BB87" s="553"/>
      <c r="BC87" s="553"/>
      <c r="BD87" s="553"/>
    </row>
    <row r="88" spans="1:57" s="492" customFormat="1" ht="22.5">
      <c r="A88" s="1285"/>
      <c r="B88" s="1285"/>
      <c r="C88" s="1285"/>
      <c r="D88" s="1285">
        <v>1</v>
      </c>
      <c r="E88" s="868"/>
      <c r="F88" s="868"/>
      <c r="G88" s="866"/>
      <c r="H88" s="866"/>
      <c r="I88" s="1285">
        <v>1</v>
      </c>
      <c r="J88" s="862"/>
      <c r="K88" s="873">
        <v>1</v>
      </c>
      <c r="L88" s="561" t="str">
        <f>mergeValue(A88) &amp;"."&amp; mergeValue(B88)&amp;"."&amp; mergeValue(C88)&amp;"."&amp; mergeValue(D88)</f>
        <v>1.1.1.1</v>
      </c>
      <c r="M88" s="517" t="s">
        <v>21</v>
      </c>
      <c r="N88" s="548"/>
      <c r="O88" s="1384"/>
      <c r="P88" s="1385"/>
      <c r="Q88" s="1385"/>
      <c r="R88" s="1385"/>
      <c r="S88" s="1385"/>
      <c r="T88" s="1385"/>
      <c r="U88" s="1385"/>
      <c r="V88" s="1385"/>
      <c r="W88" s="1385"/>
      <c r="X88" s="1385"/>
      <c r="Y88" s="1385"/>
      <c r="Z88" s="1385"/>
      <c r="AA88" s="1385"/>
      <c r="AB88" s="1385"/>
      <c r="AC88" s="1385"/>
      <c r="AD88" s="1385"/>
      <c r="AE88" s="1385"/>
      <c r="AF88" s="1385"/>
      <c r="AG88" s="1385"/>
      <c r="AH88" s="1385"/>
      <c r="AI88" s="1385"/>
      <c r="AJ88" s="1385"/>
      <c r="AK88" s="1385"/>
      <c r="AL88" s="1385"/>
      <c r="AM88" s="1385"/>
      <c r="AN88" s="1385"/>
      <c r="AO88" s="1385"/>
      <c r="AP88" s="1385"/>
      <c r="AQ88" s="1386"/>
      <c r="AR88" s="1125" t="s">
        <v>601</v>
      </c>
      <c r="AS88" s="553"/>
      <c r="AT88" s="553"/>
      <c r="AU88" s="553"/>
      <c r="AV88" s="553"/>
      <c r="AW88" s="553"/>
      <c r="AX88" s="553"/>
      <c r="AY88" s="553"/>
      <c r="AZ88" s="553"/>
      <c r="BA88" s="553"/>
      <c r="BB88" s="553"/>
      <c r="BC88" s="553"/>
      <c r="BD88" s="553"/>
    </row>
    <row r="89" spans="1:57" s="492" customFormat="1" ht="11.25" hidden="1" customHeight="1">
      <c r="A89" s="1285"/>
      <c r="B89" s="1285"/>
      <c r="C89" s="1285"/>
      <c r="D89" s="1285"/>
      <c r="E89" s="1285">
        <v>1</v>
      </c>
      <c r="F89" s="868"/>
      <c r="G89" s="866"/>
      <c r="H89" s="866"/>
      <c r="I89" s="1285"/>
      <c r="J89" s="868"/>
      <c r="K89" s="873">
        <v>1</v>
      </c>
      <c r="L89" s="561"/>
      <c r="M89" s="523"/>
      <c r="N89" s="549"/>
      <c r="O89" s="1387"/>
      <c r="P89" s="1388"/>
      <c r="Q89" s="1388"/>
      <c r="R89" s="1388"/>
      <c r="S89" s="1388"/>
      <c r="T89" s="1388"/>
      <c r="U89" s="1388"/>
      <c r="V89" s="1388"/>
      <c r="W89" s="1388"/>
      <c r="X89" s="1388"/>
      <c r="Y89" s="1388"/>
      <c r="Z89" s="1388"/>
      <c r="AA89" s="1388"/>
      <c r="AB89" s="1388"/>
      <c r="AC89" s="1388"/>
      <c r="AD89" s="1388"/>
      <c r="AE89" s="1388"/>
      <c r="AF89" s="1388"/>
      <c r="AG89" s="1388"/>
      <c r="AH89" s="1388"/>
      <c r="AI89" s="1388"/>
      <c r="AJ89" s="1388"/>
      <c r="AK89" s="1388"/>
      <c r="AL89" s="1388"/>
      <c r="AM89" s="1388"/>
      <c r="AN89" s="1388"/>
      <c r="AO89" s="1388"/>
      <c r="AP89" s="1388"/>
      <c r="AQ89" s="1389"/>
      <c r="AR89" s="1086"/>
      <c r="AS89" s="553"/>
      <c r="AT89" s="553"/>
      <c r="AU89" s="553"/>
      <c r="AV89" s="553"/>
      <c r="AW89" s="553"/>
      <c r="AX89" s="553"/>
      <c r="AY89" s="553"/>
      <c r="AZ89" s="553"/>
      <c r="BA89" s="553"/>
      <c r="BB89" s="553"/>
      <c r="BC89" s="553"/>
      <c r="BD89" s="553"/>
    </row>
    <row r="90" spans="1:57" s="492" customFormat="1" ht="33.75">
      <c r="A90" s="1285"/>
      <c r="B90" s="1285"/>
      <c r="C90" s="1285"/>
      <c r="D90" s="1285"/>
      <c r="E90" s="1285"/>
      <c r="F90" s="1285">
        <v>1</v>
      </c>
      <c r="G90" s="866"/>
      <c r="H90" s="866"/>
      <c r="I90" s="1285"/>
      <c r="J90" s="1322"/>
      <c r="K90" s="873">
        <v>1</v>
      </c>
      <c r="L90" s="561" t="str">
        <f>mergeValue(A90) &amp;"."&amp; mergeValue(B90)&amp;"."&amp; mergeValue(C90)&amp;"."&amp; mergeValue(D90)&amp;"."&amp;  mergeValue(F90)</f>
        <v>1.1.1.1.1</v>
      </c>
      <c r="M90" s="523" t="s">
        <v>9</v>
      </c>
      <c r="N90" s="549"/>
      <c r="O90" s="1288"/>
      <c r="P90" s="1289"/>
      <c r="Q90" s="1289"/>
      <c r="R90" s="1289"/>
      <c r="S90" s="1289"/>
      <c r="T90" s="1289"/>
      <c r="U90" s="1289"/>
      <c r="V90" s="1289"/>
      <c r="W90" s="1289"/>
      <c r="X90" s="1289"/>
      <c r="Y90" s="1289"/>
      <c r="Z90" s="1289"/>
      <c r="AA90" s="1289"/>
      <c r="AB90" s="1289"/>
      <c r="AC90" s="1289"/>
      <c r="AD90" s="1289"/>
      <c r="AE90" s="1289"/>
      <c r="AF90" s="1289"/>
      <c r="AG90" s="1289"/>
      <c r="AH90" s="1289"/>
      <c r="AI90" s="1289"/>
      <c r="AJ90" s="1289"/>
      <c r="AK90" s="1289"/>
      <c r="AL90" s="1289"/>
      <c r="AM90" s="1289"/>
      <c r="AN90" s="1289"/>
      <c r="AO90" s="1289"/>
      <c r="AP90" s="1289"/>
      <c r="AQ90" s="1290"/>
      <c r="AR90" s="1125" t="s">
        <v>720</v>
      </c>
      <c r="AS90" s="553"/>
      <c r="AT90" s="557" t="str">
        <f>strCheckUnique(AU90:AU93)</f>
        <v/>
      </c>
      <c r="AU90" s="553"/>
      <c r="AV90" s="557"/>
      <c r="AW90" s="553"/>
      <c r="AX90" s="553"/>
      <c r="AY90" s="553"/>
      <c r="AZ90" s="553"/>
      <c r="BA90" s="553"/>
      <c r="BB90" s="553"/>
      <c r="BC90" s="553"/>
      <c r="BD90" s="553"/>
    </row>
    <row r="91" spans="1:57" s="492" customFormat="1" ht="99" customHeight="1">
      <c r="A91" s="1285"/>
      <c r="B91" s="1285"/>
      <c r="C91" s="1285"/>
      <c r="D91" s="1285"/>
      <c r="E91" s="1285"/>
      <c r="F91" s="1285"/>
      <c r="G91" s="866">
        <v>1</v>
      </c>
      <c r="H91" s="866"/>
      <c r="I91" s="1285"/>
      <c r="J91" s="1322"/>
      <c r="K91" s="865"/>
      <c r="L91" s="561" t="str">
        <f>mergeValue(A91) &amp;"."&amp; mergeValue(B91)&amp;"."&amp; mergeValue(C91)&amp;"."&amp; mergeValue(D91)&amp;"."&amp;  mergeValue(F91)&amp;"."&amp;  mergeValue(G91)</f>
        <v>1.1.1.1.1.1</v>
      </c>
      <c r="M91" s="1010"/>
      <c r="N91" s="554"/>
      <c r="O91" s="648"/>
      <c r="P91" s="531"/>
      <c r="Q91" s="531"/>
      <c r="R91" s="1291"/>
      <c r="S91" s="1293" t="s">
        <v>82</v>
      </c>
      <c r="T91" s="1291"/>
      <c r="U91" s="1293" t="s">
        <v>82</v>
      </c>
      <c r="V91" s="648"/>
      <c r="W91" s="725"/>
      <c r="X91" s="725"/>
      <c r="Y91" s="1291"/>
      <c r="Z91" s="1293" t="s">
        <v>82</v>
      </c>
      <c r="AA91" s="1291"/>
      <c r="AB91" s="1293" t="s">
        <v>82</v>
      </c>
      <c r="AC91" s="648"/>
      <c r="AD91" s="725"/>
      <c r="AE91" s="725"/>
      <c r="AF91" s="1291"/>
      <c r="AG91" s="1293" t="s">
        <v>82</v>
      </c>
      <c r="AH91" s="1291"/>
      <c r="AI91" s="1293" t="s">
        <v>82</v>
      </c>
      <c r="AJ91" s="648"/>
      <c r="AK91" s="725"/>
      <c r="AL91" s="725"/>
      <c r="AM91" s="1291"/>
      <c r="AN91" s="1293" t="s">
        <v>82</v>
      </c>
      <c r="AO91" s="1291"/>
      <c r="AP91" s="1293" t="s">
        <v>83</v>
      </c>
      <c r="AQ91" s="506"/>
      <c r="AR91" s="1303" t="s">
        <v>733</v>
      </c>
      <c r="AS91" s="553" t="str">
        <f>strCheckDate(O92:AQ92)</f>
        <v/>
      </c>
      <c r="AT91" s="557"/>
      <c r="AU91" s="557" t="str">
        <f>IF(M91="","",M91 )</f>
        <v/>
      </c>
      <c r="AV91" s="557"/>
      <c r="AW91" s="557"/>
      <c r="AX91" s="557"/>
      <c r="AY91" s="553"/>
      <c r="AZ91" s="553"/>
      <c r="BA91" s="553"/>
      <c r="BB91" s="553"/>
      <c r="BC91" s="553"/>
      <c r="BD91" s="553"/>
    </row>
    <row r="92" spans="1:57" s="492" customFormat="1" ht="11.25" hidden="1" customHeight="1">
      <c r="A92" s="1285"/>
      <c r="B92" s="1285"/>
      <c r="C92" s="1285"/>
      <c r="D92" s="1285"/>
      <c r="E92" s="1285"/>
      <c r="F92" s="1285"/>
      <c r="G92" s="866"/>
      <c r="H92" s="866"/>
      <c r="I92" s="1285"/>
      <c r="J92" s="1322"/>
      <c r="K92" s="873">
        <v>1</v>
      </c>
      <c r="L92" s="568"/>
      <c r="M92" s="614"/>
      <c r="N92" s="554"/>
      <c r="O92" s="531"/>
      <c r="P92" s="531"/>
      <c r="Q92" s="552" t="str">
        <f>R91 &amp; "-" &amp; T91</f>
        <v>-</v>
      </c>
      <c r="R92" s="1291"/>
      <c r="S92" s="1293"/>
      <c r="T92" s="1291"/>
      <c r="U92" s="1293"/>
      <c r="V92" s="725"/>
      <c r="W92" s="725"/>
      <c r="X92" s="731" t="str">
        <f>Y91 &amp; "-" &amp; AA91</f>
        <v>-</v>
      </c>
      <c r="Y92" s="1291"/>
      <c r="Z92" s="1293"/>
      <c r="AA92" s="1291"/>
      <c r="AB92" s="1293"/>
      <c r="AC92" s="725"/>
      <c r="AD92" s="725"/>
      <c r="AE92" s="731" t="str">
        <f>AF91 &amp; "-" &amp; AH91</f>
        <v>-</v>
      </c>
      <c r="AF92" s="1291"/>
      <c r="AG92" s="1293"/>
      <c r="AH92" s="1291"/>
      <c r="AI92" s="1293"/>
      <c r="AJ92" s="725"/>
      <c r="AK92" s="725"/>
      <c r="AL92" s="731" t="str">
        <f>AM91 &amp; "-" &amp; AO91</f>
        <v>-</v>
      </c>
      <c r="AM92" s="1291"/>
      <c r="AN92" s="1293"/>
      <c r="AO92" s="1291"/>
      <c r="AP92" s="1293"/>
      <c r="AQ92" s="506"/>
      <c r="AR92" s="1304"/>
      <c r="AS92" s="553"/>
      <c r="AT92" s="557"/>
      <c r="AU92" s="557"/>
      <c r="AV92" s="557"/>
      <c r="AW92" s="557"/>
      <c r="AX92" s="557"/>
      <c r="AY92" s="553"/>
      <c r="AZ92" s="553"/>
      <c r="BA92" s="553"/>
      <c r="BB92" s="553"/>
      <c r="BC92" s="553"/>
      <c r="BD92" s="553"/>
    </row>
    <row r="93" spans="1:57" s="491" customFormat="1" ht="15" customHeight="1">
      <c r="A93" s="1285"/>
      <c r="B93" s="1285"/>
      <c r="C93" s="1285"/>
      <c r="D93" s="1285"/>
      <c r="E93" s="1285"/>
      <c r="F93" s="1285"/>
      <c r="G93" s="866"/>
      <c r="H93" s="866"/>
      <c r="I93" s="1285"/>
      <c r="J93" s="1322"/>
      <c r="K93" s="873">
        <v>1</v>
      </c>
      <c r="L93" s="507"/>
      <c r="M93" s="525" t="s">
        <v>24</v>
      </c>
      <c r="N93" s="520"/>
      <c r="O93" s="514"/>
      <c r="P93" s="514"/>
      <c r="Q93" s="514"/>
      <c r="R93" s="541"/>
      <c r="S93" s="533"/>
      <c r="T93" s="532"/>
      <c r="U93" s="520"/>
      <c r="V93" s="719"/>
      <c r="W93" s="719"/>
      <c r="X93" s="719"/>
      <c r="Y93" s="728"/>
      <c r="Z93" s="953"/>
      <c r="AA93" s="952"/>
      <c r="AB93" s="948"/>
      <c r="AC93" s="719"/>
      <c r="AD93" s="719"/>
      <c r="AE93" s="719"/>
      <c r="AF93" s="728"/>
      <c r="AG93" s="953"/>
      <c r="AH93" s="952"/>
      <c r="AI93" s="948"/>
      <c r="AJ93" s="719"/>
      <c r="AK93" s="719"/>
      <c r="AL93" s="719"/>
      <c r="AM93" s="728"/>
      <c r="AN93" s="953"/>
      <c r="AO93" s="952"/>
      <c r="AP93" s="948"/>
      <c r="AQ93" s="529"/>
      <c r="AR93" s="1305"/>
      <c r="AS93" s="555"/>
      <c r="AT93" s="555"/>
      <c r="AU93" s="555"/>
      <c r="AV93" s="555"/>
      <c r="AW93" s="555"/>
      <c r="AX93" s="555"/>
      <c r="AY93" s="555"/>
      <c r="AZ93" s="555"/>
      <c r="BA93" s="555"/>
      <c r="BB93" s="555"/>
      <c r="BC93" s="555"/>
      <c r="BD93" s="555"/>
    </row>
    <row r="94" spans="1:57" s="491" customFormat="1" ht="15" customHeight="1">
      <c r="A94" s="1285"/>
      <c r="B94" s="1285"/>
      <c r="C94" s="1285"/>
      <c r="D94" s="1285"/>
      <c r="E94" s="1285"/>
      <c r="F94" s="868"/>
      <c r="G94" s="868"/>
      <c r="H94" s="866"/>
      <c r="I94" s="1285"/>
      <c r="J94" s="868"/>
      <c r="K94" s="872"/>
      <c r="L94" s="507"/>
      <c r="M94" s="520" t="s">
        <v>10</v>
      </c>
      <c r="N94" s="525"/>
      <c r="O94" s="525"/>
      <c r="P94" s="525"/>
      <c r="Q94" s="525"/>
      <c r="R94" s="525"/>
      <c r="S94" s="525"/>
      <c r="T94" s="525"/>
      <c r="U94" s="525"/>
      <c r="V94" s="525"/>
      <c r="W94" s="525"/>
      <c r="X94" s="525"/>
      <c r="Y94" s="525"/>
      <c r="Z94" s="525"/>
      <c r="AA94" s="525"/>
      <c r="AB94" s="525"/>
      <c r="AC94" s="525"/>
      <c r="AD94" s="525"/>
      <c r="AE94" s="525"/>
      <c r="AF94" s="525"/>
      <c r="AG94" s="525"/>
      <c r="AH94" s="525"/>
      <c r="AI94" s="525"/>
      <c r="AJ94" s="525"/>
      <c r="AK94" s="525"/>
      <c r="AL94" s="525"/>
      <c r="AM94" s="525"/>
      <c r="AN94" s="525"/>
      <c r="AO94" s="525"/>
      <c r="AP94" s="525"/>
      <c r="AQ94" s="525"/>
      <c r="AR94" s="529"/>
      <c r="AS94" s="555"/>
      <c r="AT94" s="555"/>
      <c r="AU94" s="555"/>
      <c r="AV94" s="555"/>
      <c r="AW94" s="555"/>
      <c r="AX94" s="555"/>
      <c r="AY94" s="555"/>
      <c r="AZ94" s="555"/>
      <c r="BA94" s="555"/>
      <c r="BB94" s="555"/>
      <c r="BC94" s="555"/>
      <c r="BD94" s="555"/>
      <c r="BE94" s="555"/>
    </row>
    <row r="95" spans="1:57" s="491" customFormat="1" ht="15" hidden="1" customHeight="1">
      <c r="A95" s="1285"/>
      <c r="B95" s="1285"/>
      <c r="C95" s="1285"/>
      <c r="D95" s="1285"/>
      <c r="E95" s="868"/>
      <c r="F95" s="868"/>
      <c r="G95" s="868"/>
      <c r="H95" s="866"/>
      <c r="I95" s="1285"/>
      <c r="J95" s="868"/>
      <c r="K95" s="872"/>
      <c r="L95" s="507"/>
      <c r="M95" s="520"/>
      <c r="N95" s="525"/>
      <c r="O95" s="525"/>
      <c r="P95" s="525"/>
      <c r="Q95" s="525"/>
      <c r="R95" s="525"/>
      <c r="S95" s="525"/>
      <c r="T95" s="525"/>
      <c r="U95" s="525"/>
      <c r="V95" s="525"/>
      <c r="W95" s="525"/>
      <c r="X95" s="525"/>
      <c r="Y95" s="525"/>
      <c r="Z95" s="525"/>
      <c r="AA95" s="525"/>
      <c r="AB95" s="525"/>
      <c r="AC95" s="525"/>
      <c r="AD95" s="525"/>
      <c r="AE95" s="525"/>
      <c r="AF95" s="525"/>
      <c r="AG95" s="525"/>
      <c r="AH95" s="525"/>
      <c r="AI95" s="525"/>
      <c r="AJ95" s="525"/>
      <c r="AK95" s="525"/>
      <c r="AL95" s="525"/>
      <c r="AM95" s="525"/>
      <c r="AN95" s="525"/>
      <c r="AO95" s="525"/>
      <c r="AP95" s="525"/>
      <c r="AQ95" s="525"/>
      <c r="AR95" s="529"/>
      <c r="AS95" s="555"/>
      <c r="AT95" s="555"/>
      <c r="AU95" s="555"/>
      <c r="AV95" s="555"/>
      <c r="AW95" s="555"/>
      <c r="AX95" s="555"/>
      <c r="AY95" s="555"/>
      <c r="AZ95" s="555"/>
      <c r="BA95" s="555"/>
      <c r="BB95" s="555"/>
      <c r="BC95" s="555"/>
      <c r="BD95" s="555"/>
      <c r="BE95" s="555"/>
    </row>
    <row r="96" spans="1:57" s="491" customFormat="1" ht="15" customHeight="1">
      <c r="A96" s="1285"/>
      <c r="B96" s="1285"/>
      <c r="C96" s="1285"/>
      <c r="D96" s="871"/>
      <c r="E96" s="871"/>
      <c r="F96" s="868"/>
      <c r="G96" s="866"/>
      <c r="H96" s="866"/>
      <c r="I96" s="864"/>
      <c r="J96" s="861"/>
      <c r="K96" s="873">
        <v>1</v>
      </c>
      <c r="L96" s="507"/>
      <c r="M96" s="519" t="s">
        <v>16</v>
      </c>
      <c r="N96" s="518"/>
      <c r="O96" s="514"/>
      <c r="P96" s="514"/>
      <c r="Q96" s="514"/>
      <c r="R96" s="541"/>
      <c r="S96" s="533"/>
      <c r="T96" s="532"/>
      <c r="U96" s="518"/>
      <c r="V96" s="719"/>
      <c r="W96" s="719"/>
      <c r="X96" s="719"/>
      <c r="Y96" s="728"/>
      <c r="Z96" s="953"/>
      <c r="AA96" s="952"/>
      <c r="AB96" s="1082"/>
      <c r="AC96" s="719"/>
      <c r="AD96" s="719"/>
      <c r="AE96" s="719"/>
      <c r="AF96" s="728"/>
      <c r="AG96" s="953"/>
      <c r="AH96" s="952"/>
      <c r="AI96" s="1082"/>
      <c r="AJ96" s="719"/>
      <c r="AK96" s="719"/>
      <c r="AL96" s="719"/>
      <c r="AM96" s="728"/>
      <c r="AN96" s="953"/>
      <c r="AO96" s="952"/>
      <c r="AP96" s="1082"/>
      <c r="AQ96" s="533"/>
      <c r="AR96" s="529"/>
      <c r="AS96" s="555"/>
      <c r="AT96" s="555"/>
      <c r="AU96" s="555"/>
      <c r="AV96" s="555"/>
      <c r="AW96" s="555"/>
      <c r="AX96" s="555"/>
      <c r="AY96" s="555"/>
      <c r="AZ96" s="555"/>
      <c r="BA96" s="555"/>
      <c r="BB96" s="555"/>
      <c r="BC96" s="555"/>
      <c r="BD96" s="555"/>
    </row>
    <row r="97" spans="1:76" s="491" customFormat="1" ht="15" customHeight="1">
      <c r="A97" s="1285"/>
      <c r="B97" s="1285"/>
      <c r="C97" s="871"/>
      <c r="D97" s="871"/>
      <c r="E97" s="871"/>
      <c r="F97" s="871"/>
      <c r="G97" s="866"/>
      <c r="H97" s="866"/>
      <c r="I97" s="874"/>
      <c r="J97" s="861"/>
      <c r="K97" s="873">
        <v>1</v>
      </c>
      <c r="L97" s="507"/>
      <c r="M97" s="518" t="s">
        <v>17</v>
      </c>
      <c r="N97" s="518"/>
      <c r="O97" s="514"/>
      <c r="P97" s="514"/>
      <c r="Q97" s="514"/>
      <c r="R97" s="541"/>
      <c r="S97" s="533"/>
      <c r="T97" s="532"/>
      <c r="U97" s="518"/>
      <c r="V97" s="719"/>
      <c r="W97" s="719"/>
      <c r="X97" s="719"/>
      <c r="Y97" s="728"/>
      <c r="Z97" s="953"/>
      <c r="AA97" s="952"/>
      <c r="AB97" s="1082"/>
      <c r="AC97" s="719"/>
      <c r="AD97" s="719"/>
      <c r="AE97" s="719"/>
      <c r="AF97" s="728"/>
      <c r="AG97" s="953"/>
      <c r="AH97" s="952"/>
      <c r="AI97" s="1082"/>
      <c r="AJ97" s="719"/>
      <c r="AK97" s="719"/>
      <c r="AL97" s="719"/>
      <c r="AM97" s="728"/>
      <c r="AN97" s="953"/>
      <c r="AO97" s="952"/>
      <c r="AP97" s="1082"/>
      <c r="AQ97" s="533"/>
      <c r="AR97" s="529"/>
      <c r="AS97" s="555"/>
      <c r="AT97" s="555"/>
      <c r="AU97" s="555"/>
      <c r="AV97" s="555"/>
      <c r="AW97" s="555"/>
      <c r="AX97" s="555"/>
      <c r="AY97" s="555"/>
      <c r="AZ97" s="555"/>
      <c r="BA97" s="555"/>
      <c r="BB97" s="555"/>
      <c r="BC97" s="555"/>
      <c r="BD97" s="555"/>
    </row>
    <row r="98" spans="1:76" s="491" customFormat="1" ht="15" customHeight="1">
      <c r="A98" s="1285"/>
      <c r="B98" s="871"/>
      <c r="C98" s="871"/>
      <c r="D98" s="871"/>
      <c r="E98" s="871"/>
      <c r="F98" s="871"/>
      <c r="G98" s="866"/>
      <c r="H98" s="866"/>
      <c r="I98" s="864"/>
      <c r="J98" s="861"/>
      <c r="K98" s="873">
        <v>1</v>
      </c>
      <c r="L98" s="507"/>
      <c r="M98" s="527" t="s">
        <v>18</v>
      </c>
      <c r="N98" s="518"/>
      <c r="O98" s="514"/>
      <c r="P98" s="514"/>
      <c r="Q98" s="514"/>
      <c r="R98" s="541"/>
      <c r="S98" s="533"/>
      <c r="T98" s="532"/>
      <c r="U98" s="518"/>
      <c r="V98" s="719"/>
      <c r="W98" s="719"/>
      <c r="X98" s="719"/>
      <c r="Y98" s="728"/>
      <c r="Z98" s="953"/>
      <c r="AA98" s="952"/>
      <c r="AB98" s="1082"/>
      <c r="AC98" s="719"/>
      <c r="AD98" s="719"/>
      <c r="AE98" s="719"/>
      <c r="AF98" s="728"/>
      <c r="AG98" s="953"/>
      <c r="AH98" s="952"/>
      <c r="AI98" s="1082"/>
      <c r="AJ98" s="719"/>
      <c r="AK98" s="719"/>
      <c r="AL98" s="719"/>
      <c r="AM98" s="728"/>
      <c r="AN98" s="953"/>
      <c r="AO98" s="952"/>
      <c r="AP98" s="1082"/>
      <c r="AQ98" s="533"/>
      <c r="AR98" s="529"/>
      <c r="AS98" s="555"/>
      <c r="AT98" s="555"/>
      <c r="AU98" s="555"/>
      <c r="AV98" s="555"/>
      <c r="AW98" s="555"/>
      <c r="AX98" s="555"/>
      <c r="AY98" s="555"/>
      <c r="AZ98" s="555"/>
      <c r="BA98" s="555"/>
      <c r="BB98" s="555"/>
      <c r="BC98" s="555"/>
      <c r="BD98" s="555"/>
    </row>
    <row r="99" spans="1:76" s="491" customFormat="1" ht="15" customHeight="1">
      <c r="A99" s="860"/>
      <c r="B99" s="860"/>
      <c r="C99" s="860"/>
      <c r="D99" s="860"/>
      <c r="E99" s="860"/>
      <c r="F99" s="860"/>
      <c r="G99" s="860"/>
      <c r="H99" s="860"/>
      <c r="I99" s="860"/>
      <c r="J99" s="860"/>
      <c r="K99" s="860"/>
      <c r="L99" s="462"/>
      <c r="M99" s="534" t="s">
        <v>307</v>
      </c>
      <c r="N99" s="518"/>
      <c r="O99" s="514"/>
      <c r="P99" s="514"/>
      <c r="Q99" s="514"/>
      <c r="R99" s="541"/>
      <c r="S99" s="533"/>
      <c r="T99" s="532"/>
      <c r="U99" s="518"/>
      <c r="V99" s="533"/>
      <c r="W99" s="529"/>
      <c r="X99" s="555"/>
      <c r="Y99" s="555"/>
      <c r="Z99" s="555"/>
      <c r="AA99" s="555"/>
      <c r="AB99" s="555"/>
      <c r="AC99" s="555"/>
      <c r="AD99" s="555"/>
      <c r="AE99" s="555"/>
      <c r="AF99" s="555"/>
      <c r="AG99" s="555"/>
      <c r="AH99" s="555"/>
      <c r="AI99" s="555"/>
    </row>
    <row r="100" spans="1:76" s="565" customFormat="1" ht="15" customHeight="1">
      <c r="A100" s="564"/>
      <c r="B100" s="564"/>
      <c r="C100" s="564"/>
      <c r="D100" s="564"/>
      <c r="E100" s="564"/>
      <c r="F100" s="564"/>
      <c r="G100" s="563"/>
      <c r="H100" s="564"/>
      <c r="I100" s="646"/>
      <c r="J100" s="647"/>
      <c r="L100" s="566"/>
      <c r="M100" s="641"/>
      <c r="N100" s="642"/>
      <c r="O100" s="643"/>
      <c r="P100" s="643"/>
      <c r="Q100" s="643"/>
      <c r="R100" s="644"/>
      <c r="S100" s="522"/>
      <c r="T100" s="645"/>
      <c r="U100" s="642"/>
      <c r="V100" s="522"/>
      <c r="W100" s="522"/>
      <c r="X100" s="564"/>
      <c r="Y100" s="564"/>
      <c r="Z100" s="564"/>
      <c r="AA100" s="564"/>
      <c r="AB100" s="564"/>
      <c r="AC100" s="564"/>
      <c r="AD100" s="564"/>
      <c r="AE100" s="564"/>
      <c r="AF100" s="564"/>
      <c r="AG100" s="564"/>
      <c r="AH100" s="564"/>
      <c r="AI100" s="564"/>
    </row>
    <row r="101" spans="1:76" s="34" customFormat="1" ht="17.100000000000001" customHeight="1">
      <c r="G101" s="34" t="s">
        <v>12</v>
      </c>
      <c r="I101" s="34" t="s">
        <v>66</v>
      </c>
      <c r="V101" s="151"/>
    </row>
    <row r="102" spans="1:76" ht="17.100000000000001" customHeight="1">
      <c r="X102" s="439"/>
      <c r="Y102" s="40"/>
      <c r="Z102" s="40"/>
    </row>
    <row r="103" spans="1:76" s="492" customFormat="1" ht="22.5">
      <c r="A103" s="1285">
        <v>1</v>
      </c>
      <c r="B103" s="1020"/>
      <c r="C103" s="1020"/>
      <c r="D103" s="1020"/>
      <c r="E103" s="1021"/>
      <c r="F103" s="1022"/>
      <c r="G103" s="1020"/>
      <c r="H103" s="1020"/>
      <c r="I103" s="1001"/>
      <c r="J103" s="1006"/>
      <c r="K103" s="1006"/>
      <c r="L103" s="561">
        <f>mergeValue(A103)</f>
        <v>1</v>
      </c>
      <c r="M103" s="609" t="s">
        <v>19</v>
      </c>
      <c r="N103" s="548"/>
      <c r="O103" s="1384"/>
      <c r="P103" s="1385"/>
      <c r="Q103" s="1385"/>
      <c r="R103" s="1385"/>
      <c r="S103" s="1385"/>
      <c r="T103" s="1385"/>
      <c r="U103" s="1385"/>
      <c r="V103" s="1385"/>
      <c r="W103" s="1385"/>
      <c r="X103" s="1385"/>
      <c r="Y103" s="1385"/>
      <c r="Z103" s="1385"/>
      <c r="AA103" s="1385"/>
      <c r="AB103" s="1385"/>
      <c r="AC103" s="1385"/>
      <c r="AD103" s="1385"/>
      <c r="AE103" s="1385"/>
      <c r="AF103" s="1385"/>
      <c r="AG103" s="1385"/>
      <c r="AH103" s="1385"/>
      <c r="AI103" s="1385"/>
      <c r="AJ103" s="1385"/>
      <c r="AK103" s="1385"/>
      <c r="AL103" s="1385"/>
      <c r="AM103" s="1385"/>
      <c r="AN103" s="1385"/>
      <c r="AO103" s="1385"/>
      <c r="AP103" s="1385"/>
      <c r="AQ103" s="1385"/>
      <c r="AR103" s="1385"/>
      <c r="AS103" s="1385"/>
      <c r="AT103" s="1385"/>
      <c r="AU103" s="1385"/>
      <c r="AV103" s="1385"/>
      <c r="AW103" s="1385"/>
      <c r="AX103" s="1385"/>
      <c r="AY103" s="1385"/>
      <c r="AZ103" s="1385"/>
      <c r="BA103" s="1385"/>
      <c r="BB103" s="1385"/>
      <c r="BC103" s="1385"/>
      <c r="BD103" s="1385"/>
      <c r="BE103" s="1385"/>
      <c r="BF103" s="1385"/>
      <c r="BG103" s="1385"/>
      <c r="BH103" s="1385"/>
      <c r="BI103" s="1385"/>
      <c r="BJ103" s="1385"/>
      <c r="BK103" s="1386"/>
      <c r="BL103" s="1125" t="s">
        <v>718</v>
      </c>
      <c r="BM103" s="553"/>
      <c r="BN103" s="553"/>
      <c r="BO103" s="553"/>
      <c r="BP103" s="553"/>
      <c r="BQ103" s="553"/>
      <c r="BR103" s="553"/>
      <c r="BS103" s="553"/>
      <c r="BT103" s="553"/>
      <c r="BU103" s="553"/>
      <c r="BV103" s="553"/>
      <c r="BW103" s="553"/>
      <c r="BX103" s="553"/>
    </row>
    <row r="104" spans="1:76" s="492" customFormat="1" ht="22.5">
      <c r="A104" s="1285"/>
      <c r="B104" s="1285">
        <v>1</v>
      </c>
      <c r="C104" s="1020"/>
      <c r="D104" s="1020"/>
      <c r="E104" s="1022"/>
      <c r="F104" s="1022"/>
      <c r="G104" s="1020"/>
      <c r="H104" s="1020"/>
      <c r="I104" s="1008"/>
      <c r="J104" s="1003"/>
      <c r="K104" s="1002"/>
      <c r="L104" s="561" t="str">
        <f>mergeValue(A104) &amp;"."&amp; mergeValue(B104)</f>
        <v>1.1</v>
      </c>
      <c r="M104" s="515" t="s">
        <v>15</v>
      </c>
      <c r="N104" s="548"/>
      <c r="O104" s="1384"/>
      <c r="P104" s="1385"/>
      <c r="Q104" s="1385"/>
      <c r="R104" s="1385"/>
      <c r="S104" s="1385"/>
      <c r="T104" s="1385"/>
      <c r="U104" s="1385"/>
      <c r="V104" s="1385"/>
      <c r="W104" s="1385"/>
      <c r="X104" s="1385"/>
      <c r="Y104" s="1385"/>
      <c r="Z104" s="1385"/>
      <c r="AA104" s="1385"/>
      <c r="AB104" s="1385"/>
      <c r="AC104" s="1385"/>
      <c r="AD104" s="1385"/>
      <c r="AE104" s="1385"/>
      <c r="AF104" s="1385"/>
      <c r="AG104" s="1385"/>
      <c r="AH104" s="1385"/>
      <c r="AI104" s="1385"/>
      <c r="AJ104" s="1385"/>
      <c r="AK104" s="1385"/>
      <c r="AL104" s="1385"/>
      <c r="AM104" s="1385"/>
      <c r="AN104" s="1385"/>
      <c r="AO104" s="1385"/>
      <c r="AP104" s="1385"/>
      <c r="AQ104" s="1385"/>
      <c r="AR104" s="1385"/>
      <c r="AS104" s="1385"/>
      <c r="AT104" s="1385"/>
      <c r="AU104" s="1385"/>
      <c r="AV104" s="1385"/>
      <c r="AW104" s="1385"/>
      <c r="AX104" s="1385"/>
      <c r="AY104" s="1385"/>
      <c r="AZ104" s="1385"/>
      <c r="BA104" s="1385"/>
      <c r="BB104" s="1385"/>
      <c r="BC104" s="1385"/>
      <c r="BD104" s="1385"/>
      <c r="BE104" s="1385"/>
      <c r="BF104" s="1385"/>
      <c r="BG104" s="1385"/>
      <c r="BH104" s="1385"/>
      <c r="BI104" s="1385"/>
      <c r="BJ104" s="1385"/>
      <c r="BK104" s="1386"/>
      <c r="BL104" s="1125" t="s">
        <v>459</v>
      </c>
      <c r="BM104" s="553"/>
      <c r="BN104" s="553"/>
      <c r="BO104" s="553"/>
      <c r="BP104" s="553"/>
      <c r="BQ104" s="553"/>
      <c r="BR104" s="553"/>
      <c r="BS104" s="553"/>
      <c r="BT104" s="553"/>
      <c r="BU104" s="553"/>
      <c r="BV104" s="553"/>
      <c r="BW104" s="553"/>
      <c r="BX104" s="553"/>
    </row>
    <row r="105" spans="1:76" s="492" customFormat="1" ht="22.5">
      <c r="A105" s="1285"/>
      <c r="B105" s="1285"/>
      <c r="C105" s="1285">
        <v>1</v>
      </c>
      <c r="D105" s="1020"/>
      <c r="E105" s="1022"/>
      <c r="F105" s="1022"/>
      <c r="G105" s="1020"/>
      <c r="H105" s="1020"/>
      <c r="I105" s="1008"/>
      <c r="J105" s="1003"/>
      <c r="K105" s="1002"/>
      <c r="L105" s="561" t="str">
        <f>mergeValue(A105) &amp;"."&amp; mergeValue(B105)&amp;"."&amp; mergeValue(C105)</f>
        <v>1.1.1</v>
      </c>
      <c r="M105" s="516" t="s">
        <v>7</v>
      </c>
      <c r="N105" s="548"/>
      <c r="O105" s="1384"/>
      <c r="P105" s="1385"/>
      <c r="Q105" s="1385"/>
      <c r="R105" s="1385"/>
      <c r="S105" s="1385"/>
      <c r="T105" s="1385"/>
      <c r="U105" s="1385"/>
      <c r="V105" s="1385"/>
      <c r="W105" s="1385"/>
      <c r="X105" s="1385"/>
      <c r="Y105" s="1385"/>
      <c r="Z105" s="1385"/>
      <c r="AA105" s="1385"/>
      <c r="AB105" s="1385"/>
      <c r="AC105" s="1385"/>
      <c r="AD105" s="1385"/>
      <c r="AE105" s="1385"/>
      <c r="AF105" s="1385"/>
      <c r="AG105" s="1385"/>
      <c r="AH105" s="1385"/>
      <c r="AI105" s="1385"/>
      <c r="AJ105" s="1385"/>
      <c r="AK105" s="1385"/>
      <c r="AL105" s="1385"/>
      <c r="AM105" s="1385"/>
      <c r="AN105" s="1385"/>
      <c r="AO105" s="1385"/>
      <c r="AP105" s="1385"/>
      <c r="AQ105" s="1385"/>
      <c r="AR105" s="1385"/>
      <c r="AS105" s="1385"/>
      <c r="AT105" s="1385"/>
      <c r="AU105" s="1385"/>
      <c r="AV105" s="1385"/>
      <c r="AW105" s="1385"/>
      <c r="AX105" s="1385"/>
      <c r="AY105" s="1385"/>
      <c r="AZ105" s="1385"/>
      <c r="BA105" s="1385"/>
      <c r="BB105" s="1385"/>
      <c r="BC105" s="1385"/>
      <c r="BD105" s="1385"/>
      <c r="BE105" s="1385"/>
      <c r="BF105" s="1385"/>
      <c r="BG105" s="1385"/>
      <c r="BH105" s="1385"/>
      <c r="BI105" s="1385"/>
      <c r="BJ105" s="1385"/>
      <c r="BK105" s="1386"/>
      <c r="BL105" s="1125" t="s">
        <v>600</v>
      </c>
      <c r="BM105" s="553"/>
      <c r="BN105" s="553"/>
      <c r="BO105" s="553"/>
      <c r="BP105" s="553"/>
      <c r="BQ105" s="553"/>
      <c r="BR105" s="553"/>
      <c r="BS105" s="553"/>
      <c r="BT105" s="553"/>
      <c r="BU105" s="553"/>
      <c r="BV105" s="553"/>
      <c r="BW105" s="553"/>
      <c r="BX105" s="553"/>
    </row>
    <row r="106" spans="1:76" s="492" customFormat="1" ht="22.5">
      <c r="A106" s="1285"/>
      <c r="B106" s="1285"/>
      <c r="C106" s="1285"/>
      <c r="D106" s="1285">
        <v>1</v>
      </c>
      <c r="E106" s="1022"/>
      <c r="F106" s="1022"/>
      <c r="G106" s="1020"/>
      <c r="H106" s="1020"/>
      <c r="I106" s="1008"/>
      <c r="J106" s="1003"/>
      <c r="K106" s="1002"/>
      <c r="L106" s="561" t="str">
        <f>mergeValue(A106) &amp;"."&amp; mergeValue(B106)&amp;"."&amp; mergeValue(C106)&amp;"."&amp; mergeValue(D106)</f>
        <v>1.1.1.1</v>
      </c>
      <c r="M106" s="517" t="s">
        <v>21</v>
      </c>
      <c r="N106" s="548"/>
      <c r="O106" s="1384"/>
      <c r="P106" s="1385"/>
      <c r="Q106" s="1385"/>
      <c r="R106" s="1385"/>
      <c r="S106" s="1385"/>
      <c r="T106" s="1385"/>
      <c r="U106" s="1385"/>
      <c r="V106" s="1385"/>
      <c r="W106" s="1385"/>
      <c r="X106" s="1385"/>
      <c r="Y106" s="1385"/>
      <c r="Z106" s="1385"/>
      <c r="AA106" s="1385"/>
      <c r="AB106" s="1385"/>
      <c r="AC106" s="1385"/>
      <c r="AD106" s="1385"/>
      <c r="AE106" s="1385"/>
      <c r="AF106" s="1385"/>
      <c r="AG106" s="1385"/>
      <c r="AH106" s="1385"/>
      <c r="AI106" s="1385"/>
      <c r="AJ106" s="1385"/>
      <c r="AK106" s="1385"/>
      <c r="AL106" s="1385"/>
      <c r="AM106" s="1385"/>
      <c r="AN106" s="1385"/>
      <c r="AO106" s="1385"/>
      <c r="AP106" s="1385"/>
      <c r="AQ106" s="1385"/>
      <c r="AR106" s="1385"/>
      <c r="AS106" s="1385"/>
      <c r="AT106" s="1385"/>
      <c r="AU106" s="1385"/>
      <c r="AV106" s="1385"/>
      <c r="AW106" s="1385"/>
      <c r="AX106" s="1385"/>
      <c r="AY106" s="1385"/>
      <c r="AZ106" s="1385"/>
      <c r="BA106" s="1385"/>
      <c r="BB106" s="1385"/>
      <c r="BC106" s="1385"/>
      <c r="BD106" s="1385"/>
      <c r="BE106" s="1385"/>
      <c r="BF106" s="1385"/>
      <c r="BG106" s="1385"/>
      <c r="BH106" s="1385"/>
      <c r="BI106" s="1385"/>
      <c r="BJ106" s="1385"/>
      <c r="BK106" s="1386"/>
      <c r="BL106" s="1125" t="s">
        <v>601</v>
      </c>
      <c r="BM106" s="553"/>
      <c r="BN106" s="553"/>
      <c r="BO106" s="553"/>
      <c r="BP106" s="553"/>
      <c r="BQ106" s="553"/>
      <c r="BR106" s="553"/>
      <c r="BS106" s="553"/>
      <c r="BT106" s="553"/>
      <c r="BU106" s="553"/>
      <c r="BV106" s="553"/>
      <c r="BW106" s="553"/>
      <c r="BX106" s="553"/>
    </row>
    <row r="107" spans="1:76" s="492" customFormat="1" ht="14.25" hidden="1" customHeight="1">
      <c r="A107" s="1285"/>
      <c r="B107" s="1285"/>
      <c r="C107" s="1285"/>
      <c r="D107" s="1285"/>
      <c r="E107" s="1285">
        <v>1</v>
      </c>
      <c r="F107" s="1022"/>
      <c r="G107" s="1020"/>
      <c r="H107" s="1020"/>
      <c r="I107" s="1007"/>
      <c r="J107" s="1003"/>
      <c r="K107" s="1002"/>
      <c r="L107" s="561"/>
      <c r="M107" s="523"/>
      <c r="N107" s="549"/>
      <c r="O107" s="1387"/>
      <c r="P107" s="1388"/>
      <c r="Q107" s="1388"/>
      <c r="R107" s="1388"/>
      <c r="S107" s="1388"/>
      <c r="T107" s="1388"/>
      <c r="U107" s="1388"/>
      <c r="V107" s="1388"/>
      <c r="W107" s="1388"/>
      <c r="X107" s="1388"/>
      <c r="Y107" s="1388"/>
      <c r="Z107" s="1388"/>
      <c r="AA107" s="1388"/>
      <c r="AB107" s="1388"/>
      <c r="AC107" s="1388"/>
      <c r="AD107" s="1388"/>
      <c r="AE107" s="1388"/>
      <c r="AF107" s="1388"/>
      <c r="AG107" s="1388"/>
      <c r="AH107" s="1388"/>
      <c r="AI107" s="1388"/>
      <c r="AJ107" s="1388"/>
      <c r="AK107" s="1388"/>
      <c r="AL107" s="1388"/>
      <c r="AM107" s="1388"/>
      <c r="AN107" s="1388"/>
      <c r="AO107" s="1388"/>
      <c r="AP107" s="1388"/>
      <c r="AQ107" s="1388"/>
      <c r="AR107" s="1388"/>
      <c r="AS107" s="1388"/>
      <c r="AT107" s="1388"/>
      <c r="AU107" s="1388"/>
      <c r="AV107" s="1388"/>
      <c r="AW107" s="1388"/>
      <c r="AX107" s="1388"/>
      <c r="AY107" s="1388"/>
      <c r="AZ107" s="1388"/>
      <c r="BA107" s="1388"/>
      <c r="BB107" s="1388"/>
      <c r="BC107" s="1388"/>
      <c r="BD107" s="1388"/>
      <c r="BE107" s="1388"/>
      <c r="BF107" s="1388"/>
      <c r="BG107" s="1388"/>
      <c r="BH107" s="1388"/>
      <c r="BI107" s="1388"/>
      <c r="BJ107" s="1388"/>
      <c r="BK107" s="1389"/>
      <c r="BL107" s="1125"/>
      <c r="BM107" s="553"/>
      <c r="BN107" s="553"/>
      <c r="BO107" s="553"/>
      <c r="BP107" s="553"/>
      <c r="BQ107" s="553"/>
      <c r="BR107" s="553"/>
      <c r="BS107" s="553"/>
      <c r="BT107" s="553"/>
      <c r="BU107" s="553"/>
      <c r="BV107" s="553"/>
      <c r="BW107" s="553"/>
      <c r="BX107" s="553"/>
    </row>
    <row r="108" spans="1:76" s="492" customFormat="1" ht="33.75">
      <c r="A108" s="1285"/>
      <c r="B108" s="1285"/>
      <c r="C108" s="1285"/>
      <c r="D108" s="1285"/>
      <c r="E108" s="1285"/>
      <c r="F108" s="1285">
        <v>1</v>
      </c>
      <c r="G108" s="1020"/>
      <c r="H108" s="1020"/>
      <c r="I108" s="1337"/>
      <c r="J108" s="1003"/>
      <c r="K108" s="1002"/>
      <c r="L108" s="561" t="str">
        <f>mergeValue(A108) &amp;"."&amp; mergeValue(B108)&amp;"."&amp; mergeValue(C108)&amp;"."&amp; mergeValue(D108)&amp;"."&amp; mergeValue(F108)</f>
        <v>1.1.1.1.1</v>
      </c>
      <c r="M108" s="524" t="s">
        <v>9</v>
      </c>
      <c r="N108" s="549"/>
      <c r="O108" s="1288"/>
      <c r="P108" s="1289"/>
      <c r="Q108" s="1289"/>
      <c r="R108" s="1289"/>
      <c r="S108" s="1289"/>
      <c r="T108" s="1289"/>
      <c r="U108" s="1289"/>
      <c r="V108" s="1289"/>
      <c r="W108" s="1289"/>
      <c r="X108" s="1289"/>
      <c r="Y108" s="1289"/>
      <c r="Z108" s="1289"/>
      <c r="AA108" s="1289"/>
      <c r="AB108" s="1289"/>
      <c r="AC108" s="1289"/>
      <c r="AD108" s="1289"/>
      <c r="AE108" s="1289"/>
      <c r="AF108" s="1289"/>
      <c r="AG108" s="1289"/>
      <c r="AH108" s="1289"/>
      <c r="AI108" s="1289"/>
      <c r="AJ108" s="1289"/>
      <c r="AK108" s="1289"/>
      <c r="AL108" s="1289"/>
      <c r="AM108" s="1289"/>
      <c r="AN108" s="1289"/>
      <c r="AO108" s="1289"/>
      <c r="AP108" s="1289"/>
      <c r="AQ108" s="1289"/>
      <c r="AR108" s="1289"/>
      <c r="AS108" s="1289"/>
      <c r="AT108" s="1289"/>
      <c r="AU108" s="1289"/>
      <c r="AV108" s="1289"/>
      <c r="AW108" s="1289"/>
      <c r="AX108" s="1289"/>
      <c r="AY108" s="1289"/>
      <c r="AZ108" s="1289"/>
      <c r="BA108" s="1289"/>
      <c r="BB108" s="1289"/>
      <c r="BC108" s="1289"/>
      <c r="BD108" s="1289"/>
      <c r="BE108" s="1289"/>
      <c r="BF108" s="1289"/>
      <c r="BG108" s="1289"/>
      <c r="BH108" s="1289"/>
      <c r="BI108" s="1289"/>
      <c r="BJ108" s="1289"/>
      <c r="BK108" s="1290"/>
      <c r="BL108" s="1125" t="s">
        <v>720</v>
      </c>
      <c r="BM108" s="553"/>
      <c r="BN108" s="557" t="str">
        <f>strCheckUnique(BO108:BO112)</f>
        <v/>
      </c>
      <c r="BO108" s="553"/>
      <c r="BP108" s="557"/>
      <c r="BQ108" s="553"/>
      <c r="BR108" s="553"/>
      <c r="BS108" s="553"/>
      <c r="BT108" s="553"/>
      <c r="BU108" s="553"/>
      <c r="BV108" s="553"/>
      <c r="BW108" s="553"/>
      <c r="BX108" s="553"/>
    </row>
    <row r="109" spans="1:76" s="492" customFormat="1" ht="56.25" customHeight="1">
      <c r="A109" s="1285"/>
      <c r="B109" s="1285"/>
      <c r="C109" s="1285"/>
      <c r="D109" s="1285"/>
      <c r="E109" s="1285"/>
      <c r="F109" s="1285"/>
      <c r="G109" s="1285">
        <v>1</v>
      </c>
      <c r="H109" s="1020"/>
      <c r="I109" s="1337"/>
      <c r="J109" s="1338"/>
      <c r="K109" s="1009"/>
      <c r="L109" s="561" t="str">
        <f>mergeValue(A109) &amp;"."&amp; mergeValue(B109)&amp;"."&amp; mergeValue(C109)&amp;"."&amp; mergeValue(D109)&amp;"."&amp; mergeValue(F109)&amp;"."&amp; mergeValue(G109)</f>
        <v>1.1.1.1.1.1</v>
      </c>
      <c r="M109" s="1010"/>
      <c r="N109" s="614"/>
      <c r="O109" s="648"/>
      <c r="P109" s="648"/>
      <c r="Q109" s="531"/>
      <c r="R109" s="463"/>
      <c r="S109" s="1035"/>
      <c r="T109" s="463"/>
      <c r="U109" s="1035"/>
      <c r="V109" s="552" t="str">
        <f>W109 &amp; "-" &amp; Y109</f>
        <v>-</v>
      </c>
      <c r="W109" s="1291"/>
      <c r="X109" s="1293" t="s">
        <v>82</v>
      </c>
      <c r="Y109" s="1291"/>
      <c r="Z109" s="1293" t="s">
        <v>82</v>
      </c>
      <c r="AA109" s="648"/>
      <c r="AB109" s="648"/>
      <c r="AC109" s="725"/>
      <c r="AD109" s="676"/>
      <c r="AE109" s="1035"/>
      <c r="AF109" s="676"/>
      <c r="AG109" s="1035"/>
      <c r="AH109" s="731" t="str">
        <f>AI109 &amp; "-" &amp; AK109</f>
        <v>-</v>
      </c>
      <c r="AI109" s="1291"/>
      <c r="AJ109" s="1293" t="s">
        <v>82</v>
      </c>
      <c r="AK109" s="1291"/>
      <c r="AL109" s="1293" t="s">
        <v>82</v>
      </c>
      <c r="AM109" s="648"/>
      <c r="AN109" s="648"/>
      <c r="AO109" s="725"/>
      <c r="AP109" s="676"/>
      <c r="AQ109" s="1035"/>
      <c r="AR109" s="676"/>
      <c r="AS109" s="1035"/>
      <c r="AT109" s="731" t="str">
        <f>AU109 &amp; "-" &amp; AW109</f>
        <v>-</v>
      </c>
      <c r="AU109" s="1291"/>
      <c r="AV109" s="1293" t="s">
        <v>82</v>
      </c>
      <c r="AW109" s="1291"/>
      <c r="AX109" s="1293" t="s">
        <v>82</v>
      </c>
      <c r="AY109" s="648"/>
      <c r="AZ109" s="648"/>
      <c r="BA109" s="725"/>
      <c r="BB109" s="676"/>
      <c r="BC109" s="1035"/>
      <c r="BD109" s="676"/>
      <c r="BE109" s="1035"/>
      <c r="BF109" s="731" t="str">
        <f>BG109 &amp; "-" &amp; BI109</f>
        <v>-</v>
      </c>
      <c r="BG109" s="1291"/>
      <c r="BH109" s="1293" t="s">
        <v>82</v>
      </c>
      <c r="BI109" s="1291"/>
      <c r="BJ109" s="1293" t="s">
        <v>83</v>
      </c>
      <c r="BK109" s="506"/>
      <c r="BL109" s="1125" t="s">
        <v>738</v>
      </c>
      <c r="BM109" s="553" t="str">
        <f>strCheckDate(O109:BK109)</f>
        <v/>
      </c>
      <c r="BN109" s="557"/>
      <c r="BO109" s="557" t="str">
        <f>IF(M109="","",M109 )</f>
        <v/>
      </c>
      <c r="BP109" s="557"/>
      <c r="BQ109" s="557"/>
      <c r="BR109" s="557"/>
      <c r="BS109" s="553"/>
      <c r="BT109" s="553"/>
      <c r="BU109" s="553"/>
      <c r="BV109" s="553"/>
      <c r="BW109" s="553"/>
      <c r="BX109" s="553"/>
    </row>
    <row r="110" spans="1:76" s="492" customFormat="1" ht="14.25" hidden="1">
      <c r="A110" s="1285"/>
      <c r="B110" s="1285"/>
      <c r="C110" s="1285"/>
      <c r="D110" s="1285"/>
      <c r="E110" s="1285"/>
      <c r="F110" s="1285"/>
      <c r="G110" s="1285"/>
      <c r="H110" s="1020"/>
      <c r="I110" s="1337"/>
      <c r="J110" s="1338"/>
      <c r="K110" s="1009"/>
      <c r="L110" s="568"/>
      <c r="M110" s="614"/>
      <c r="N110" s="614"/>
      <c r="O110" s="531"/>
      <c r="P110" s="463"/>
      <c r="Q110" s="463"/>
      <c r="R110" s="463"/>
      <c r="S110" s="463"/>
      <c r="T110" s="463"/>
      <c r="U110" s="528"/>
      <c r="V110" s="552"/>
      <c r="W110" s="1292"/>
      <c r="X110" s="1293"/>
      <c r="Y110" s="1292"/>
      <c r="Z110" s="1293"/>
      <c r="AA110" s="725"/>
      <c r="AB110" s="676"/>
      <c r="AC110" s="676"/>
      <c r="AD110" s="676"/>
      <c r="AE110" s="676"/>
      <c r="AF110" s="676"/>
      <c r="AG110" s="1086"/>
      <c r="AH110" s="731"/>
      <c r="AI110" s="1292"/>
      <c r="AJ110" s="1293"/>
      <c r="AK110" s="1292"/>
      <c r="AL110" s="1293"/>
      <c r="AM110" s="725"/>
      <c r="AN110" s="676"/>
      <c r="AO110" s="676"/>
      <c r="AP110" s="676"/>
      <c r="AQ110" s="676"/>
      <c r="AR110" s="676"/>
      <c r="AS110" s="1086"/>
      <c r="AT110" s="731"/>
      <c r="AU110" s="1292"/>
      <c r="AV110" s="1293"/>
      <c r="AW110" s="1292"/>
      <c r="AX110" s="1293"/>
      <c r="AY110" s="725"/>
      <c r="AZ110" s="676"/>
      <c r="BA110" s="676"/>
      <c r="BB110" s="676"/>
      <c r="BC110" s="676"/>
      <c r="BD110" s="676"/>
      <c r="BE110" s="1086"/>
      <c r="BF110" s="731"/>
      <c r="BG110" s="1292"/>
      <c r="BH110" s="1293"/>
      <c r="BI110" s="1292"/>
      <c r="BJ110" s="1293"/>
      <c r="BK110" s="506"/>
      <c r="BL110" s="1304"/>
      <c r="BM110" s="553"/>
      <c r="BN110" s="553"/>
      <c r="BO110" s="553"/>
      <c r="BP110" s="557">
        <f ca="1">OFFSET(BP110,-1,0)</f>
        <v>0</v>
      </c>
      <c r="BQ110" s="553"/>
      <c r="BR110" s="553"/>
      <c r="BS110" s="553"/>
      <c r="BT110" s="553"/>
      <c r="BU110" s="553"/>
      <c r="BV110" s="553"/>
      <c r="BW110" s="553"/>
      <c r="BX110" s="553"/>
    </row>
    <row r="111" spans="1:76" s="491" customFormat="1" ht="15" hidden="1" customHeight="1">
      <c r="A111" s="1285"/>
      <c r="B111" s="1285"/>
      <c r="C111" s="1285"/>
      <c r="D111" s="1285"/>
      <c r="E111" s="1285"/>
      <c r="F111" s="1285"/>
      <c r="G111" s="1285"/>
      <c r="H111" s="1020"/>
      <c r="I111" s="1337"/>
      <c r="J111" s="1338"/>
      <c r="K111" s="1011"/>
      <c r="L111" s="507"/>
      <c r="M111" s="526"/>
      <c r="N111" s="520"/>
      <c r="O111" s="514"/>
      <c r="P111" s="514"/>
      <c r="Q111" s="514"/>
      <c r="R111" s="514"/>
      <c r="S111" s="514"/>
      <c r="T111" s="514"/>
      <c r="U111" s="514"/>
      <c r="V111" s="514"/>
      <c r="W111" s="532"/>
      <c r="X111" s="533"/>
      <c r="Y111" s="532"/>
      <c r="Z111" s="520"/>
      <c r="AA111" s="719"/>
      <c r="AB111" s="719"/>
      <c r="AC111" s="719"/>
      <c r="AD111" s="719"/>
      <c r="AE111" s="719"/>
      <c r="AF111" s="719"/>
      <c r="AG111" s="719"/>
      <c r="AH111" s="719"/>
      <c r="AI111" s="952"/>
      <c r="AJ111" s="953"/>
      <c r="AK111" s="952"/>
      <c r="AL111" s="948"/>
      <c r="AM111" s="719"/>
      <c r="AN111" s="719"/>
      <c r="AO111" s="719"/>
      <c r="AP111" s="719"/>
      <c r="AQ111" s="719"/>
      <c r="AR111" s="719"/>
      <c r="AS111" s="719"/>
      <c r="AT111" s="719"/>
      <c r="AU111" s="952"/>
      <c r="AV111" s="953"/>
      <c r="AW111" s="952"/>
      <c r="AX111" s="948"/>
      <c r="AY111" s="719"/>
      <c r="AZ111" s="719"/>
      <c r="BA111" s="719"/>
      <c r="BB111" s="719"/>
      <c r="BC111" s="719"/>
      <c r="BD111" s="719"/>
      <c r="BE111" s="719"/>
      <c r="BF111" s="719"/>
      <c r="BG111" s="952"/>
      <c r="BH111" s="953"/>
      <c r="BI111" s="952"/>
      <c r="BJ111" s="948"/>
      <c r="BK111" s="529"/>
      <c r="BL111" s="1305"/>
      <c r="BM111" s="555"/>
      <c r="BN111" s="555"/>
      <c r="BO111" s="555"/>
      <c r="BP111" s="555"/>
      <c r="BQ111" s="555"/>
      <c r="BR111" s="555"/>
      <c r="BS111" s="555"/>
      <c r="BT111" s="555"/>
      <c r="BU111" s="555"/>
      <c r="BV111" s="555"/>
      <c r="BW111" s="555"/>
      <c r="BX111" s="555"/>
    </row>
    <row r="112" spans="1:76" s="491" customFormat="1" ht="15" customHeight="1">
      <c r="A112" s="1285"/>
      <c r="B112" s="1285"/>
      <c r="C112" s="1285"/>
      <c r="D112" s="1285"/>
      <c r="E112" s="1285"/>
      <c r="F112" s="1285"/>
      <c r="G112" s="1020"/>
      <c r="H112" s="1020"/>
      <c r="I112" s="1337"/>
      <c r="J112" s="1017"/>
      <c r="K112" s="1011"/>
      <c r="L112" s="507"/>
      <c r="M112" s="525" t="s">
        <v>24</v>
      </c>
      <c r="N112" s="526"/>
      <c r="O112" s="526"/>
      <c r="P112" s="526"/>
      <c r="Q112" s="526"/>
      <c r="R112" s="526"/>
      <c r="S112" s="526"/>
      <c r="T112" s="526"/>
      <c r="U112" s="526"/>
      <c r="V112" s="526"/>
      <c r="W112" s="526"/>
      <c r="X112" s="526"/>
      <c r="Y112" s="526"/>
      <c r="Z112" s="526"/>
      <c r="AA112" s="526"/>
      <c r="AB112" s="526"/>
      <c r="AC112" s="526"/>
      <c r="AD112" s="526"/>
      <c r="AE112" s="526"/>
      <c r="AF112" s="526"/>
      <c r="AG112" s="526"/>
      <c r="AH112" s="526"/>
      <c r="AI112" s="526"/>
      <c r="AJ112" s="526"/>
      <c r="AK112" s="526"/>
      <c r="AL112" s="526"/>
      <c r="AM112" s="526"/>
      <c r="AN112" s="526"/>
      <c r="AO112" s="526"/>
      <c r="AP112" s="526"/>
      <c r="AQ112" s="526"/>
      <c r="AR112" s="526"/>
      <c r="AS112" s="526"/>
      <c r="AT112" s="526"/>
      <c r="AU112" s="526"/>
      <c r="AV112" s="526"/>
      <c r="AW112" s="526"/>
      <c r="AX112" s="526"/>
      <c r="AY112" s="526"/>
      <c r="AZ112" s="526"/>
      <c r="BA112" s="526"/>
      <c r="BB112" s="526"/>
      <c r="BC112" s="526"/>
      <c r="BD112" s="526"/>
      <c r="BE112" s="526"/>
      <c r="BF112" s="526"/>
      <c r="BG112" s="526"/>
      <c r="BH112" s="526"/>
      <c r="BI112" s="526"/>
      <c r="BJ112" s="526"/>
      <c r="BK112" s="526"/>
      <c r="BL112" s="529"/>
      <c r="BM112" s="555"/>
      <c r="BN112" s="555"/>
      <c r="BO112" s="555"/>
      <c r="BP112" s="555"/>
      <c r="BQ112" s="555"/>
      <c r="BR112" s="555"/>
      <c r="BS112" s="555"/>
      <c r="BT112" s="555"/>
      <c r="BU112" s="555"/>
      <c r="BV112" s="555"/>
      <c r="BW112" s="555"/>
      <c r="BX112" s="555"/>
    </row>
    <row r="113" spans="1:76" s="491" customFormat="1" ht="15" customHeight="1">
      <c r="A113" s="1285"/>
      <c r="B113" s="1285"/>
      <c r="C113" s="1285"/>
      <c r="D113" s="1285"/>
      <c r="E113" s="1285"/>
      <c r="F113" s="1023"/>
      <c r="G113" s="1020"/>
      <c r="H113" s="1020"/>
      <c r="I113" s="1007"/>
      <c r="J113" s="1005"/>
      <c r="K113" s="1011"/>
      <c r="L113" s="507"/>
      <c r="M113" s="520" t="s">
        <v>10</v>
      </c>
      <c r="N113" s="519"/>
      <c r="O113" s="514"/>
      <c r="P113" s="514"/>
      <c r="Q113" s="514"/>
      <c r="R113" s="514"/>
      <c r="S113" s="514"/>
      <c r="T113" s="514"/>
      <c r="U113" s="514"/>
      <c r="V113" s="514"/>
      <c r="W113" s="541"/>
      <c r="X113" s="533"/>
      <c r="Y113" s="532"/>
      <c r="Z113" s="519"/>
      <c r="AA113" s="719"/>
      <c r="AB113" s="719"/>
      <c r="AC113" s="719"/>
      <c r="AD113" s="719"/>
      <c r="AE113" s="719"/>
      <c r="AF113" s="719"/>
      <c r="AG113" s="719"/>
      <c r="AH113" s="719"/>
      <c r="AI113" s="728"/>
      <c r="AJ113" s="953"/>
      <c r="AK113" s="952"/>
      <c r="AL113" s="1083"/>
      <c r="AM113" s="719"/>
      <c r="AN113" s="719"/>
      <c r="AO113" s="719"/>
      <c r="AP113" s="719"/>
      <c r="AQ113" s="719"/>
      <c r="AR113" s="719"/>
      <c r="AS113" s="719"/>
      <c r="AT113" s="719"/>
      <c r="AU113" s="728"/>
      <c r="AV113" s="953"/>
      <c r="AW113" s="952"/>
      <c r="AX113" s="1083"/>
      <c r="AY113" s="719"/>
      <c r="AZ113" s="719"/>
      <c r="BA113" s="719"/>
      <c r="BB113" s="719"/>
      <c r="BC113" s="719"/>
      <c r="BD113" s="719"/>
      <c r="BE113" s="719"/>
      <c r="BF113" s="719"/>
      <c r="BG113" s="728"/>
      <c r="BH113" s="953"/>
      <c r="BI113" s="952"/>
      <c r="BJ113" s="1083"/>
      <c r="BK113" s="533"/>
      <c r="BL113" s="529"/>
      <c r="BM113" s="555"/>
      <c r="BN113" s="555"/>
      <c r="BO113" s="555"/>
      <c r="BP113" s="555"/>
      <c r="BQ113" s="555"/>
      <c r="BR113" s="555"/>
      <c r="BS113" s="555"/>
      <c r="BT113" s="555"/>
      <c r="BU113" s="555"/>
      <c r="BV113" s="555"/>
      <c r="BW113" s="555"/>
      <c r="BX113" s="555"/>
    </row>
    <row r="114" spans="1:76" s="491" customFormat="1" ht="14.25" hidden="1">
      <c r="A114" s="1285"/>
      <c r="B114" s="1285"/>
      <c r="C114" s="1285"/>
      <c r="D114" s="1285"/>
      <c r="E114" s="1023"/>
      <c r="F114" s="1023"/>
      <c r="G114" s="1020"/>
      <c r="H114" s="1020"/>
      <c r="I114" s="1018"/>
      <c r="J114" s="1005"/>
      <c r="K114" s="1001"/>
      <c r="L114" s="507"/>
      <c r="M114" s="520"/>
      <c r="N114" s="520"/>
      <c r="O114" s="520"/>
      <c r="P114" s="520"/>
      <c r="Q114" s="520"/>
      <c r="R114" s="520"/>
      <c r="S114" s="520"/>
      <c r="T114" s="520"/>
      <c r="U114" s="520"/>
      <c r="V114" s="520"/>
      <c r="W114" s="520"/>
      <c r="X114" s="520"/>
      <c r="Y114" s="520"/>
      <c r="Z114" s="520"/>
      <c r="AA114" s="948"/>
      <c r="AB114" s="948"/>
      <c r="AC114" s="948"/>
      <c r="AD114" s="948"/>
      <c r="AE114" s="948"/>
      <c r="AF114" s="948"/>
      <c r="AG114" s="948"/>
      <c r="AH114" s="948"/>
      <c r="AI114" s="948"/>
      <c r="AJ114" s="948"/>
      <c r="AK114" s="948"/>
      <c r="AL114" s="948"/>
      <c r="AM114" s="948"/>
      <c r="AN114" s="948"/>
      <c r="AO114" s="948"/>
      <c r="AP114" s="948"/>
      <c r="AQ114" s="948"/>
      <c r="AR114" s="948"/>
      <c r="AS114" s="948"/>
      <c r="AT114" s="948"/>
      <c r="AU114" s="948"/>
      <c r="AV114" s="948"/>
      <c r="AW114" s="948"/>
      <c r="AX114" s="948"/>
      <c r="AY114" s="948"/>
      <c r="AZ114" s="948"/>
      <c r="BA114" s="948"/>
      <c r="BB114" s="948"/>
      <c r="BC114" s="948"/>
      <c r="BD114" s="948"/>
      <c r="BE114" s="948"/>
      <c r="BF114" s="948"/>
      <c r="BG114" s="948"/>
      <c r="BH114" s="948"/>
      <c r="BI114" s="948"/>
      <c r="BJ114" s="948"/>
      <c r="BK114" s="520"/>
      <c r="BL114" s="529"/>
      <c r="BM114" s="555"/>
      <c r="BN114" s="555"/>
      <c r="BO114" s="555"/>
      <c r="BP114" s="555"/>
      <c r="BQ114" s="555"/>
      <c r="BR114" s="555"/>
      <c r="BS114" s="555"/>
      <c r="BT114" s="555"/>
      <c r="BU114" s="555"/>
      <c r="BV114" s="555"/>
      <c r="BW114" s="555"/>
      <c r="BX114" s="555"/>
    </row>
    <row r="115" spans="1:76" s="491" customFormat="1" ht="15" customHeight="1">
      <c r="A115" s="1285"/>
      <c r="B115" s="1285"/>
      <c r="C115" s="1285"/>
      <c r="D115" s="1024"/>
      <c r="E115" s="1024"/>
      <c r="F115" s="1024"/>
      <c r="G115" s="1025"/>
      <c r="H115" s="1024"/>
      <c r="I115" s="1011"/>
      <c r="J115" s="1005"/>
      <c r="K115" s="1011"/>
      <c r="L115" s="507"/>
      <c r="M115" s="519" t="s">
        <v>16</v>
      </c>
      <c r="N115" s="518"/>
      <c r="O115" s="514"/>
      <c r="P115" s="514"/>
      <c r="Q115" s="514"/>
      <c r="R115" s="514"/>
      <c r="S115" s="514"/>
      <c r="T115" s="514"/>
      <c r="U115" s="514"/>
      <c r="V115" s="514"/>
      <c r="W115" s="541"/>
      <c r="X115" s="533"/>
      <c r="Y115" s="532"/>
      <c r="Z115" s="518"/>
      <c r="AA115" s="719"/>
      <c r="AB115" s="719"/>
      <c r="AC115" s="719"/>
      <c r="AD115" s="719"/>
      <c r="AE115" s="719"/>
      <c r="AF115" s="719"/>
      <c r="AG115" s="719"/>
      <c r="AH115" s="719"/>
      <c r="AI115" s="728"/>
      <c r="AJ115" s="953"/>
      <c r="AK115" s="952"/>
      <c r="AL115" s="1082"/>
      <c r="AM115" s="719"/>
      <c r="AN115" s="719"/>
      <c r="AO115" s="719"/>
      <c r="AP115" s="719"/>
      <c r="AQ115" s="719"/>
      <c r="AR115" s="719"/>
      <c r="AS115" s="719"/>
      <c r="AT115" s="719"/>
      <c r="AU115" s="728"/>
      <c r="AV115" s="953"/>
      <c r="AW115" s="952"/>
      <c r="AX115" s="1082"/>
      <c r="AY115" s="719"/>
      <c r="AZ115" s="719"/>
      <c r="BA115" s="719"/>
      <c r="BB115" s="719"/>
      <c r="BC115" s="719"/>
      <c r="BD115" s="719"/>
      <c r="BE115" s="719"/>
      <c r="BF115" s="719"/>
      <c r="BG115" s="728"/>
      <c r="BH115" s="953"/>
      <c r="BI115" s="952"/>
      <c r="BJ115" s="1082"/>
      <c r="BK115" s="533"/>
      <c r="BL115" s="529"/>
      <c r="BM115" s="555"/>
      <c r="BN115" s="555"/>
      <c r="BO115" s="555"/>
      <c r="BP115" s="555"/>
      <c r="BQ115" s="555"/>
      <c r="BR115" s="555"/>
      <c r="BS115" s="555"/>
      <c r="BT115" s="555"/>
      <c r="BU115" s="555"/>
      <c r="BV115" s="555"/>
      <c r="BW115" s="555"/>
      <c r="BX115" s="555"/>
    </row>
    <row r="116" spans="1:76" s="491" customFormat="1" ht="15" customHeight="1">
      <c r="A116" s="1285"/>
      <c r="B116" s="1285"/>
      <c r="C116" s="1024"/>
      <c r="D116" s="1024"/>
      <c r="E116" s="1024"/>
      <c r="F116" s="1024"/>
      <c r="G116" s="1025"/>
      <c r="H116" s="1024"/>
      <c r="I116" s="1011"/>
      <c r="J116" s="1005"/>
      <c r="K116" s="1011"/>
      <c r="L116" s="507"/>
      <c r="M116" s="518" t="s">
        <v>17</v>
      </c>
      <c r="N116" s="518"/>
      <c r="O116" s="514"/>
      <c r="P116" s="514"/>
      <c r="Q116" s="514"/>
      <c r="R116" s="514"/>
      <c r="S116" s="514"/>
      <c r="T116" s="514"/>
      <c r="U116" s="514"/>
      <c r="V116" s="514"/>
      <c r="W116" s="541"/>
      <c r="X116" s="533"/>
      <c r="Y116" s="532"/>
      <c r="Z116" s="518"/>
      <c r="AA116" s="719"/>
      <c r="AB116" s="719"/>
      <c r="AC116" s="719"/>
      <c r="AD116" s="719"/>
      <c r="AE116" s="719"/>
      <c r="AF116" s="719"/>
      <c r="AG116" s="719"/>
      <c r="AH116" s="719"/>
      <c r="AI116" s="728"/>
      <c r="AJ116" s="953"/>
      <c r="AK116" s="952"/>
      <c r="AL116" s="1082"/>
      <c r="AM116" s="719"/>
      <c r="AN116" s="719"/>
      <c r="AO116" s="719"/>
      <c r="AP116" s="719"/>
      <c r="AQ116" s="719"/>
      <c r="AR116" s="719"/>
      <c r="AS116" s="719"/>
      <c r="AT116" s="719"/>
      <c r="AU116" s="728"/>
      <c r="AV116" s="953"/>
      <c r="AW116" s="952"/>
      <c r="AX116" s="1082"/>
      <c r="AY116" s="719"/>
      <c r="AZ116" s="719"/>
      <c r="BA116" s="719"/>
      <c r="BB116" s="719"/>
      <c r="BC116" s="719"/>
      <c r="BD116" s="719"/>
      <c r="BE116" s="719"/>
      <c r="BF116" s="719"/>
      <c r="BG116" s="728"/>
      <c r="BH116" s="953"/>
      <c r="BI116" s="952"/>
      <c r="BJ116" s="1082"/>
      <c r="BK116" s="533"/>
      <c r="BL116" s="529"/>
      <c r="BM116" s="555"/>
      <c r="BN116" s="555"/>
      <c r="BO116" s="555"/>
      <c r="BP116" s="555"/>
      <c r="BQ116" s="555"/>
      <c r="BR116" s="555"/>
      <c r="BS116" s="555"/>
      <c r="BT116" s="555"/>
      <c r="BU116" s="555"/>
      <c r="BV116" s="555"/>
      <c r="BW116" s="555"/>
      <c r="BX116" s="555"/>
    </row>
    <row r="117" spans="1:76" s="491" customFormat="1" ht="15" customHeight="1">
      <c r="A117" s="1285"/>
      <c r="B117" s="1024"/>
      <c r="C117" s="1024"/>
      <c r="D117" s="1024"/>
      <c r="E117" s="1024"/>
      <c r="F117" s="1024"/>
      <c r="G117" s="1025"/>
      <c r="H117" s="1024"/>
      <c r="I117" s="1011"/>
      <c r="J117" s="1005"/>
      <c r="K117" s="1011"/>
      <c r="L117" s="507"/>
      <c r="M117" s="527" t="s">
        <v>18</v>
      </c>
      <c r="N117" s="518"/>
      <c r="O117" s="514"/>
      <c r="P117" s="514"/>
      <c r="Q117" s="514"/>
      <c r="R117" s="514"/>
      <c r="S117" s="514"/>
      <c r="T117" s="514"/>
      <c r="U117" s="514"/>
      <c r="V117" s="514"/>
      <c r="W117" s="541"/>
      <c r="X117" s="533"/>
      <c r="Y117" s="532"/>
      <c r="Z117" s="518"/>
      <c r="AA117" s="719"/>
      <c r="AB117" s="719"/>
      <c r="AC117" s="719"/>
      <c r="AD117" s="719"/>
      <c r="AE117" s="719"/>
      <c r="AF117" s="719"/>
      <c r="AG117" s="719"/>
      <c r="AH117" s="719"/>
      <c r="AI117" s="728"/>
      <c r="AJ117" s="953"/>
      <c r="AK117" s="952"/>
      <c r="AL117" s="1082"/>
      <c r="AM117" s="719"/>
      <c r="AN117" s="719"/>
      <c r="AO117" s="719"/>
      <c r="AP117" s="719"/>
      <c r="AQ117" s="719"/>
      <c r="AR117" s="719"/>
      <c r="AS117" s="719"/>
      <c r="AT117" s="719"/>
      <c r="AU117" s="728"/>
      <c r="AV117" s="953"/>
      <c r="AW117" s="952"/>
      <c r="AX117" s="1082"/>
      <c r="AY117" s="719"/>
      <c r="AZ117" s="719"/>
      <c r="BA117" s="719"/>
      <c r="BB117" s="719"/>
      <c r="BC117" s="719"/>
      <c r="BD117" s="719"/>
      <c r="BE117" s="719"/>
      <c r="BF117" s="719"/>
      <c r="BG117" s="728"/>
      <c r="BH117" s="953"/>
      <c r="BI117" s="952"/>
      <c r="BJ117" s="1082"/>
      <c r="BK117" s="533"/>
      <c r="BL117" s="529"/>
      <c r="BM117" s="555"/>
      <c r="BN117" s="555"/>
      <c r="BO117" s="555"/>
      <c r="BP117" s="555"/>
      <c r="BQ117" s="555"/>
      <c r="BR117" s="555"/>
      <c r="BS117" s="555"/>
      <c r="BT117" s="555"/>
      <c r="BU117" s="555"/>
      <c r="BV117" s="555"/>
      <c r="BW117" s="555"/>
      <c r="BX117" s="555"/>
    </row>
    <row r="118" spans="1:76" s="491" customFormat="1" ht="15" customHeight="1">
      <c r="A118" s="1018"/>
      <c r="B118" s="1018"/>
      <c r="C118" s="1018"/>
      <c r="D118" s="1018"/>
      <c r="E118" s="1018"/>
      <c r="F118" s="1018"/>
      <c r="G118" s="1026"/>
      <c r="H118" s="1018"/>
      <c r="I118" s="1004"/>
      <c r="J118" s="1005"/>
      <c r="K118" s="1001"/>
      <c r="L118" s="507"/>
      <c r="M118" s="534" t="s">
        <v>307</v>
      </c>
      <c r="N118" s="518"/>
      <c r="O118" s="514"/>
      <c r="P118" s="514"/>
      <c r="Q118" s="514"/>
      <c r="R118" s="514"/>
      <c r="S118" s="514"/>
      <c r="T118" s="514"/>
      <c r="U118" s="514"/>
      <c r="V118" s="514"/>
      <c r="W118" s="541"/>
      <c r="X118" s="533"/>
      <c r="Y118" s="532"/>
      <c r="Z118" s="518"/>
      <c r="AA118" s="719"/>
      <c r="AB118" s="719"/>
      <c r="AC118" s="719"/>
      <c r="AD118" s="719"/>
      <c r="AE118" s="719"/>
      <c r="AF118" s="719"/>
      <c r="AG118" s="719"/>
      <c r="AH118" s="719"/>
      <c r="AI118" s="728"/>
      <c r="AJ118" s="953"/>
      <c r="AK118" s="952"/>
      <c r="AL118" s="1082"/>
      <c r="AM118" s="719"/>
      <c r="AN118" s="719"/>
      <c r="AO118" s="719"/>
      <c r="AP118" s="719"/>
      <c r="AQ118" s="719"/>
      <c r="AR118" s="719"/>
      <c r="AS118" s="719"/>
      <c r="AT118" s="719"/>
      <c r="AU118" s="728"/>
      <c r="AV118" s="953"/>
      <c r="AW118" s="952"/>
      <c r="AX118" s="1082"/>
      <c r="AY118" s="719"/>
      <c r="AZ118" s="719"/>
      <c r="BA118" s="719"/>
      <c r="BB118" s="719"/>
      <c r="BC118" s="719"/>
      <c r="BD118" s="719"/>
      <c r="BE118" s="719"/>
      <c r="BF118" s="719"/>
      <c r="BG118" s="728"/>
      <c r="BH118" s="953"/>
      <c r="BI118" s="952"/>
      <c r="BJ118" s="1082"/>
      <c r="BK118" s="533"/>
      <c r="BL118" s="529"/>
      <c r="BM118" s="555"/>
      <c r="BN118" s="555"/>
      <c r="BO118" s="555"/>
      <c r="BP118" s="555"/>
      <c r="BQ118" s="555"/>
      <c r="BR118" s="555"/>
      <c r="BS118" s="555"/>
      <c r="BT118" s="555"/>
      <c r="BU118" s="555"/>
      <c r="BV118" s="555"/>
      <c r="BW118" s="555"/>
      <c r="BX118" s="555"/>
    </row>
    <row r="119" spans="1:76" s="650" customFormat="1" ht="102.75" customHeight="1">
      <c r="A119" s="875"/>
      <c r="B119" s="875"/>
      <c r="C119" s="875"/>
      <c r="D119" s="875"/>
      <c r="E119" s="875"/>
      <c r="F119" s="875"/>
      <c r="G119" s="879"/>
      <c r="H119" s="880">
        <v>1</v>
      </c>
      <c r="I119" s="878"/>
      <c r="J119" s="876"/>
      <c r="K119" s="877"/>
      <c r="L119" s="687" t="str">
        <f>mergeValue(A119) &amp;"."&amp; mergeValue(B119)&amp;"."&amp; mergeValue(C119)&amp;"."&amp; mergeValue(D119)&amp;"."&amp; mergeValue(F119)&amp;"."&amp; mergeValue(G119)&amp;"."&amp; mergeValue(H119)</f>
        <v>......1</v>
      </c>
      <c r="M119" s="1012"/>
      <c r="N119" s="677"/>
      <c r="O119" s="648"/>
      <c r="P119" s="648"/>
      <c r="Q119" s="666"/>
      <c r="R119" s="676"/>
      <c r="S119" s="1035"/>
      <c r="T119" s="676"/>
      <c r="U119" s="1035"/>
      <c r="V119" s="681" t="str">
        <f>W119 &amp; "-" &amp; Y119</f>
        <v>-</v>
      </c>
      <c r="W119" s="648"/>
      <c r="X119" s="618" t="s">
        <v>83</v>
      </c>
      <c r="Y119" s="1032"/>
      <c r="Z119" s="441" t="s">
        <v>83</v>
      </c>
      <c r="AA119" s="648"/>
      <c r="AB119" s="648"/>
      <c r="AC119" s="725"/>
      <c r="AD119" s="676"/>
      <c r="AE119" s="1035"/>
      <c r="AF119" s="676"/>
      <c r="AG119" s="1035"/>
      <c r="AH119" s="731" t="str">
        <f>AI119 &amp; "-" &amp; AK119</f>
        <v>-</v>
      </c>
      <c r="AI119" s="648"/>
      <c r="AJ119" s="1182" t="s">
        <v>83</v>
      </c>
      <c r="AK119" s="1181"/>
      <c r="AL119" s="1182" t="s">
        <v>83</v>
      </c>
      <c r="AM119" s="648"/>
      <c r="AN119" s="648"/>
      <c r="AO119" s="725"/>
      <c r="AP119" s="676"/>
      <c r="AQ119" s="1035"/>
      <c r="AR119" s="676"/>
      <c r="AS119" s="1035"/>
      <c r="AT119" s="731" t="str">
        <f>AU119 &amp; "-" &amp; AW119</f>
        <v>-</v>
      </c>
      <c r="AU119" s="648"/>
      <c r="AV119" s="1182" t="s">
        <v>83</v>
      </c>
      <c r="AW119" s="1181"/>
      <c r="AX119" s="1182" t="s">
        <v>83</v>
      </c>
      <c r="AY119" s="648"/>
      <c r="AZ119" s="648"/>
      <c r="BA119" s="725"/>
      <c r="BB119" s="676"/>
      <c r="BC119" s="1035"/>
      <c r="BD119" s="676"/>
      <c r="BE119" s="1035"/>
      <c r="BF119" s="731" t="str">
        <f>BG119 &amp; "-" &amp; BI119</f>
        <v>-</v>
      </c>
      <c r="BG119" s="648"/>
      <c r="BH119" s="1182" t="s">
        <v>83</v>
      </c>
      <c r="BI119" s="1181"/>
      <c r="BJ119" s="1182" t="s">
        <v>83</v>
      </c>
      <c r="BK119" s="636"/>
      <c r="BL119" s="655"/>
      <c r="BM119" s="682" t="str">
        <f>strCheckDate(O119:BK119)</f>
        <v/>
      </c>
      <c r="BN119" s="682"/>
      <c r="BO119" s="682"/>
      <c r="BP119" s="685"/>
      <c r="BQ119" s="682"/>
      <c r="BR119" s="682"/>
      <c r="BS119" s="682"/>
      <c r="BT119" s="682"/>
      <c r="BU119" s="682"/>
      <c r="BV119" s="682"/>
      <c r="BW119" s="682"/>
      <c r="BX119" s="682"/>
    </row>
    <row r="122" spans="1:76" s="34" customFormat="1" ht="17.100000000000001" customHeight="1">
      <c r="G122" s="34" t="s">
        <v>12</v>
      </c>
      <c r="I122" s="34" t="s">
        <v>67</v>
      </c>
      <c r="U122" s="151"/>
    </row>
    <row r="123" spans="1:76" ht="17.100000000000001" customHeight="1">
      <c r="T123" s="116"/>
      <c r="U123" s="40"/>
    </row>
    <row r="124" spans="1:76" s="492" customFormat="1" ht="22.5">
      <c r="A124" s="1285">
        <v>1</v>
      </c>
      <c r="B124" s="887"/>
      <c r="C124" s="887"/>
      <c r="D124" s="887"/>
      <c r="E124" s="888"/>
      <c r="F124" s="889"/>
      <c r="G124" s="889"/>
      <c r="H124" s="889"/>
      <c r="I124" s="890"/>
      <c r="J124" s="885"/>
      <c r="K124" s="892"/>
      <c r="L124" s="561">
        <f>mergeValue(A124)</f>
        <v>1</v>
      </c>
      <c r="M124" s="609" t="s">
        <v>19</v>
      </c>
      <c r="N124" s="548"/>
      <c r="O124" s="1329"/>
      <c r="P124" s="1329"/>
      <c r="Q124" s="1329"/>
      <c r="R124" s="1329"/>
      <c r="S124" s="1329"/>
      <c r="T124" s="1329"/>
      <c r="U124" s="1329"/>
      <c r="V124" s="1329"/>
      <c r="W124" s="1125" t="s">
        <v>718</v>
      </c>
      <c r="X124" s="553"/>
      <c r="Y124" s="553"/>
      <c r="Z124" s="553"/>
      <c r="AA124" s="553"/>
      <c r="AB124" s="553"/>
      <c r="AC124" s="553"/>
      <c r="AD124" s="553"/>
      <c r="AE124" s="553"/>
      <c r="AF124" s="553"/>
      <c r="AG124" s="553"/>
      <c r="AH124" s="553"/>
    </row>
    <row r="125" spans="1:76" s="492" customFormat="1" ht="22.5">
      <c r="A125" s="1285"/>
      <c r="B125" s="1285">
        <v>1</v>
      </c>
      <c r="C125" s="887"/>
      <c r="D125" s="887"/>
      <c r="E125" s="889"/>
      <c r="F125" s="889"/>
      <c r="G125" s="889"/>
      <c r="H125" s="889"/>
      <c r="I125" s="884"/>
      <c r="J125" s="883"/>
      <c r="K125" s="886"/>
      <c r="L125" s="561" t="str">
        <f>mergeValue(A125) &amp;"."&amp; mergeValue(B125)</f>
        <v>1.1</v>
      </c>
      <c r="M125" s="515" t="s">
        <v>15</v>
      </c>
      <c r="N125" s="548"/>
      <c r="O125" s="1329"/>
      <c r="P125" s="1329"/>
      <c r="Q125" s="1329"/>
      <c r="R125" s="1329"/>
      <c r="S125" s="1329"/>
      <c r="T125" s="1329"/>
      <c r="U125" s="1329"/>
      <c r="V125" s="1329"/>
      <c r="W125" s="1125" t="s">
        <v>459</v>
      </c>
      <c r="X125" s="553"/>
      <c r="Y125" s="553"/>
      <c r="Z125" s="553"/>
      <c r="AA125" s="553"/>
      <c r="AB125" s="553"/>
      <c r="AC125" s="553"/>
      <c r="AD125" s="553"/>
      <c r="AE125" s="553"/>
      <c r="AF125" s="553"/>
      <c r="AG125" s="553"/>
      <c r="AH125" s="553"/>
    </row>
    <row r="126" spans="1:76" s="492" customFormat="1" ht="22.5">
      <c r="A126" s="1285"/>
      <c r="B126" s="1285"/>
      <c r="C126" s="1285">
        <v>1</v>
      </c>
      <c r="D126" s="887"/>
      <c r="E126" s="889"/>
      <c r="F126" s="889"/>
      <c r="G126" s="889"/>
      <c r="H126" s="889"/>
      <c r="I126" s="891"/>
      <c r="J126" s="883"/>
      <c r="K126" s="886"/>
      <c r="L126" s="561" t="str">
        <f>mergeValue(A126) &amp;"."&amp; mergeValue(B126)&amp;"."&amp; mergeValue(C126)</f>
        <v>1.1.1</v>
      </c>
      <c r="M126" s="516" t="s">
        <v>7</v>
      </c>
      <c r="N126" s="548"/>
      <c r="O126" s="1329"/>
      <c r="P126" s="1329"/>
      <c r="Q126" s="1329"/>
      <c r="R126" s="1329"/>
      <c r="S126" s="1329"/>
      <c r="T126" s="1329"/>
      <c r="U126" s="1329"/>
      <c r="V126" s="1329"/>
      <c r="W126" s="1125" t="s">
        <v>600</v>
      </c>
      <c r="X126" s="553"/>
      <c r="Y126" s="553"/>
      <c r="Z126" s="553"/>
      <c r="AA126" s="553"/>
      <c r="AB126" s="553"/>
      <c r="AC126" s="553"/>
      <c r="AD126" s="553"/>
      <c r="AE126" s="553"/>
      <c r="AF126" s="553"/>
      <c r="AG126" s="553"/>
      <c r="AH126" s="553"/>
    </row>
    <row r="127" spans="1:76" s="492" customFormat="1" ht="22.5">
      <c r="A127" s="1285"/>
      <c r="B127" s="1285"/>
      <c r="C127" s="1285"/>
      <c r="D127" s="1285">
        <v>1</v>
      </c>
      <c r="E127" s="889"/>
      <c r="F127" s="889"/>
      <c r="G127" s="889"/>
      <c r="H127" s="889"/>
      <c r="I127" s="891"/>
      <c r="J127" s="883"/>
      <c r="K127" s="886"/>
      <c r="L127" s="561" t="str">
        <f>mergeValue(A127) &amp;"."&amp; mergeValue(B127)&amp;"."&amp; mergeValue(C127)&amp;"."&amp; mergeValue(D127)</f>
        <v>1.1.1.1</v>
      </c>
      <c r="M127" s="517" t="s">
        <v>21</v>
      </c>
      <c r="N127" s="548"/>
      <c r="O127" s="1329"/>
      <c r="P127" s="1329"/>
      <c r="Q127" s="1329"/>
      <c r="R127" s="1329"/>
      <c r="S127" s="1329"/>
      <c r="T127" s="1329"/>
      <c r="U127" s="1329"/>
      <c r="V127" s="1329"/>
      <c r="W127" s="1125" t="s">
        <v>601</v>
      </c>
      <c r="X127" s="553"/>
      <c r="Y127" s="553"/>
      <c r="Z127" s="553"/>
      <c r="AA127" s="553"/>
      <c r="AB127" s="553"/>
      <c r="AC127" s="553"/>
      <c r="AD127" s="553"/>
      <c r="AE127" s="553"/>
      <c r="AF127" s="553"/>
      <c r="AG127" s="553"/>
      <c r="AH127" s="553"/>
    </row>
    <row r="128" spans="1:76" s="492" customFormat="1" ht="11.25" hidden="1" customHeight="1">
      <c r="A128" s="1285"/>
      <c r="B128" s="1285"/>
      <c r="C128" s="1285"/>
      <c r="D128" s="1285"/>
      <c r="E128" s="1285">
        <v>1</v>
      </c>
      <c r="F128" s="889"/>
      <c r="G128" s="889"/>
      <c r="H128" s="887">
        <v>1</v>
      </c>
      <c r="I128" s="1285">
        <v>1</v>
      </c>
      <c r="J128" s="889"/>
      <c r="K128" s="894"/>
      <c r="L128" s="561"/>
      <c r="M128" s="523"/>
      <c r="N128" s="549"/>
      <c r="O128" s="599"/>
      <c r="P128" s="599"/>
      <c r="Q128" s="599"/>
      <c r="R128" s="599"/>
      <c r="S128" s="599"/>
      <c r="T128" s="599"/>
      <c r="U128" s="599"/>
      <c r="V128" s="477"/>
      <c r="W128" s="1086"/>
      <c r="X128" s="553"/>
      <c r="Y128" s="553"/>
      <c r="Z128" s="553"/>
      <c r="AA128" s="553"/>
      <c r="AB128" s="553"/>
      <c r="AC128" s="553"/>
      <c r="AD128" s="553"/>
      <c r="AE128" s="553"/>
      <c r="AF128" s="553"/>
      <c r="AG128" s="553"/>
      <c r="AH128" s="553"/>
    </row>
    <row r="129" spans="1:34" s="492" customFormat="1" ht="33.75">
      <c r="A129" s="1285"/>
      <c r="B129" s="1285"/>
      <c r="C129" s="1285"/>
      <c r="D129" s="1285"/>
      <c r="E129" s="1285"/>
      <c r="F129" s="1285">
        <v>1</v>
      </c>
      <c r="G129" s="887"/>
      <c r="H129" s="887"/>
      <c r="I129" s="1285"/>
      <c r="J129" s="1285">
        <v>1</v>
      </c>
      <c r="K129" s="895"/>
      <c r="L129" s="561" t="str">
        <f>mergeValue(A129) &amp;"."&amp; mergeValue(B129)&amp;"."&amp; mergeValue(C129)&amp;"."&amp; mergeValue(D129)&amp;"."&amp;  mergeValue(F129)</f>
        <v>1.1.1.1.1</v>
      </c>
      <c r="M129" s="524" t="s">
        <v>9</v>
      </c>
      <c r="N129" s="549"/>
      <c r="O129" s="1287"/>
      <c r="P129" s="1287"/>
      <c r="Q129" s="1287"/>
      <c r="R129" s="1287"/>
      <c r="S129" s="1287"/>
      <c r="T129" s="1287"/>
      <c r="U129" s="1287"/>
      <c r="V129" s="1287"/>
      <c r="W129" s="1125" t="s">
        <v>720</v>
      </c>
      <c r="X129" s="553"/>
      <c r="Y129" s="557" t="str">
        <f>strCheckUnique(Z129:Z132)</f>
        <v/>
      </c>
      <c r="Z129" s="553"/>
      <c r="AA129" s="557"/>
      <c r="AB129" s="553"/>
      <c r="AC129" s="553"/>
      <c r="AD129" s="553"/>
      <c r="AE129" s="553"/>
      <c r="AF129" s="553"/>
      <c r="AG129" s="553"/>
      <c r="AH129" s="553"/>
    </row>
    <row r="130" spans="1:34" s="492" customFormat="1" ht="99" customHeight="1">
      <c r="A130" s="1285"/>
      <c r="B130" s="1285"/>
      <c r="C130" s="1285"/>
      <c r="D130" s="1285"/>
      <c r="E130" s="1285"/>
      <c r="F130" s="1285"/>
      <c r="G130" s="887">
        <v>1</v>
      </c>
      <c r="H130" s="887"/>
      <c r="I130" s="1285"/>
      <c r="J130" s="1285"/>
      <c r="K130" s="895">
        <v>1</v>
      </c>
      <c r="L130" s="561" t="str">
        <f>mergeValue(A130) &amp;"."&amp; mergeValue(B130)&amp;"."&amp; mergeValue(C130)&amp;"."&amp; mergeValue(D130)&amp;"."&amp; mergeValue(F130)&amp;"."&amp; mergeValue(G130)</f>
        <v>1.1.1.1.1.1</v>
      </c>
      <c r="M130" s="1010"/>
      <c r="N130" s="554"/>
      <c r="O130" s="648"/>
      <c r="P130" s="531"/>
      <c r="Q130" s="1034"/>
      <c r="R130" s="1291"/>
      <c r="S130" s="1293" t="s">
        <v>82</v>
      </c>
      <c r="T130" s="1291"/>
      <c r="U130" s="1293" t="s">
        <v>83</v>
      </c>
      <c r="V130" s="546"/>
      <c r="W130" s="1303" t="s">
        <v>733</v>
      </c>
      <c r="X130" s="553" t="str">
        <f>strCheckDate(O131:V131)</f>
        <v/>
      </c>
      <c r="Y130" s="557"/>
      <c r="Z130" s="557" t="str">
        <f>IF(M130="","",M130 )</f>
        <v/>
      </c>
      <c r="AA130" s="557"/>
      <c r="AB130" s="557"/>
      <c r="AC130" s="557"/>
      <c r="AD130" s="553"/>
      <c r="AE130" s="553"/>
      <c r="AF130" s="553"/>
      <c r="AG130" s="553"/>
      <c r="AH130" s="553"/>
    </row>
    <row r="131" spans="1:34" s="492" customFormat="1" ht="0.2" customHeight="1">
      <c r="A131" s="1285"/>
      <c r="B131" s="1285"/>
      <c r="C131" s="1285"/>
      <c r="D131" s="1285"/>
      <c r="E131" s="1285"/>
      <c r="F131" s="1285"/>
      <c r="G131" s="887"/>
      <c r="H131" s="887"/>
      <c r="I131" s="1285"/>
      <c r="J131" s="1285"/>
      <c r="K131" s="895"/>
      <c r="L131" s="568"/>
      <c r="M131" s="614"/>
      <c r="N131" s="554"/>
      <c r="O131" s="531"/>
      <c r="P131" s="531"/>
      <c r="Q131" s="552" t="str">
        <f>R130 &amp; "-" &amp; T130</f>
        <v>-</v>
      </c>
      <c r="R131" s="1292"/>
      <c r="S131" s="1293"/>
      <c r="T131" s="1292"/>
      <c r="U131" s="1293"/>
      <c r="V131" s="546"/>
      <c r="W131" s="1304"/>
      <c r="X131" s="553"/>
      <c r="Y131" s="553"/>
      <c r="Z131" s="553"/>
      <c r="AA131" s="553"/>
      <c r="AB131" s="553"/>
      <c r="AC131" s="553"/>
      <c r="AD131" s="553"/>
      <c r="AE131" s="553"/>
      <c r="AF131" s="553"/>
      <c r="AG131" s="553"/>
      <c r="AH131" s="553"/>
    </row>
    <row r="132" spans="1:34" s="491" customFormat="1" ht="15" customHeight="1">
      <c r="A132" s="1285"/>
      <c r="B132" s="1285"/>
      <c r="C132" s="1285"/>
      <c r="D132" s="1285"/>
      <c r="E132" s="1285"/>
      <c r="F132" s="1285"/>
      <c r="G132" s="889"/>
      <c r="H132" s="887"/>
      <c r="I132" s="1285"/>
      <c r="J132" s="1285"/>
      <c r="K132" s="894"/>
      <c r="L132" s="507"/>
      <c r="M132" s="525" t="s">
        <v>24</v>
      </c>
      <c r="N132" s="520"/>
      <c r="O132" s="514"/>
      <c r="P132" s="514"/>
      <c r="Q132" s="514"/>
      <c r="R132" s="541"/>
      <c r="S132" s="533"/>
      <c r="T132" s="532"/>
      <c r="U132" s="520"/>
      <c r="V132" s="529"/>
      <c r="W132" s="1305"/>
      <c r="X132" s="555"/>
      <c r="Y132" s="555"/>
      <c r="Z132" s="555"/>
      <c r="AA132" s="555"/>
      <c r="AB132" s="555"/>
      <c r="AC132" s="555"/>
      <c r="AD132" s="555"/>
      <c r="AE132" s="555"/>
      <c r="AF132" s="555"/>
      <c r="AG132" s="555"/>
      <c r="AH132" s="555"/>
    </row>
    <row r="133" spans="1:34" s="491" customFormat="1" ht="15" customHeight="1">
      <c r="A133" s="1285"/>
      <c r="B133" s="1285"/>
      <c r="C133" s="1285"/>
      <c r="D133" s="1285"/>
      <c r="E133" s="1285"/>
      <c r="F133" s="889"/>
      <c r="G133" s="889"/>
      <c r="H133" s="887"/>
      <c r="I133" s="1285"/>
      <c r="J133" s="889"/>
      <c r="K133" s="894"/>
      <c r="L133" s="507"/>
      <c r="M133" s="520" t="s">
        <v>10</v>
      </c>
      <c r="N133" s="519"/>
      <c r="O133" s="514"/>
      <c r="P133" s="514"/>
      <c r="Q133" s="514"/>
      <c r="R133" s="541"/>
      <c r="S133" s="533"/>
      <c r="T133" s="532"/>
      <c r="U133" s="519"/>
      <c r="V133" s="533"/>
      <c r="W133" s="529"/>
      <c r="X133" s="555"/>
      <c r="Y133" s="555"/>
      <c r="Z133" s="555"/>
      <c r="AA133" s="555"/>
      <c r="AB133" s="555"/>
      <c r="AC133" s="555"/>
      <c r="AD133" s="555"/>
      <c r="AE133" s="555"/>
      <c r="AF133" s="555"/>
      <c r="AG133" s="555"/>
      <c r="AH133" s="555"/>
    </row>
    <row r="134" spans="1:34" s="491" customFormat="1" ht="0.2" customHeight="1">
      <c r="A134" s="1285"/>
      <c r="B134" s="1285"/>
      <c r="C134" s="1285"/>
      <c r="D134" s="1285"/>
      <c r="E134" s="893"/>
      <c r="F134" s="889"/>
      <c r="G134" s="889"/>
      <c r="H134" s="889"/>
      <c r="I134" s="885"/>
      <c r="J134" s="882"/>
      <c r="K134" s="892"/>
      <c r="L134" s="507"/>
      <c r="M134" s="520"/>
      <c r="N134" s="518"/>
      <c r="O134" s="514"/>
      <c r="P134" s="514"/>
      <c r="Q134" s="514"/>
      <c r="R134" s="541"/>
      <c r="S134" s="533"/>
      <c r="T134" s="532"/>
      <c r="U134" s="518"/>
      <c r="V134" s="533"/>
      <c r="W134" s="529"/>
      <c r="X134" s="555"/>
      <c r="Y134" s="555"/>
      <c r="Z134" s="555"/>
      <c r="AA134" s="555"/>
      <c r="AB134" s="555"/>
      <c r="AC134" s="555"/>
      <c r="AD134" s="555"/>
      <c r="AE134" s="555"/>
      <c r="AF134" s="555"/>
      <c r="AG134" s="555"/>
      <c r="AH134" s="555"/>
    </row>
    <row r="135" spans="1:34" s="491" customFormat="1" ht="15" customHeight="1">
      <c r="A135" s="1285"/>
      <c r="B135" s="1285"/>
      <c r="C135" s="1285"/>
      <c r="D135" s="893"/>
      <c r="E135" s="893"/>
      <c r="F135" s="889"/>
      <c r="G135" s="889"/>
      <c r="H135" s="889"/>
      <c r="I135" s="885"/>
      <c r="J135" s="882"/>
      <c r="K135" s="892"/>
      <c r="L135" s="507"/>
      <c r="M135" s="519" t="s">
        <v>16</v>
      </c>
      <c r="N135" s="518"/>
      <c r="O135" s="514"/>
      <c r="P135" s="514"/>
      <c r="Q135" s="514"/>
      <c r="R135" s="541"/>
      <c r="S135" s="533"/>
      <c r="T135" s="532"/>
      <c r="U135" s="518"/>
      <c r="V135" s="533"/>
      <c r="W135" s="529"/>
      <c r="X135" s="555"/>
      <c r="Y135" s="555"/>
      <c r="Z135" s="555"/>
      <c r="AA135" s="555"/>
      <c r="AB135" s="555"/>
      <c r="AC135" s="555"/>
      <c r="AD135" s="555"/>
      <c r="AE135" s="555"/>
      <c r="AF135" s="555"/>
      <c r="AG135" s="555"/>
      <c r="AH135" s="555"/>
    </row>
    <row r="136" spans="1:34" s="491" customFormat="1" ht="15" customHeight="1">
      <c r="A136" s="1285"/>
      <c r="B136" s="1285"/>
      <c r="C136" s="893"/>
      <c r="D136" s="893"/>
      <c r="E136" s="893"/>
      <c r="F136" s="893"/>
      <c r="G136" s="898"/>
      <c r="H136" s="885"/>
      <c r="I136" s="896"/>
      <c r="J136" s="882"/>
      <c r="K136" s="897"/>
      <c r="L136" s="507"/>
      <c r="M136" s="518" t="s">
        <v>17</v>
      </c>
      <c r="N136" s="518"/>
      <c r="O136" s="514"/>
      <c r="P136" s="514"/>
      <c r="Q136" s="514"/>
      <c r="R136" s="541"/>
      <c r="S136" s="533"/>
      <c r="T136" s="532"/>
      <c r="U136" s="518"/>
      <c r="V136" s="533"/>
      <c r="W136" s="529"/>
      <c r="X136" s="555"/>
      <c r="Y136" s="555"/>
      <c r="Z136" s="555"/>
      <c r="AA136" s="555"/>
      <c r="AB136" s="555"/>
      <c r="AC136" s="555"/>
      <c r="AD136" s="555"/>
      <c r="AE136" s="555"/>
      <c r="AF136" s="555"/>
      <c r="AG136" s="555"/>
      <c r="AH136" s="555"/>
    </row>
    <row r="137" spans="1:34" s="491" customFormat="1" ht="15" customHeight="1">
      <c r="A137" s="1285"/>
      <c r="B137" s="893"/>
      <c r="C137" s="893"/>
      <c r="D137" s="893"/>
      <c r="E137" s="893"/>
      <c r="F137" s="893"/>
      <c r="G137" s="898"/>
      <c r="H137" s="885"/>
      <c r="I137" s="885"/>
      <c r="J137" s="882"/>
      <c r="K137" s="892"/>
      <c r="L137" s="507"/>
      <c r="M137" s="527" t="s">
        <v>18</v>
      </c>
      <c r="N137" s="518"/>
      <c r="O137" s="514"/>
      <c r="P137" s="514"/>
      <c r="Q137" s="514"/>
      <c r="R137" s="541"/>
      <c r="S137" s="533"/>
      <c r="T137" s="532"/>
      <c r="U137" s="518"/>
      <c r="V137" s="533"/>
      <c r="W137" s="529"/>
      <c r="X137" s="555"/>
      <c r="Y137" s="555"/>
      <c r="Z137" s="555"/>
      <c r="AA137" s="555"/>
      <c r="AB137" s="555"/>
      <c r="AC137" s="555"/>
      <c r="AD137" s="555"/>
      <c r="AE137" s="555"/>
      <c r="AF137" s="555"/>
      <c r="AG137" s="555"/>
      <c r="AH137" s="555"/>
    </row>
    <row r="138" spans="1:34" s="491" customFormat="1" ht="15" customHeight="1">
      <c r="A138" s="881"/>
      <c r="B138" s="881"/>
      <c r="C138" s="881"/>
      <c r="D138" s="881"/>
      <c r="E138" s="881"/>
      <c r="F138" s="881"/>
      <c r="G138" s="881"/>
      <c r="H138" s="881"/>
      <c r="I138" s="881"/>
      <c r="J138" s="881"/>
      <c r="K138" s="881"/>
      <c r="L138" s="462"/>
      <c r="M138" s="534" t="s">
        <v>307</v>
      </c>
      <c r="N138" s="518"/>
      <c r="O138" s="514"/>
      <c r="P138" s="514"/>
      <c r="Q138" s="514"/>
      <c r="R138" s="541"/>
      <c r="S138" s="533"/>
      <c r="T138" s="532"/>
      <c r="U138" s="518"/>
      <c r="V138" s="533"/>
      <c r="W138" s="529"/>
      <c r="X138" s="555"/>
      <c r="Y138" s="555"/>
      <c r="Z138" s="555"/>
      <c r="AA138" s="555"/>
      <c r="AB138" s="555"/>
      <c r="AC138" s="555"/>
      <c r="AD138" s="555"/>
      <c r="AE138" s="555"/>
      <c r="AF138" s="555"/>
      <c r="AG138" s="555"/>
      <c r="AH138" s="555"/>
    </row>
    <row r="139" spans="1:34" ht="17.100000000000001" customHeight="1">
      <c r="X139" s="196"/>
      <c r="Y139" s="196"/>
      <c r="Z139" s="196"/>
      <c r="AA139" s="196"/>
      <c r="AB139" s="196"/>
      <c r="AC139" s="196"/>
      <c r="AD139" s="196"/>
      <c r="AE139" s="196"/>
      <c r="AF139" s="196"/>
      <c r="AG139" s="196"/>
      <c r="AH139" s="196"/>
    </row>
    <row r="140" spans="1:34" s="34" customFormat="1" ht="17.100000000000001" customHeight="1">
      <c r="G140" s="34" t="s">
        <v>12</v>
      </c>
      <c r="I140" s="34" t="s">
        <v>181</v>
      </c>
      <c r="V140" s="151"/>
      <c r="X140" s="209"/>
      <c r="Y140" s="209"/>
      <c r="Z140" s="209"/>
      <c r="AA140" s="209"/>
      <c r="AB140" s="209"/>
      <c r="AC140" s="209"/>
      <c r="AD140" s="209"/>
      <c r="AE140" s="209"/>
      <c r="AF140" s="209"/>
      <c r="AG140" s="209"/>
      <c r="AH140" s="209"/>
    </row>
    <row r="141" spans="1:34" ht="17.100000000000001" customHeight="1">
      <c r="T141" s="116"/>
      <c r="U141" s="40"/>
      <c r="X141" s="196"/>
      <c r="Y141" s="196"/>
      <c r="Z141" s="196"/>
      <c r="AA141" s="196"/>
      <c r="AB141" s="196"/>
      <c r="AC141" s="196"/>
      <c r="AD141" s="196"/>
      <c r="AE141" s="196"/>
      <c r="AF141" s="196"/>
      <c r="AG141" s="196"/>
      <c r="AH141" s="196"/>
    </row>
    <row r="142" spans="1:34" s="492" customFormat="1" ht="22.5">
      <c r="A142" s="1285">
        <v>1</v>
      </c>
      <c r="B142" s="905"/>
      <c r="C142" s="905"/>
      <c r="D142" s="905"/>
      <c r="E142" s="906"/>
      <c r="F142" s="907"/>
      <c r="G142" s="907"/>
      <c r="H142" s="907"/>
      <c r="I142" s="908"/>
      <c r="J142" s="903"/>
      <c r="K142" s="910"/>
      <c r="L142" s="561">
        <f>mergeValue(A142)</f>
        <v>1</v>
      </c>
      <c r="M142" s="609" t="s">
        <v>19</v>
      </c>
      <c r="N142" s="548"/>
      <c r="O142" s="1329"/>
      <c r="P142" s="1329"/>
      <c r="Q142" s="1329"/>
      <c r="R142" s="1329"/>
      <c r="S142" s="1329"/>
      <c r="T142" s="1329"/>
      <c r="U142" s="1329"/>
      <c r="V142" s="1329"/>
      <c r="W142" s="1125" t="s">
        <v>718</v>
      </c>
      <c r="X142" s="553"/>
      <c r="Y142" s="553"/>
      <c r="Z142" s="553"/>
      <c r="AA142" s="553"/>
      <c r="AB142" s="553"/>
      <c r="AC142" s="553"/>
      <c r="AD142" s="553"/>
      <c r="AE142" s="553"/>
      <c r="AF142" s="553"/>
      <c r="AG142" s="553"/>
      <c r="AH142" s="553"/>
    </row>
    <row r="143" spans="1:34" s="492" customFormat="1" ht="22.5">
      <c r="A143" s="1285"/>
      <c r="B143" s="1285">
        <v>1</v>
      </c>
      <c r="C143" s="905"/>
      <c r="D143" s="905"/>
      <c r="E143" s="907"/>
      <c r="F143" s="907"/>
      <c r="G143" s="907"/>
      <c r="H143" s="907"/>
      <c r="I143" s="902"/>
      <c r="J143" s="901"/>
      <c r="K143" s="904"/>
      <c r="L143" s="561" t="str">
        <f>mergeValue(A143) &amp;"."&amp; mergeValue(B143)</f>
        <v>1.1</v>
      </c>
      <c r="M143" s="515" t="s">
        <v>15</v>
      </c>
      <c r="N143" s="548"/>
      <c r="O143" s="1329"/>
      <c r="P143" s="1329"/>
      <c r="Q143" s="1329"/>
      <c r="R143" s="1329"/>
      <c r="S143" s="1329"/>
      <c r="T143" s="1329"/>
      <c r="U143" s="1329"/>
      <c r="V143" s="1329"/>
      <c r="W143" s="1125" t="s">
        <v>459</v>
      </c>
      <c r="X143" s="553"/>
      <c r="Y143" s="553"/>
      <c r="Z143" s="553"/>
      <c r="AA143" s="553"/>
      <c r="AB143" s="553"/>
      <c r="AC143" s="553"/>
      <c r="AD143" s="553"/>
      <c r="AE143" s="553"/>
      <c r="AF143" s="553"/>
      <c r="AG143" s="553"/>
      <c r="AH143" s="553"/>
    </row>
    <row r="144" spans="1:34" s="492" customFormat="1" ht="22.5">
      <c r="A144" s="1285"/>
      <c r="B144" s="1285"/>
      <c r="C144" s="1285">
        <v>1</v>
      </c>
      <c r="D144" s="905"/>
      <c r="E144" s="907"/>
      <c r="F144" s="907"/>
      <c r="G144" s="907"/>
      <c r="H144" s="907"/>
      <c r="I144" s="909"/>
      <c r="J144" s="901"/>
      <c r="K144" s="904"/>
      <c r="L144" s="561" t="str">
        <f>mergeValue(A144) &amp;"."&amp; mergeValue(B144)&amp;"."&amp; mergeValue(C144)</f>
        <v>1.1.1</v>
      </c>
      <c r="M144" s="516" t="s">
        <v>7</v>
      </c>
      <c r="N144" s="548"/>
      <c r="O144" s="1329"/>
      <c r="P144" s="1329"/>
      <c r="Q144" s="1329"/>
      <c r="R144" s="1329"/>
      <c r="S144" s="1329"/>
      <c r="T144" s="1329"/>
      <c r="U144" s="1329"/>
      <c r="V144" s="1329"/>
      <c r="W144" s="1125" t="s">
        <v>600</v>
      </c>
      <c r="X144" s="553"/>
      <c r="Y144" s="553"/>
      <c r="Z144" s="553"/>
      <c r="AA144" s="553"/>
      <c r="AB144" s="553"/>
      <c r="AC144" s="553"/>
      <c r="AD144" s="553"/>
      <c r="AE144" s="553"/>
      <c r="AF144" s="553"/>
      <c r="AG144" s="553"/>
      <c r="AH144" s="553"/>
    </row>
    <row r="145" spans="1:35" s="492" customFormat="1" ht="22.5">
      <c r="A145" s="1285"/>
      <c r="B145" s="1285"/>
      <c r="C145" s="1285"/>
      <c r="D145" s="1285">
        <v>1</v>
      </c>
      <c r="E145" s="907"/>
      <c r="F145" s="907"/>
      <c r="G145" s="907"/>
      <c r="H145" s="907"/>
      <c r="I145" s="909"/>
      <c r="J145" s="901"/>
      <c r="K145" s="904"/>
      <c r="L145" s="561" t="str">
        <f>mergeValue(A145) &amp;"."&amp; mergeValue(B145)&amp;"."&amp; mergeValue(C145)&amp;"."&amp; mergeValue(D145)</f>
        <v>1.1.1.1</v>
      </c>
      <c r="M145" s="517" t="s">
        <v>21</v>
      </c>
      <c r="N145" s="548"/>
      <c r="O145" s="1329"/>
      <c r="P145" s="1329"/>
      <c r="Q145" s="1329"/>
      <c r="R145" s="1329"/>
      <c r="S145" s="1329"/>
      <c r="T145" s="1329"/>
      <c r="U145" s="1329"/>
      <c r="V145" s="1329"/>
      <c r="W145" s="1125" t="s">
        <v>601</v>
      </c>
      <c r="X145" s="553"/>
      <c r="Y145" s="553"/>
      <c r="Z145" s="553"/>
      <c r="AA145" s="553"/>
      <c r="AB145" s="553"/>
      <c r="AC145" s="553"/>
      <c r="AD145" s="553"/>
      <c r="AE145" s="553"/>
      <c r="AF145" s="553"/>
      <c r="AG145" s="553"/>
      <c r="AH145" s="553"/>
    </row>
    <row r="146" spans="1:35" s="492" customFormat="1" ht="11.25" hidden="1" customHeight="1">
      <c r="A146" s="1285"/>
      <c r="B146" s="1285"/>
      <c r="C146" s="1285"/>
      <c r="D146" s="1285"/>
      <c r="E146" s="1285">
        <v>1</v>
      </c>
      <c r="F146" s="907"/>
      <c r="G146" s="907"/>
      <c r="H146" s="905">
        <v>1</v>
      </c>
      <c r="I146" s="1285">
        <v>1</v>
      </c>
      <c r="J146" s="907"/>
      <c r="K146" s="912"/>
      <c r="L146" s="561"/>
      <c r="M146" s="523"/>
      <c r="N146" s="549"/>
      <c r="O146" s="599"/>
      <c r="P146" s="599"/>
      <c r="Q146" s="599"/>
      <c r="R146" s="599"/>
      <c r="S146" s="599"/>
      <c r="T146" s="599"/>
      <c r="U146" s="599"/>
      <c r="V146" s="477"/>
      <c r="W146" s="1086"/>
      <c r="X146" s="553"/>
      <c r="Y146" s="553"/>
      <c r="Z146" s="553"/>
      <c r="AA146" s="553"/>
      <c r="AB146" s="553"/>
      <c r="AC146" s="553"/>
      <c r="AD146" s="553"/>
      <c r="AE146" s="553"/>
      <c r="AF146" s="553"/>
      <c r="AG146" s="553"/>
      <c r="AH146" s="553"/>
    </row>
    <row r="147" spans="1:35" s="492" customFormat="1" ht="33.75">
      <c r="A147" s="1285"/>
      <c r="B147" s="1285"/>
      <c r="C147" s="1285"/>
      <c r="D147" s="1285"/>
      <c r="E147" s="1285"/>
      <c r="F147" s="1285">
        <v>1</v>
      </c>
      <c r="G147" s="905"/>
      <c r="H147" s="905"/>
      <c r="I147" s="1285"/>
      <c r="J147" s="1285">
        <v>1</v>
      </c>
      <c r="K147" s="913"/>
      <c r="L147" s="561" t="str">
        <f>mergeValue(A147) &amp;"."&amp; mergeValue(B147)&amp;"."&amp; mergeValue(C147)&amp;"."&amp; mergeValue(D147)&amp;"."&amp;  mergeValue(F147)</f>
        <v>1.1.1.1.1</v>
      </c>
      <c r="M147" s="524" t="s">
        <v>9</v>
      </c>
      <c r="N147" s="549"/>
      <c r="O147" s="1287"/>
      <c r="P147" s="1287"/>
      <c r="Q147" s="1287"/>
      <c r="R147" s="1287"/>
      <c r="S147" s="1287"/>
      <c r="T147" s="1287"/>
      <c r="U147" s="1287"/>
      <c r="V147" s="1287"/>
      <c r="W147" s="1125" t="s">
        <v>720</v>
      </c>
      <c r="X147" s="553"/>
      <c r="Y147" s="557" t="str">
        <f>strCheckUnique(Z147:Z150)</f>
        <v/>
      </c>
      <c r="Z147" s="553"/>
      <c r="AA147" s="557"/>
      <c r="AB147" s="553"/>
      <c r="AC147" s="553"/>
      <c r="AD147" s="553"/>
      <c r="AE147" s="553"/>
      <c r="AF147" s="553"/>
      <c r="AG147" s="553"/>
      <c r="AH147" s="553"/>
    </row>
    <row r="148" spans="1:35" s="492" customFormat="1" ht="99" customHeight="1">
      <c r="A148" s="1285"/>
      <c r="B148" s="1285"/>
      <c r="C148" s="1285"/>
      <c r="D148" s="1285"/>
      <c r="E148" s="1285"/>
      <c r="F148" s="1285"/>
      <c r="G148" s="905">
        <v>1</v>
      </c>
      <c r="H148" s="905"/>
      <c r="I148" s="1285"/>
      <c r="J148" s="1285"/>
      <c r="K148" s="913">
        <v>1</v>
      </c>
      <c r="L148" s="561" t="str">
        <f>mergeValue(A148) &amp;"."&amp; mergeValue(B148)&amp;"."&amp; mergeValue(C148)&amp;"."&amp; mergeValue(D148)&amp;"."&amp; mergeValue(F148)&amp;"."&amp; mergeValue(G148)</f>
        <v>1.1.1.1.1.1</v>
      </c>
      <c r="M148" s="1010"/>
      <c r="N148" s="554"/>
      <c r="O148" s="531"/>
      <c r="P148" s="531"/>
      <c r="Q148" s="1034"/>
      <c r="R148" s="1291"/>
      <c r="S148" s="1293" t="s">
        <v>82</v>
      </c>
      <c r="T148" s="1291"/>
      <c r="U148" s="1293" t="s">
        <v>83</v>
      </c>
      <c r="V148" s="546"/>
      <c r="W148" s="1303" t="s">
        <v>733</v>
      </c>
      <c r="X148" s="553" t="str">
        <f>strCheckDate(O149:V149)</f>
        <v/>
      </c>
      <c r="Y148" s="557"/>
      <c r="Z148" s="557" t="str">
        <f>IF(M148="","",M148 )</f>
        <v/>
      </c>
      <c r="AA148" s="557"/>
      <c r="AB148" s="557"/>
      <c r="AC148" s="557"/>
      <c r="AD148" s="553"/>
      <c r="AE148" s="553"/>
      <c r="AF148" s="553"/>
      <c r="AG148" s="553"/>
      <c r="AH148" s="553"/>
    </row>
    <row r="149" spans="1:35" s="492" customFormat="1" ht="0.2" customHeight="1">
      <c r="A149" s="1285"/>
      <c r="B149" s="1285"/>
      <c r="C149" s="1285"/>
      <c r="D149" s="1285"/>
      <c r="E149" s="1285"/>
      <c r="F149" s="1285"/>
      <c r="G149" s="905"/>
      <c r="H149" s="905"/>
      <c r="I149" s="1285"/>
      <c r="J149" s="1285"/>
      <c r="K149" s="913"/>
      <c r="L149" s="568"/>
      <c r="M149" s="614"/>
      <c r="N149" s="554"/>
      <c r="O149" s="531"/>
      <c r="P149" s="531"/>
      <c r="Q149" s="552" t="str">
        <f>R148 &amp; "-" &amp; T148</f>
        <v>-</v>
      </c>
      <c r="R149" s="1292"/>
      <c r="S149" s="1293"/>
      <c r="T149" s="1292"/>
      <c r="U149" s="1293"/>
      <c r="V149" s="546"/>
      <c r="W149" s="1304"/>
      <c r="X149" s="553"/>
      <c r="Y149" s="553"/>
      <c r="Z149" s="553"/>
      <c r="AA149" s="553"/>
      <c r="AB149" s="553"/>
      <c r="AC149" s="553"/>
      <c r="AD149" s="553"/>
      <c r="AE149" s="553"/>
      <c r="AF149" s="553"/>
      <c r="AG149" s="553"/>
      <c r="AH149" s="553"/>
    </row>
    <row r="150" spans="1:35" s="491" customFormat="1" ht="15" customHeight="1">
      <c r="A150" s="1285"/>
      <c r="B150" s="1285"/>
      <c r="C150" s="1285"/>
      <c r="D150" s="1285"/>
      <c r="E150" s="1285"/>
      <c r="F150" s="1285"/>
      <c r="G150" s="907"/>
      <c r="H150" s="905"/>
      <c r="I150" s="1285"/>
      <c r="J150" s="1285"/>
      <c r="K150" s="912"/>
      <c r="L150" s="507"/>
      <c r="M150" s="525" t="s">
        <v>24</v>
      </c>
      <c r="N150" s="520"/>
      <c r="O150" s="514"/>
      <c r="P150" s="514"/>
      <c r="Q150" s="514"/>
      <c r="R150" s="541"/>
      <c r="S150" s="533"/>
      <c r="T150" s="532"/>
      <c r="U150" s="520"/>
      <c r="V150" s="529"/>
      <c r="W150" s="1305"/>
      <c r="X150" s="555"/>
      <c r="Y150" s="555"/>
      <c r="Z150" s="555"/>
      <c r="AA150" s="555"/>
      <c r="AB150" s="555"/>
      <c r="AC150" s="555"/>
      <c r="AD150" s="555"/>
      <c r="AE150" s="555"/>
      <c r="AF150" s="555"/>
      <c r="AG150" s="555"/>
      <c r="AH150" s="555"/>
    </row>
    <row r="151" spans="1:35" s="491" customFormat="1" ht="15" customHeight="1">
      <c r="A151" s="1285"/>
      <c r="B151" s="1285"/>
      <c r="C151" s="1285"/>
      <c r="D151" s="1285"/>
      <c r="E151" s="1285"/>
      <c r="F151" s="907"/>
      <c r="G151" s="907"/>
      <c r="H151" s="905"/>
      <c r="I151" s="1285"/>
      <c r="J151" s="907"/>
      <c r="K151" s="912"/>
      <c r="L151" s="507"/>
      <c r="M151" s="520" t="s">
        <v>10</v>
      </c>
      <c r="N151" s="519"/>
      <c r="O151" s="514"/>
      <c r="P151" s="514"/>
      <c r="Q151" s="514"/>
      <c r="R151" s="541"/>
      <c r="S151" s="533"/>
      <c r="T151" s="532"/>
      <c r="U151" s="519"/>
      <c r="V151" s="533"/>
      <c r="W151" s="529"/>
      <c r="X151" s="555"/>
      <c r="Y151" s="555"/>
      <c r="Z151" s="555"/>
      <c r="AA151" s="555"/>
      <c r="AB151" s="555"/>
      <c r="AC151" s="555"/>
      <c r="AD151" s="555"/>
      <c r="AE151" s="555"/>
      <c r="AF151" s="555"/>
      <c r="AG151" s="555"/>
      <c r="AH151" s="555"/>
    </row>
    <row r="152" spans="1:35" s="491" customFormat="1" ht="15" hidden="1" customHeight="1">
      <c r="A152" s="1285"/>
      <c r="B152" s="1285"/>
      <c r="C152" s="1285"/>
      <c r="D152" s="1285"/>
      <c r="E152" s="911"/>
      <c r="F152" s="907"/>
      <c r="G152" s="907"/>
      <c r="H152" s="907"/>
      <c r="I152" s="903"/>
      <c r="J152" s="900"/>
      <c r="K152" s="910"/>
      <c r="L152" s="507"/>
      <c r="M152" s="520"/>
      <c r="N152" s="520"/>
      <c r="O152" s="520"/>
      <c r="P152" s="520"/>
      <c r="Q152" s="520"/>
      <c r="R152" s="520"/>
      <c r="S152" s="520"/>
      <c r="T152" s="520"/>
      <c r="U152" s="520"/>
      <c r="V152" s="533"/>
      <c r="W152" s="529"/>
      <c r="X152" s="555"/>
      <c r="Y152" s="555"/>
      <c r="Z152" s="555"/>
      <c r="AA152" s="555"/>
      <c r="AB152" s="555"/>
      <c r="AC152" s="555"/>
      <c r="AD152" s="555"/>
      <c r="AE152" s="555"/>
      <c r="AF152" s="555"/>
      <c r="AG152" s="555"/>
      <c r="AH152" s="555"/>
      <c r="AI152" s="555"/>
    </row>
    <row r="153" spans="1:35" s="491" customFormat="1" ht="15" customHeight="1">
      <c r="A153" s="1285"/>
      <c r="B153" s="1285"/>
      <c r="C153" s="1285"/>
      <c r="D153" s="911"/>
      <c r="E153" s="911"/>
      <c r="F153" s="907"/>
      <c r="G153" s="907"/>
      <c r="H153" s="907"/>
      <c r="I153" s="903"/>
      <c r="J153" s="900"/>
      <c r="K153" s="910"/>
      <c r="L153" s="507"/>
      <c r="M153" s="519" t="s">
        <v>16</v>
      </c>
      <c r="N153" s="518"/>
      <c r="O153" s="514"/>
      <c r="P153" s="514"/>
      <c r="Q153" s="514"/>
      <c r="R153" s="541"/>
      <c r="S153" s="533"/>
      <c r="T153" s="532"/>
      <c r="U153" s="518"/>
      <c r="V153" s="533"/>
      <c r="W153" s="529"/>
      <c r="X153" s="555"/>
      <c r="Y153" s="555"/>
      <c r="Z153" s="555"/>
      <c r="AA153" s="555"/>
      <c r="AB153" s="555"/>
      <c r="AC153" s="555"/>
      <c r="AD153" s="555"/>
      <c r="AE153" s="555"/>
      <c r="AF153" s="555"/>
      <c r="AG153" s="555"/>
      <c r="AH153" s="555"/>
    </row>
    <row r="154" spans="1:35" s="491" customFormat="1" ht="15" customHeight="1">
      <c r="A154" s="1285"/>
      <c r="B154" s="1285"/>
      <c r="C154" s="911"/>
      <c r="D154" s="911"/>
      <c r="E154" s="911"/>
      <c r="F154" s="911"/>
      <c r="G154" s="916"/>
      <c r="H154" s="903"/>
      <c r="I154" s="914"/>
      <c r="J154" s="900"/>
      <c r="K154" s="915"/>
      <c r="L154" s="507"/>
      <c r="M154" s="518" t="s">
        <v>17</v>
      </c>
      <c r="N154" s="518"/>
      <c r="O154" s="514"/>
      <c r="P154" s="514"/>
      <c r="Q154" s="514"/>
      <c r="R154" s="541"/>
      <c r="S154" s="533"/>
      <c r="T154" s="532"/>
      <c r="U154" s="518"/>
      <c r="V154" s="533"/>
      <c r="W154" s="529"/>
      <c r="X154" s="555"/>
      <c r="Y154" s="555"/>
      <c r="Z154" s="555"/>
      <c r="AA154" s="555"/>
      <c r="AB154" s="555"/>
      <c r="AC154" s="555"/>
      <c r="AD154" s="555"/>
      <c r="AE154" s="555"/>
      <c r="AF154" s="555"/>
      <c r="AG154" s="555"/>
      <c r="AH154" s="555"/>
    </row>
    <row r="155" spans="1:35" s="491" customFormat="1" ht="15" customHeight="1">
      <c r="A155" s="1285"/>
      <c r="B155" s="911"/>
      <c r="C155" s="911"/>
      <c r="D155" s="911"/>
      <c r="E155" s="911"/>
      <c r="F155" s="911"/>
      <c r="G155" s="916"/>
      <c r="H155" s="903"/>
      <c r="I155" s="903"/>
      <c r="J155" s="900"/>
      <c r="K155" s="910"/>
      <c r="L155" s="507"/>
      <c r="M155" s="527" t="s">
        <v>18</v>
      </c>
      <c r="N155" s="518"/>
      <c r="O155" s="514"/>
      <c r="P155" s="514"/>
      <c r="Q155" s="514"/>
      <c r="R155" s="541"/>
      <c r="S155" s="533"/>
      <c r="T155" s="532"/>
      <c r="U155" s="518"/>
      <c r="V155" s="533"/>
      <c r="W155" s="529"/>
      <c r="X155" s="555"/>
      <c r="Y155" s="555"/>
      <c r="Z155" s="555"/>
      <c r="AA155" s="555"/>
      <c r="AB155" s="555"/>
      <c r="AC155" s="555"/>
      <c r="AD155" s="555"/>
      <c r="AE155" s="555"/>
      <c r="AF155" s="555"/>
      <c r="AG155" s="555"/>
      <c r="AH155" s="555"/>
    </row>
    <row r="156" spans="1:35" s="491" customFormat="1" ht="15" customHeight="1">
      <c r="A156" s="899"/>
      <c r="B156" s="899"/>
      <c r="C156" s="899"/>
      <c r="D156" s="899"/>
      <c r="E156" s="899"/>
      <c r="F156" s="899"/>
      <c r="G156" s="899"/>
      <c r="H156" s="899"/>
      <c r="I156" s="899"/>
      <c r="J156" s="899"/>
      <c r="K156" s="899"/>
      <c r="L156" s="507"/>
      <c r="M156" s="534" t="s">
        <v>307</v>
      </c>
      <c r="N156" s="518"/>
      <c r="O156" s="514"/>
      <c r="P156" s="514"/>
      <c r="Q156" s="514"/>
      <c r="R156" s="541"/>
      <c r="S156" s="533"/>
      <c r="T156" s="532"/>
      <c r="U156" s="518"/>
      <c r="V156" s="533"/>
      <c r="W156" s="529"/>
      <c r="X156" s="555"/>
      <c r="Y156" s="555"/>
      <c r="Z156" s="555"/>
      <c r="AA156" s="555"/>
      <c r="AB156" s="555"/>
      <c r="AC156" s="555"/>
      <c r="AD156" s="555"/>
      <c r="AE156" s="555"/>
      <c r="AF156" s="555"/>
      <c r="AG156" s="555"/>
      <c r="AH156" s="555"/>
    </row>
    <row r="157" spans="1:35" ht="17.100000000000001" customHeight="1">
      <c r="X157" s="196"/>
      <c r="Y157" s="196"/>
      <c r="Z157" s="196"/>
      <c r="AA157" s="196"/>
      <c r="AB157" s="196"/>
      <c r="AC157" s="196"/>
      <c r="AD157" s="196"/>
      <c r="AE157" s="196"/>
      <c r="AF157" s="196"/>
      <c r="AG157" s="196"/>
      <c r="AH157" s="196"/>
    </row>
    <row r="158" spans="1:35" s="34" customFormat="1" ht="17.100000000000001" customHeight="1">
      <c r="G158" s="34" t="s">
        <v>12</v>
      </c>
      <c r="I158" s="34" t="s">
        <v>182</v>
      </c>
      <c r="V158" s="151"/>
      <c r="X158" s="209"/>
      <c r="Y158" s="209"/>
      <c r="Z158" s="209"/>
      <c r="AA158" s="209"/>
      <c r="AB158" s="209"/>
      <c r="AC158" s="209"/>
      <c r="AD158" s="209"/>
      <c r="AE158" s="209"/>
      <c r="AF158" s="209"/>
      <c r="AG158" s="209"/>
      <c r="AH158" s="209"/>
    </row>
    <row r="159" spans="1:35" ht="17.100000000000001" customHeight="1">
      <c r="T159" s="116"/>
      <c r="U159" s="40"/>
      <c r="X159" s="196"/>
      <c r="Y159" s="196"/>
      <c r="Z159" s="196"/>
      <c r="AA159" s="196"/>
      <c r="AB159" s="196"/>
      <c r="AC159" s="196"/>
      <c r="AD159" s="196"/>
      <c r="AE159" s="196"/>
      <c r="AF159" s="196"/>
      <c r="AG159" s="196"/>
      <c r="AH159" s="196"/>
    </row>
    <row r="160" spans="1:35" s="492" customFormat="1" ht="22.5">
      <c r="A160" s="1285">
        <v>1</v>
      </c>
      <c r="B160" s="848"/>
      <c r="C160" s="848"/>
      <c r="D160" s="848"/>
      <c r="E160" s="849"/>
      <c r="F160" s="850"/>
      <c r="G160" s="850"/>
      <c r="H160" s="850"/>
      <c r="I160" s="851"/>
      <c r="J160" s="846"/>
      <c r="K160" s="853"/>
      <c r="L160" s="561">
        <f>mergeValue(A160)</f>
        <v>1</v>
      </c>
      <c r="M160" s="609" t="s">
        <v>19</v>
      </c>
      <c r="N160" s="548"/>
      <c r="O160" s="1384"/>
      <c r="P160" s="1385"/>
      <c r="Q160" s="1385"/>
      <c r="R160" s="1385"/>
      <c r="S160" s="1385"/>
      <c r="T160" s="1385"/>
      <c r="U160" s="1385"/>
      <c r="V160" s="1386"/>
      <c r="W160" s="1125" t="s">
        <v>718</v>
      </c>
      <c r="X160" s="553"/>
      <c r="Y160" s="553"/>
      <c r="Z160" s="553"/>
      <c r="AA160" s="553"/>
      <c r="AB160" s="553"/>
      <c r="AC160" s="553"/>
      <c r="AD160" s="553"/>
      <c r="AE160" s="553"/>
      <c r="AF160" s="553"/>
      <c r="AG160" s="553"/>
    </row>
    <row r="161" spans="1:33" s="492" customFormat="1" ht="22.5">
      <c r="A161" s="1285"/>
      <c r="B161" s="1285">
        <v>1</v>
      </c>
      <c r="C161" s="848"/>
      <c r="D161" s="848"/>
      <c r="E161" s="850"/>
      <c r="F161" s="850"/>
      <c r="G161" s="850"/>
      <c r="H161" s="850"/>
      <c r="I161" s="845"/>
      <c r="J161" s="844"/>
      <c r="K161" s="847"/>
      <c r="L161" s="561" t="str">
        <f>mergeValue(A161) &amp;"."&amp; mergeValue(B161)</f>
        <v>1.1</v>
      </c>
      <c r="M161" s="515" t="s">
        <v>15</v>
      </c>
      <c r="N161" s="548"/>
      <c r="O161" s="1384"/>
      <c r="P161" s="1385"/>
      <c r="Q161" s="1385"/>
      <c r="R161" s="1385"/>
      <c r="S161" s="1385"/>
      <c r="T161" s="1385"/>
      <c r="U161" s="1385"/>
      <c r="V161" s="1386"/>
      <c r="W161" s="1125" t="s">
        <v>459</v>
      </c>
      <c r="X161" s="553"/>
      <c r="Y161" s="553"/>
      <c r="Z161" s="553"/>
      <c r="AA161" s="553"/>
      <c r="AB161" s="553"/>
      <c r="AC161" s="553"/>
      <c r="AD161" s="553"/>
      <c r="AE161" s="553"/>
      <c r="AF161" s="553"/>
      <c r="AG161" s="553"/>
    </row>
    <row r="162" spans="1:33" s="492" customFormat="1" ht="22.5">
      <c r="A162" s="1285"/>
      <c r="B162" s="1285"/>
      <c r="C162" s="1285">
        <v>1</v>
      </c>
      <c r="D162" s="848"/>
      <c r="E162" s="850"/>
      <c r="F162" s="850"/>
      <c r="G162" s="850"/>
      <c r="H162" s="850"/>
      <c r="I162" s="852"/>
      <c r="J162" s="844"/>
      <c r="K162" s="847"/>
      <c r="L162" s="561" t="str">
        <f>mergeValue(A162) &amp;"."&amp; mergeValue(B162)&amp;"."&amp; mergeValue(C162)</f>
        <v>1.1.1</v>
      </c>
      <c r="M162" s="516" t="s">
        <v>7</v>
      </c>
      <c r="N162" s="548"/>
      <c r="O162" s="1384"/>
      <c r="P162" s="1385"/>
      <c r="Q162" s="1385"/>
      <c r="R162" s="1385"/>
      <c r="S162" s="1385"/>
      <c r="T162" s="1385"/>
      <c r="U162" s="1385"/>
      <c r="V162" s="1386"/>
      <c r="W162" s="1125" t="s">
        <v>600</v>
      </c>
      <c r="X162" s="553"/>
      <c r="Y162" s="553"/>
      <c r="Z162" s="553"/>
      <c r="AA162" s="553"/>
      <c r="AB162" s="553"/>
      <c r="AC162" s="553"/>
      <c r="AD162" s="553"/>
      <c r="AE162" s="553"/>
      <c r="AF162" s="553"/>
      <c r="AG162" s="553"/>
    </row>
    <row r="163" spans="1:33" s="492" customFormat="1" ht="22.5">
      <c r="A163" s="1285"/>
      <c r="B163" s="1285"/>
      <c r="C163" s="1285"/>
      <c r="D163" s="1285">
        <v>1</v>
      </c>
      <c r="E163" s="850"/>
      <c r="F163" s="850"/>
      <c r="G163" s="850"/>
      <c r="H163" s="850"/>
      <c r="I163" s="852"/>
      <c r="J163" s="844"/>
      <c r="K163" s="847"/>
      <c r="L163" s="561" t="str">
        <f>mergeValue(A163) &amp;"."&amp; mergeValue(B163)&amp;"."&amp; mergeValue(C163)&amp;"."&amp; mergeValue(D163)</f>
        <v>1.1.1.1</v>
      </c>
      <c r="M163" s="517" t="s">
        <v>21</v>
      </c>
      <c r="N163" s="548"/>
      <c r="O163" s="1384"/>
      <c r="P163" s="1385"/>
      <c r="Q163" s="1385"/>
      <c r="R163" s="1385"/>
      <c r="S163" s="1385"/>
      <c r="T163" s="1385"/>
      <c r="U163" s="1385"/>
      <c r="V163" s="1386"/>
      <c r="W163" s="1125" t="s">
        <v>601</v>
      </c>
      <c r="X163" s="553"/>
      <c r="Y163" s="553"/>
      <c r="Z163" s="553"/>
      <c r="AA163" s="553"/>
      <c r="AB163" s="553"/>
      <c r="AC163" s="553"/>
      <c r="AD163" s="553"/>
      <c r="AE163" s="553"/>
      <c r="AF163" s="553"/>
      <c r="AG163" s="553"/>
    </row>
    <row r="164" spans="1:33" s="492" customFormat="1" ht="78.75">
      <c r="A164" s="1285"/>
      <c r="B164" s="1285"/>
      <c r="C164" s="1285"/>
      <c r="D164" s="1285"/>
      <c r="E164" s="1285">
        <v>1</v>
      </c>
      <c r="F164" s="850"/>
      <c r="G164" s="850"/>
      <c r="H164" s="848">
        <v>1</v>
      </c>
      <c r="I164" s="1285">
        <v>1</v>
      </c>
      <c r="J164" s="850"/>
      <c r="K164" s="855"/>
      <c r="L164" s="561" t="str">
        <f>mergeValue(A164) &amp;"."&amp; mergeValue(B164)&amp;"."&amp; mergeValue(C164)&amp;"."&amp; mergeValue(D164)&amp;"."&amp; mergeValue(E164)</f>
        <v>1.1.1.1.1</v>
      </c>
      <c r="M164" s="523" t="s">
        <v>8</v>
      </c>
      <c r="N164" s="549"/>
      <c r="O164" s="1288"/>
      <c r="P164" s="1289"/>
      <c r="Q164" s="1289"/>
      <c r="R164" s="1289"/>
      <c r="S164" s="1289"/>
      <c r="T164" s="1289"/>
      <c r="U164" s="1289"/>
      <c r="V164" s="1290"/>
      <c r="W164" s="1125" t="s">
        <v>719</v>
      </c>
      <c r="X164" s="553"/>
      <c r="Y164" s="553"/>
      <c r="Z164" s="553"/>
      <c r="AA164" s="553"/>
      <c r="AB164" s="553"/>
      <c r="AC164" s="553"/>
      <c r="AD164" s="553"/>
      <c r="AE164" s="553"/>
      <c r="AF164" s="553"/>
      <c r="AG164" s="553"/>
    </row>
    <row r="165" spans="1:33" s="492" customFormat="1" ht="33.75">
      <c r="A165" s="1285"/>
      <c r="B165" s="1285"/>
      <c r="C165" s="1285"/>
      <c r="D165" s="1285"/>
      <c r="E165" s="1285"/>
      <c r="F165" s="1285">
        <v>1</v>
      </c>
      <c r="G165" s="848"/>
      <c r="H165" s="848"/>
      <c r="I165" s="1285"/>
      <c r="J165" s="1285">
        <v>1</v>
      </c>
      <c r="K165" s="856"/>
      <c r="L165" s="561" t="str">
        <f>mergeValue(A165) &amp;"."&amp; mergeValue(B165)&amp;"."&amp; mergeValue(C165)&amp;"."&amp; mergeValue(D165)&amp;"."&amp; mergeValue(E165)&amp;"."&amp; mergeValue(F165)</f>
        <v>1.1.1.1.1.1</v>
      </c>
      <c r="M165" s="524" t="s">
        <v>9</v>
      </c>
      <c r="N165" s="549"/>
      <c r="O165" s="1288"/>
      <c r="P165" s="1289"/>
      <c r="Q165" s="1289"/>
      <c r="R165" s="1289"/>
      <c r="S165" s="1289"/>
      <c r="T165" s="1289"/>
      <c r="U165" s="1289"/>
      <c r="V165" s="1290"/>
      <c r="W165" s="1125" t="s">
        <v>720</v>
      </c>
      <c r="X165" s="553"/>
      <c r="Y165" s="557" t="str">
        <f>strCheckUnique(Z165:Z168)</f>
        <v/>
      </c>
      <c r="Z165" s="553"/>
      <c r="AA165" s="557" t="str">
        <f>IF(O165="","",O165 &amp; ":_")</f>
        <v/>
      </c>
      <c r="AB165" s="553"/>
      <c r="AC165" s="553"/>
      <c r="AD165" s="553"/>
      <c r="AE165" s="553"/>
      <c r="AF165" s="553"/>
      <c r="AG165" s="553"/>
    </row>
    <row r="166" spans="1:33" s="492" customFormat="1" ht="122.1" customHeight="1">
      <c r="A166" s="1285"/>
      <c r="B166" s="1285"/>
      <c r="C166" s="1285"/>
      <c r="D166" s="1285"/>
      <c r="E166" s="1285"/>
      <c r="F166" s="1285"/>
      <c r="G166" s="848">
        <v>1</v>
      </c>
      <c r="H166" s="848"/>
      <c r="I166" s="1285"/>
      <c r="J166" s="1285"/>
      <c r="K166" s="856">
        <v>1</v>
      </c>
      <c r="L166" s="561" t="str">
        <f>mergeValue(A166) &amp;"."&amp; mergeValue(B166)&amp;"."&amp; mergeValue(C166)&amp;"."&amp; mergeValue(D166)&amp;"."&amp; mergeValue(E166)&amp;"."&amp; mergeValue(F166)&amp;"."&amp; mergeValue(G166)</f>
        <v>1.1.1.1.1.1.1</v>
      </c>
      <c r="M166" s="1010"/>
      <c r="N166" s="554"/>
      <c r="O166" s="1019"/>
      <c r="P166" s="531"/>
      <c r="Q166" s="531"/>
      <c r="R166" s="1291"/>
      <c r="S166" s="1293" t="s">
        <v>82</v>
      </c>
      <c r="T166" s="1291"/>
      <c r="U166" s="1293" t="s">
        <v>82</v>
      </c>
      <c r="V166" s="546"/>
      <c r="W166" s="1303" t="s">
        <v>721</v>
      </c>
      <c r="X166" s="553" t="str">
        <f>strCheckDate(O167:V167)</f>
        <v/>
      </c>
      <c r="Y166" s="557"/>
      <c r="Z166" s="557" t="str">
        <f>IF(M166="","",M166 )</f>
        <v/>
      </c>
      <c r="AA166" s="557"/>
      <c r="AB166" s="557"/>
      <c r="AC166" s="557"/>
      <c r="AD166" s="553"/>
      <c r="AE166" s="553"/>
      <c r="AF166" s="553"/>
      <c r="AG166" s="553"/>
    </row>
    <row r="167" spans="1:33" s="492" customFormat="1" ht="11.25" hidden="1" customHeight="1">
      <c r="A167" s="1285"/>
      <c r="B167" s="1285"/>
      <c r="C167" s="1285"/>
      <c r="D167" s="1285"/>
      <c r="E167" s="1285"/>
      <c r="F167" s="1285"/>
      <c r="G167" s="848"/>
      <c r="H167" s="848"/>
      <c r="I167" s="1285"/>
      <c r="J167" s="1285"/>
      <c r="K167" s="856"/>
      <c r="L167" s="568"/>
      <c r="M167" s="614"/>
      <c r="N167" s="554"/>
      <c r="O167" s="552"/>
      <c r="P167" s="531"/>
      <c r="Q167" s="552" t="str">
        <f>R166 &amp; "-" &amp; T166</f>
        <v>-</v>
      </c>
      <c r="R167" s="1292"/>
      <c r="S167" s="1293"/>
      <c r="T167" s="1292"/>
      <c r="U167" s="1293"/>
      <c r="V167" s="546"/>
      <c r="W167" s="1304"/>
      <c r="X167" s="553"/>
      <c r="Y167" s="553"/>
      <c r="Z167" s="553"/>
      <c r="AA167" s="553"/>
      <c r="AB167" s="553"/>
      <c r="AC167" s="553"/>
      <c r="AD167" s="553"/>
      <c r="AE167" s="553"/>
      <c r="AF167" s="553"/>
      <c r="AG167" s="553"/>
    </row>
    <row r="168" spans="1:33" s="491" customFormat="1" ht="15" customHeight="1">
      <c r="A168" s="1285"/>
      <c r="B168" s="1285"/>
      <c r="C168" s="1285"/>
      <c r="D168" s="1285"/>
      <c r="E168" s="1285"/>
      <c r="F168" s="1285"/>
      <c r="G168" s="850"/>
      <c r="H168" s="848"/>
      <c r="I168" s="1285"/>
      <c r="J168" s="1285"/>
      <c r="K168" s="855"/>
      <c r="L168" s="507"/>
      <c r="M168" s="526" t="s">
        <v>24</v>
      </c>
      <c r="N168" s="520"/>
      <c r="O168" s="514"/>
      <c r="P168" s="514"/>
      <c r="Q168" s="514"/>
      <c r="R168" s="541"/>
      <c r="S168" s="533"/>
      <c r="T168" s="532"/>
      <c r="U168" s="520"/>
      <c r="V168" s="529"/>
      <c r="W168" s="1305"/>
      <c r="X168" s="555"/>
      <c r="Y168" s="555"/>
      <c r="Z168" s="555"/>
      <c r="AA168" s="555"/>
      <c r="AB168" s="555"/>
      <c r="AC168" s="555"/>
      <c r="AD168" s="555"/>
      <c r="AE168" s="555"/>
      <c r="AF168" s="555"/>
      <c r="AG168" s="555"/>
    </row>
    <row r="169" spans="1:33" s="491" customFormat="1" ht="15" customHeight="1">
      <c r="A169" s="1285"/>
      <c r="B169" s="1285"/>
      <c r="C169" s="1285"/>
      <c r="D169" s="1285"/>
      <c r="E169" s="1285"/>
      <c r="F169" s="850"/>
      <c r="G169" s="850"/>
      <c r="H169" s="848"/>
      <c r="I169" s="1285"/>
      <c r="J169" s="850"/>
      <c r="K169" s="855"/>
      <c r="L169" s="507"/>
      <c r="M169" s="525" t="s">
        <v>10</v>
      </c>
      <c r="N169" s="519"/>
      <c r="O169" s="514"/>
      <c r="P169" s="514"/>
      <c r="Q169" s="514"/>
      <c r="R169" s="541"/>
      <c r="S169" s="533"/>
      <c r="T169" s="532"/>
      <c r="U169" s="519"/>
      <c r="V169" s="533"/>
      <c r="W169" s="529"/>
      <c r="X169" s="555"/>
      <c r="Y169" s="555"/>
      <c r="Z169" s="555"/>
      <c r="AA169" s="555"/>
      <c r="AB169" s="555"/>
      <c r="AC169" s="555"/>
      <c r="AD169" s="555"/>
      <c r="AE169" s="555"/>
      <c r="AF169" s="555"/>
      <c r="AG169" s="555"/>
    </row>
    <row r="170" spans="1:33" s="491" customFormat="1" ht="15" customHeight="1">
      <c r="A170" s="1285"/>
      <c r="B170" s="1285"/>
      <c r="C170" s="1285"/>
      <c r="D170" s="1285"/>
      <c r="E170" s="854"/>
      <c r="F170" s="850"/>
      <c r="G170" s="850"/>
      <c r="H170" s="850"/>
      <c r="I170" s="846"/>
      <c r="J170" s="843"/>
      <c r="K170" s="853"/>
      <c r="L170" s="507"/>
      <c r="M170" s="520" t="s">
        <v>11</v>
      </c>
      <c r="N170" s="518"/>
      <c r="O170" s="514"/>
      <c r="P170" s="514"/>
      <c r="Q170" s="514"/>
      <c r="R170" s="541"/>
      <c r="S170" s="533"/>
      <c r="T170" s="532"/>
      <c r="U170" s="518"/>
      <c r="V170" s="533"/>
      <c r="W170" s="529"/>
      <c r="X170" s="555"/>
      <c r="Y170" s="555"/>
      <c r="Z170" s="555"/>
      <c r="AA170" s="555"/>
      <c r="AB170" s="555"/>
      <c r="AC170" s="555"/>
      <c r="AD170" s="555"/>
      <c r="AE170" s="555"/>
      <c r="AF170" s="555"/>
      <c r="AG170" s="555"/>
    </row>
    <row r="171" spans="1:33" s="491" customFormat="1" ht="15" customHeight="1">
      <c r="A171" s="1285"/>
      <c r="B171" s="1285"/>
      <c r="C171" s="1285"/>
      <c r="D171" s="854"/>
      <c r="E171" s="854"/>
      <c r="F171" s="850"/>
      <c r="G171" s="850"/>
      <c r="H171" s="850"/>
      <c r="I171" s="846"/>
      <c r="J171" s="843"/>
      <c r="K171" s="853"/>
      <c r="L171" s="507"/>
      <c r="M171" s="519" t="s">
        <v>16</v>
      </c>
      <c r="N171" s="518"/>
      <c r="O171" s="514"/>
      <c r="P171" s="514"/>
      <c r="Q171" s="514"/>
      <c r="R171" s="541"/>
      <c r="S171" s="533"/>
      <c r="T171" s="532"/>
      <c r="U171" s="518"/>
      <c r="V171" s="533"/>
      <c r="W171" s="529"/>
      <c r="X171" s="555"/>
      <c r="Y171" s="555"/>
      <c r="Z171" s="555"/>
      <c r="AA171" s="555"/>
      <c r="AB171" s="555"/>
      <c r="AC171" s="555"/>
      <c r="AD171" s="555"/>
      <c r="AE171" s="555"/>
      <c r="AF171" s="555"/>
      <c r="AG171" s="555"/>
    </row>
    <row r="172" spans="1:33" s="491" customFormat="1" ht="15" customHeight="1">
      <c r="A172" s="1285"/>
      <c r="B172" s="1285"/>
      <c r="C172" s="854"/>
      <c r="D172" s="854"/>
      <c r="E172" s="854"/>
      <c r="F172" s="854"/>
      <c r="G172" s="859"/>
      <c r="H172" s="846"/>
      <c r="I172" s="857"/>
      <c r="J172" s="843"/>
      <c r="K172" s="858"/>
      <c r="L172" s="507"/>
      <c r="M172" s="518" t="s">
        <v>17</v>
      </c>
      <c r="N172" s="518"/>
      <c r="O172" s="514"/>
      <c r="P172" s="514"/>
      <c r="Q172" s="514"/>
      <c r="R172" s="541"/>
      <c r="S172" s="533"/>
      <c r="T172" s="532"/>
      <c r="U172" s="518"/>
      <c r="V172" s="533"/>
      <c r="W172" s="529"/>
      <c r="X172" s="555"/>
      <c r="Y172" s="555"/>
      <c r="Z172" s="555"/>
      <c r="AA172" s="555"/>
      <c r="AB172" s="555"/>
      <c r="AC172" s="555"/>
      <c r="AD172" s="555"/>
      <c r="AE172" s="555"/>
      <c r="AF172" s="555"/>
      <c r="AG172" s="555"/>
    </row>
    <row r="173" spans="1:33" s="491" customFormat="1" ht="15" customHeight="1">
      <c r="A173" s="1285"/>
      <c r="B173" s="854"/>
      <c r="C173" s="854"/>
      <c r="D173" s="854"/>
      <c r="E173" s="854"/>
      <c r="F173" s="854"/>
      <c r="G173" s="859"/>
      <c r="H173" s="846"/>
      <c r="I173" s="846"/>
      <c r="J173" s="843"/>
      <c r="K173" s="853"/>
      <c r="L173" s="507"/>
      <c r="M173" s="527" t="s">
        <v>18</v>
      </c>
      <c r="N173" s="518"/>
      <c r="O173" s="514"/>
      <c r="P173" s="514"/>
      <c r="Q173" s="514"/>
      <c r="R173" s="541"/>
      <c r="S173" s="533"/>
      <c r="T173" s="532"/>
      <c r="U173" s="518"/>
      <c r="V173" s="533"/>
      <c r="W173" s="529"/>
      <c r="X173" s="555"/>
      <c r="Y173" s="555"/>
      <c r="Z173" s="555"/>
      <c r="AA173" s="555"/>
      <c r="AB173" s="555"/>
      <c r="AC173" s="555"/>
      <c r="AD173" s="555"/>
      <c r="AE173" s="555"/>
      <c r="AF173" s="555"/>
      <c r="AG173" s="555"/>
    </row>
    <row r="174" spans="1:33" s="491" customFormat="1" ht="15" customHeight="1">
      <c r="A174" s="842"/>
      <c r="B174" s="842"/>
      <c r="C174" s="842"/>
      <c r="D174" s="842"/>
      <c r="E174" s="842"/>
      <c r="F174" s="842"/>
      <c r="G174" s="842"/>
      <c r="H174" s="842"/>
      <c r="I174" s="842"/>
      <c r="J174" s="842"/>
      <c r="K174" s="842"/>
      <c r="L174" s="507"/>
      <c r="M174" s="534" t="s">
        <v>307</v>
      </c>
      <c r="N174" s="518"/>
      <c r="O174" s="514"/>
      <c r="P174" s="514"/>
      <c r="Q174" s="514"/>
      <c r="R174" s="541"/>
      <c r="S174" s="533"/>
      <c r="T174" s="532"/>
      <c r="U174" s="518"/>
      <c r="V174" s="719"/>
      <c r="W174" s="719"/>
      <c r="X174" s="719"/>
      <c r="Y174" s="728"/>
      <c r="Z174" s="727"/>
      <c r="AA174" s="726"/>
      <c r="AB174" s="720"/>
      <c r="AC174" s="727"/>
      <c r="AD174" s="724"/>
      <c r="AE174" s="555"/>
      <c r="AF174" s="555"/>
      <c r="AG174" s="555"/>
    </row>
    <row r="176" spans="1:33" s="34" customFormat="1" ht="17.100000000000001" customHeight="1">
      <c r="G176" s="34" t="s">
        <v>12</v>
      </c>
      <c r="I176" s="34" t="s">
        <v>206</v>
      </c>
      <c r="AD176" s="151"/>
    </row>
    <row r="177" spans="1:47" ht="17.100000000000001" customHeight="1">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row>
    <row r="178" spans="1:47" s="650" customFormat="1" ht="22.5">
      <c r="A178" s="1285">
        <v>1</v>
      </c>
      <c r="B178" s="927"/>
      <c r="C178" s="927"/>
      <c r="D178" s="927"/>
      <c r="E178" s="927"/>
      <c r="F178" s="927"/>
      <c r="G178" s="928"/>
      <c r="H178" s="928"/>
      <c r="I178" s="930"/>
      <c r="J178" s="922"/>
      <c r="K178" s="922"/>
      <c r="L178" s="687">
        <f>mergeValue(A178)</f>
        <v>1</v>
      </c>
      <c r="M178" s="609" t="s">
        <v>19</v>
      </c>
      <c r="N178" s="680"/>
      <c r="O178" s="1384"/>
      <c r="P178" s="1385"/>
      <c r="Q178" s="1385"/>
      <c r="R178" s="1385"/>
      <c r="S178" s="1385"/>
      <c r="T178" s="1385"/>
      <c r="U178" s="1385"/>
      <c r="V178" s="1385"/>
      <c r="W178" s="1386"/>
      <c r="X178" s="1093" t="s">
        <v>718</v>
      </c>
      <c r="Y178" s="682"/>
      <c r="Z178" s="682"/>
      <c r="AA178" s="682"/>
      <c r="AB178" s="682"/>
      <c r="AC178" s="682"/>
      <c r="AD178" s="682"/>
      <c r="AE178" s="682"/>
      <c r="AF178" s="682"/>
      <c r="AG178" s="682"/>
    </row>
    <row r="179" spans="1:47" s="650" customFormat="1" ht="22.5">
      <c r="A179" s="1285"/>
      <c r="B179" s="1285">
        <v>1</v>
      </c>
      <c r="C179" s="927"/>
      <c r="D179" s="927"/>
      <c r="E179" s="927"/>
      <c r="F179" s="927"/>
      <c r="G179" s="932"/>
      <c r="H179" s="929"/>
      <c r="I179" s="934"/>
      <c r="J179" s="919"/>
      <c r="K179" s="918"/>
      <c r="L179" s="687" t="str">
        <f>mergeValue(A179) &amp;"."&amp; mergeValue(B179)</f>
        <v>1.1</v>
      </c>
      <c r="M179" s="657" t="s">
        <v>15</v>
      </c>
      <c r="N179" s="680"/>
      <c r="O179" s="1384"/>
      <c r="P179" s="1385"/>
      <c r="Q179" s="1385"/>
      <c r="R179" s="1385"/>
      <c r="S179" s="1385"/>
      <c r="T179" s="1385"/>
      <c r="U179" s="1385"/>
      <c r="V179" s="1385"/>
      <c r="W179" s="1386"/>
      <c r="X179" s="1093" t="s">
        <v>459</v>
      </c>
      <c r="Y179" s="682"/>
      <c r="Z179" s="682"/>
      <c r="AA179" s="682"/>
      <c r="AB179" s="682"/>
      <c r="AC179" s="682"/>
      <c r="AD179" s="682"/>
      <c r="AE179" s="682"/>
      <c r="AF179" s="682"/>
      <c r="AG179" s="682"/>
    </row>
    <row r="180" spans="1:47" s="650" customFormat="1" ht="22.5">
      <c r="A180" s="1285"/>
      <c r="B180" s="1285"/>
      <c r="C180" s="1285">
        <v>1</v>
      </c>
      <c r="D180" s="927"/>
      <c r="E180" s="927"/>
      <c r="F180" s="927"/>
      <c r="G180" s="932"/>
      <c r="H180" s="929"/>
      <c r="I180" s="935"/>
      <c r="J180" s="919"/>
      <c r="K180" s="918"/>
      <c r="L180" s="687" t="str">
        <f>mergeValue(A180) &amp;"."&amp; mergeValue(B180)&amp;"."&amp; mergeValue(C180)</f>
        <v>1.1.1</v>
      </c>
      <c r="M180" s="658" t="s">
        <v>7</v>
      </c>
      <c r="N180" s="680"/>
      <c r="O180" s="1384"/>
      <c r="P180" s="1385"/>
      <c r="Q180" s="1385"/>
      <c r="R180" s="1385"/>
      <c r="S180" s="1385"/>
      <c r="T180" s="1385"/>
      <c r="U180" s="1385"/>
      <c r="V180" s="1385"/>
      <c r="W180" s="1386"/>
      <c r="X180" s="1093" t="s">
        <v>600</v>
      </c>
      <c r="Y180" s="682"/>
      <c r="Z180" s="682"/>
      <c r="AA180" s="682"/>
      <c r="AB180" s="682"/>
      <c r="AC180" s="682"/>
      <c r="AD180" s="682"/>
      <c r="AE180" s="682"/>
      <c r="AF180" s="682"/>
      <c r="AG180" s="682"/>
    </row>
    <row r="181" spans="1:47" s="650" customFormat="1" ht="22.5">
      <c r="A181" s="1285"/>
      <c r="B181" s="1285"/>
      <c r="C181" s="1285"/>
      <c r="D181" s="1285">
        <v>1</v>
      </c>
      <c r="E181" s="927"/>
      <c r="F181" s="927"/>
      <c r="G181" s="932"/>
      <c r="H181" s="929"/>
      <c r="I181" s="935"/>
      <c r="J181" s="933"/>
      <c r="K181" s="918"/>
      <c r="L181" s="687" t="str">
        <f>mergeValue(A181) &amp;"."&amp; mergeValue(B181)&amp;"."&amp; mergeValue(C181)&amp;"."&amp; mergeValue(D181)</f>
        <v>1.1.1.1</v>
      </c>
      <c r="M181" s="659" t="s">
        <v>21</v>
      </c>
      <c r="N181" s="680"/>
      <c r="O181" s="1384"/>
      <c r="P181" s="1385"/>
      <c r="Q181" s="1385"/>
      <c r="R181" s="1385"/>
      <c r="S181" s="1385"/>
      <c r="T181" s="1385"/>
      <c r="U181" s="1385"/>
      <c r="V181" s="1385"/>
      <c r="W181" s="1386"/>
      <c r="X181" s="967" t="s">
        <v>623</v>
      </c>
      <c r="Y181" s="682"/>
      <c r="Z181" s="682"/>
      <c r="AA181" s="682"/>
      <c r="AB181" s="682"/>
      <c r="AC181" s="682"/>
      <c r="AD181" s="682"/>
      <c r="AE181" s="682"/>
      <c r="AF181" s="682"/>
      <c r="AG181" s="682"/>
    </row>
    <row r="182" spans="1:47" s="650" customFormat="1" ht="56.25" customHeight="1">
      <c r="A182" s="1285"/>
      <c r="B182" s="1285"/>
      <c r="C182" s="1285"/>
      <c r="D182" s="1285"/>
      <c r="E182" s="927">
        <v>1</v>
      </c>
      <c r="F182" s="927"/>
      <c r="G182" s="932"/>
      <c r="H182" s="929"/>
      <c r="I182" s="935"/>
      <c r="J182" s="933"/>
      <c r="K182" s="923"/>
      <c r="L182" s="687" t="str">
        <f>mergeValue(A182) &amp;"."&amp; mergeValue(B182)&amp;"."&amp; mergeValue(C182)&amp;"."&amp; mergeValue(D182)&amp;"."&amp; mergeValue(E182)</f>
        <v>1.1.1.1.1</v>
      </c>
      <c r="M182" s="1013"/>
      <c r="N182" s="655"/>
      <c r="O182" s="1015"/>
      <c r="P182" s="1016"/>
      <c r="Q182" s="637"/>
      <c r="R182" s="637"/>
      <c r="S182" s="1032"/>
      <c r="T182" s="618" t="s">
        <v>82</v>
      </c>
      <c r="U182" s="1032"/>
      <c r="V182" s="618" t="s">
        <v>82</v>
      </c>
      <c r="W182" s="689"/>
      <c r="X182" s="1303" t="s">
        <v>747</v>
      </c>
      <c r="Y182" s="682" t="str">
        <f>strCheckDateTwo(N182:W182)</f>
        <v/>
      </c>
      <c r="Z182" s="682"/>
      <c r="AA182" s="682"/>
      <c r="AB182" s="682"/>
      <c r="AC182" s="682"/>
      <c r="AD182" s="682"/>
      <c r="AE182" s="682"/>
      <c r="AF182" s="682"/>
      <c r="AG182" s="682"/>
    </row>
    <row r="183" spans="1:47" s="650" customFormat="1" ht="14.25" hidden="1" customHeight="1">
      <c r="A183" s="1285"/>
      <c r="B183" s="1285"/>
      <c r="C183" s="1285"/>
      <c r="D183" s="1285"/>
      <c r="E183" s="927"/>
      <c r="F183" s="927"/>
      <c r="G183" s="932"/>
      <c r="H183" s="929"/>
      <c r="I183" s="935"/>
      <c r="J183" s="933"/>
      <c r="K183" s="923"/>
      <c r="L183" s="678"/>
      <c r="M183" s="665"/>
      <c r="N183" s="614"/>
      <c r="O183" s="614"/>
      <c r="P183" s="614"/>
      <c r="Q183" s="614"/>
      <c r="R183" s="681" t="str">
        <f>S182 &amp; "-" &amp; U182</f>
        <v>-</v>
      </c>
      <c r="S183" s="690"/>
      <c r="T183" s="683"/>
      <c r="U183" s="690"/>
      <c r="V183" s="614"/>
      <c r="W183" s="614"/>
      <c r="X183" s="1304"/>
      <c r="Y183" s="682"/>
      <c r="Z183" s="682"/>
      <c r="AA183" s="682"/>
      <c r="AB183" s="682"/>
      <c r="AC183" s="682"/>
      <c r="AD183" s="682"/>
      <c r="AE183" s="682"/>
      <c r="AF183" s="682"/>
      <c r="AG183" s="682"/>
    </row>
    <row r="184" spans="1:47" s="650" customFormat="1" ht="15" customHeight="1">
      <c r="A184" s="1285"/>
      <c r="B184" s="1285"/>
      <c r="C184" s="1285"/>
      <c r="D184" s="1285"/>
      <c r="E184" s="927"/>
      <c r="F184" s="927"/>
      <c r="G184" s="932"/>
      <c r="H184" s="929"/>
      <c r="I184" s="935"/>
      <c r="J184" s="933"/>
      <c r="K184" s="923"/>
      <c r="L184" s="653"/>
      <c r="M184" s="662" t="s">
        <v>5</v>
      </c>
      <c r="N184" s="660"/>
      <c r="O184" s="656"/>
      <c r="P184" s="656"/>
      <c r="Q184" s="656"/>
      <c r="R184" s="656"/>
      <c r="S184" s="672"/>
      <c r="T184" s="668"/>
      <c r="U184" s="667"/>
      <c r="V184" s="660"/>
      <c r="W184" s="660"/>
      <c r="X184" s="1305"/>
      <c r="Y184" s="682"/>
      <c r="Z184" s="682"/>
      <c r="AA184" s="682"/>
      <c r="AB184" s="682"/>
      <c r="AC184" s="682"/>
      <c r="AD184" s="682"/>
      <c r="AE184" s="682"/>
      <c r="AF184" s="682"/>
      <c r="AG184" s="682"/>
    </row>
    <row r="185" spans="1:47" s="649" customFormat="1" ht="15" customHeight="1">
      <c r="A185" s="1285"/>
      <c r="B185" s="1285"/>
      <c r="C185" s="1285"/>
      <c r="D185" s="931"/>
      <c r="E185" s="931"/>
      <c r="F185" s="931"/>
      <c r="G185" s="932"/>
      <c r="H185" s="931"/>
      <c r="I185" s="935"/>
      <c r="J185" s="921"/>
      <c r="K185" s="925"/>
      <c r="L185" s="653"/>
      <c r="M185" s="661" t="s">
        <v>16</v>
      </c>
      <c r="N185" s="660"/>
      <c r="O185" s="656"/>
      <c r="P185" s="656"/>
      <c r="Q185" s="656"/>
      <c r="R185" s="656"/>
      <c r="S185" s="672"/>
      <c r="T185" s="668"/>
      <c r="U185" s="667"/>
      <c r="V185" s="660"/>
      <c r="W185" s="668"/>
      <c r="X185" s="664"/>
      <c r="Y185" s="684"/>
      <c r="Z185" s="684"/>
      <c r="AA185" s="684"/>
      <c r="AB185" s="684"/>
      <c r="AC185" s="684"/>
      <c r="AD185" s="684"/>
      <c r="AE185" s="684"/>
      <c r="AF185" s="684"/>
      <c r="AG185" s="684"/>
    </row>
    <row r="186" spans="1:47" s="649" customFormat="1" ht="15" customHeight="1">
      <c r="A186" s="1285"/>
      <c r="B186" s="1285"/>
      <c r="C186" s="931"/>
      <c r="D186" s="931"/>
      <c r="E186" s="931"/>
      <c r="F186" s="931"/>
      <c r="G186" s="932"/>
      <c r="H186" s="931"/>
      <c r="I186" s="926"/>
      <c r="J186" s="921"/>
      <c r="K186" s="925"/>
      <c r="L186" s="653"/>
      <c r="M186" s="660" t="s">
        <v>17</v>
      </c>
      <c r="N186" s="660"/>
      <c r="O186" s="656"/>
      <c r="P186" s="656"/>
      <c r="Q186" s="656"/>
      <c r="R186" s="656"/>
      <c r="S186" s="672"/>
      <c r="T186" s="668"/>
      <c r="U186" s="667"/>
      <c r="V186" s="660"/>
      <c r="W186" s="668"/>
      <c r="X186" s="664"/>
      <c r="Y186" s="684"/>
      <c r="Z186" s="684"/>
      <c r="AA186" s="684"/>
      <c r="AB186" s="684"/>
      <c r="AC186" s="684"/>
      <c r="AD186" s="684"/>
      <c r="AE186" s="684"/>
      <c r="AF186" s="684"/>
      <c r="AG186" s="684"/>
    </row>
    <row r="187" spans="1:47" s="649" customFormat="1" ht="15" customHeight="1">
      <c r="A187" s="1285"/>
      <c r="B187" s="931"/>
      <c r="C187" s="931"/>
      <c r="D187" s="931"/>
      <c r="E187" s="931"/>
      <c r="F187" s="931"/>
      <c r="G187" s="932"/>
      <c r="H187" s="931"/>
      <c r="I187" s="926"/>
      <c r="J187" s="921"/>
      <c r="K187" s="925"/>
      <c r="L187" s="653"/>
      <c r="M187" s="663" t="s">
        <v>18</v>
      </c>
      <c r="N187" s="660"/>
      <c r="O187" s="656"/>
      <c r="P187" s="656"/>
      <c r="Q187" s="656"/>
      <c r="R187" s="656"/>
      <c r="S187" s="672"/>
      <c r="T187" s="668"/>
      <c r="U187" s="667"/>
      <c r="V187" s="660"/>
      <c r="W187" s="668"/>
      <c r="X187" s="664"/>
      <c r="Y187" s="684"/>
      <c r="Z187" s="684"/>
      <c r="AA187" s="684"/>
      <c r="AB187" s="684"/>
      <c r="AC187" s="684"/>
      <c r="AD187" s="684"/>
      <c r="AE187" s="684"/>
      <c r="AF187" s="684"/>
      <c r="AG187" s="684"/>
    </row>
    <row r="188" spans="1:47" s="649" customFormat="1" ht="15" customHeight="1">
      <c r="A188" s="917"/>
      <c r="B188" s="917"/>
      <c r="C188" s="917"/>
      <c r="D188" s="917"/>
      <c r="E188" s="917"/>
      <c r="F188" s="917"/>
      <c r="G188" s="924"/>
      <c r="H188" s="925"/>
      <c r="I188" s="920"/>
      <c r="J188" s="921"/>
      <c r="K188" s="917"/>
      <c r="L188" s="653"/>
      <c r="M188" s="669" t="s">
        <v>307</v>
      </c>
      <c r="N188" s="660"/>
      <c r="O188" s="656"/>
      <c r="P188" s="656"/>
      <c r="Q188" s="656"/>
      <c r="R188" s="656"/>
      <c r="S188" s="672"/>
      <c r="T188" s="668"/>
      <c r="U188" s="667"/>
      <c r="V188" s="660"/>
      <c r="W188" s="668"/>
      <c r="X188" s="664"/>
      <c r="Y188" s="684"/>
      <c r="Z188" s="684"/>
      <c r="AA188" s="684"/>
      <c r="AB188" s="684"/>
      <c r="AC188" s="684"/>
      <c r="AD188" s="684"/>
      <c r="AE188" s="684"/>
      <c r="AF188" s="684"/>
      <c r="AG188" s="684"/>
    </row>
    <row r="189" spans="1:47" ht="15" customHeight="1">
      <c r="G189" s="149"/>
      <c r="H189" s="150"/>
      <c r="I189" s="150"/>
      <c r="J189" s="80"/>
      <c r="K189" s="150"/>
      <c r="L189" s="150"/>
      <c r="M189" s="150"/>
      <c r="N189" s="150"/>
      <c r="O189" s="150"/>
      <c r="P189" s="150"/>
      <c r="Q189" s="150"/>
      <c r="R189" s="150"/>
      <c r="S189" s="150"/>
      <c r="T189" s="150"/>
      <c r="U189" s="150"/>
      <c r="V189" s="150"/>
      <c r="W189" s="150"/>
      <c r="X189" s="150"/>
      <c r="Y189" s="150"/>
      <c r="Z189" s="150"/>
      <c r="AA189" s="150"/>
      <c r="AB189" s="150"/>
      <c r="AC189" s="150"/>
      <c r="AD189" s="150"/>
      <c r="AE189" s="150"/>
      <c r="AF189" s="150"/>
      <c r="AG189" s="150"/>
      <c r="AH189" s="150"/>
      <c r="AI189" s="150"/>
      <c r="AJ189" s="150"/>
      <c r="AK189" s="150"/>
      <c r="AL189" s="196"/>
      <c r="AM189" s="196"/>
      <c r="AN189" s="196"/>
      <c r="AO189" s="196"/>
      <c r="AP189" s="196"/>
      <c r="AQ189" s="196"/>
      <c r="AR189" s="196"/>
      <c r="AS189" s="196"/>
      <c r="AT189" s="196"/>
      <c r="AU189" s="196"/>
    </row>
    <row r="190" spans="1:47" s="34" customFormat="1" ht="17.100000000000001" customHeight="1">
      <c r="G190" s="34" t="s">
        <v>12</v>
      </c>
      <c r="I190" s="34" t="s">
        <v>207</v>
      </c>
      <c r="T190" s="151"/>
    </row>
    <row r="191" spans="1:47" ht="17.100000000000001" customHeight="1">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row>
    <row r="192" spans="1:47" s="650" customFormat="1" ht="22.5">
      <c r="A192" s="1285">
        <v>1</v>
      </c>
      <c r="B192" s="962"/>
      <c r="C192" s="962"/>
      <c r="D192" s="962"/>
      <c r="E192" s="962"/>
      <c r="F192" s="955"/>
      <c r="G192" s="961"/>
      <c r="H192" s="961"/>
      <c r="I192" s="943"/>
      <c r="J192" s="942"/>
      <c r="K192" s="942"/>
      <c r="L192" s="687">
        <f>mergeValue(A192)</f>
        <v>1</v>
      </c>
      <c r="M192" s="609" t="s">
        <v>19</v>
      </c>
      <c r="N192" s="1395"/>
      <c r="O192" s="1396"/>
      <c r="P192" s="1396"/>
      <c r="Q192" s="1396"/>
      <c r="R192" s="1396"/>
      <c r="S192" s="1396"/>
      <c r="T192" s="1396"/>
      <c r="U192" s="1396"/>
      <c r="V192" s="1396"/>
      <c r="W192" s="1396"/>
      <c r="X192" s="1396"/>
      <c r="Y192" s="1396"/>
      <c r="Z192" s="1396"/>
      <c r="AA192" s="1396"/>
      <c r="AB192" s="1396"/>
      <c r="AC192" s="1396"/>
      <c r="AD192" s="1396"/>
      <c r="AE192" s="1396"/>
      <c r="AF192" s="1397"/>
      <c r="AG192" s="1093" t="s">
        <v>718</v>
      </c>
      <c r="AH192" s="682"/>
      <c r="AI192" s="682"/>
      <c r="AJ192" s="682"/>
      <c r="AK192" s="682"/>
      <c r="AL192" s="682"/>
      <c r="AM192" s="682"/>
      <c r="AN192" s="682"/>
      <c r="AO192" s="682"/>
      <c r="AP192" s="682"/>
      <c r="AQ192" s="682"/>
      <c r="AR192" s="682"/>
    </row>
    <row r="193" spans="1:46" s="650" customFormat="1" ht="22.5">
      <c r="A193" s="1285"/>
      <c r="B193" s="1285">
        <v>1</v>
      </c>
      <c r="C193" s="962"/>
      <c r="D193" s="962"/>
      <c r="E193" s="962"/>
      <c r="F193" s="955"/>
      <c r="G193" s="964"/>
      <c r="H193" s="965"/>
      <c r="I193" s="944"/>
      <c r="J193" s="939"/>
      <c r="K193" s="937"/>
      <c r="L193" s="687" t="str">
        <f>mergeValue(A193) &amp;"."&amp; mergeValue(B193)</f>
        <v>1.1</v>
      </c>
      <c r="M193" s="657" t="s">
        <v>15</v>
      </c>
      <c r="N193" s="1398"/>
      <c r="O193" s="1399"/>
      <c r="P193" s="1399"/>
      <c r="Q193" s="1399"/>
      <c r="R193" s="1399"/>
      <c r="S193" s="1399"/>
      <c r="T193" s="1399"/>
      <c r="U193" s="1399"/>
      <c r="V193" s="1399"/>
      <c r="W193" s="1399"/>
      <c r="X193" s="1399"/>
      <c r="Y193" s="1399"/>
      <c r="Z193" s="1399"/>
      <c r="AA193" s="1399"/>
      <c r="AB193" s="1399"/>
      <c r="AC193" s="1399"/>
      <c r="AD193" s="1399"/>
      <c r="AE193" s="1399"/>
      <c r="AF193" s="1400"/>
      <c r="AG193" s="1093" t="s">
        <v>459</v>
      </c>
      <c r="AH193" s="682"/>
      <c r="AI193" s="682"/>
      <c r="AJ193" s="682"/>
      <c r="AK193" s="682"/>
      <c r="AL193" s="682"/>
      <c r="AM193" s="682"/>
      <c r="AN193" s="682"/>
      <c r="AO193" s="682"/>
      <c r="AP193" s="682"/>
      <c r="AQ193" s="682"/>
      <c r="AR193" s="682"/>
    </row>
    <row r="194" spans="1:46" s="650" customFormat="1" ht="22.5">
      <c r="A194" s="1285"/>
      <c r="B194" s="1285"/>
      <c r="C194" s="1285">
        <v>1</v>
      </c>
      <c r="D194" s="962"/>
      <c r="E194" s="962"/>
      <c r="F194" s="955"/>
      <c r="G194" s="964"/>
      <c r="H194" s="965"/>
      <c r="I194" s="944"/>
      <c r="J194" s="939"/>
      <c r="K194" s="937"/>
      <c r="L194" s="687" t="str">
        <f>mergeValue(A194) &amp;"."&amp; mergeValue(B194)&amp;"."&amp; mergeValue(C194)</f>
        <v>1.1.1</v>
      </c>
      <c r="M194" s="658" t="s">
        <v>7</v>
      </c>
      <c r="N194" s="1398"/>
      <c r="O194" s="1399"/>
      <c r="P194" s="1399"/>
      <c r="Q194" s="1399"/>
      <c r="R194" s="1399"/>
      <c r="S194" s="1399"/>
      <c r="T194" s="1399"/>
      <c r="U194" s="1399"/>
      <c r="V194" s="1399"/>
      <c r="W194" s="1399"/>
      <c r="X194" s="1399"/>
      <c r="Y194" s="1399"/>
      <c r="Z194" s="1399"/>
      <c r="AA194" s="1399"/>
      <c r="AB194" s="1399"/>
      <c r="AC194" s="1399"/>
      <c r="AD194" s="1399"/>
      <c r="AE194" s="1399"/>
      <c r="AF194" s="1400"/>
      <c r="AG194" s="1093" t="s">
        <v>600</v>
      </c>
      <c r="AH194" s="682"/>
      <c r="AI194" s="682"/>
      <c r="AJ194" s="682"/>
      <c r="AK194" s="682"/>
      <c r="AL194" s="682"/>
      <c r="AM194" s="682"/>
      <c r="AN194" s="682"/>
      <c r="AO194" s="682"/>
      <c r="AP194" s="682"/>
      <c r="AQ194" s="682"/>
      <c r="AR194" s="682"/>
    </row>
    <row r="195" spans="1:46" s="650" customFormat="1" ht="15" customHeight="1">
      <c r="A195" s="1285"/>
      <c r="B195" s="1285"/>
      <c r="C195" s="1285"/>
      <c r="D195" s="1285">
        <v>1</v>
      </c>
      <c r="E195" s="962"/>
      <c r="F195" s="955"/>
      <c r="G195" s="964"/>
      <c r="H195" s="965"/>
      <c r="I195" s="944"/>
      <c r="J195" s="939"/>
      <c r="K195" s="937"/>
      <c r="L195" s="687" t="str">
        <f>mergeValue(A195) &amp;"."&amp; mergeValue(B195)&amp;"."&amp; mergeValue(C195)&amp;"."&amp; mergeValue(D195)</f>
        <v>1.1.1.1</v>
      </c>
      <c r="M195" s="659" t="s">
        <v>21</v>
      </c>
      <c r="N195" s="1398"/>
      <c r="O195" s="1399"/>
      <c r="P195" s="1399"/>
      <c r="Q195" s="1399"/>
      <c r="R195" s="1399"/>
      <c r="S195" s="1399"/>
      <c r="T195" s="1399"/>
      <c r="U195" s="1399"/>
      <c r="V195" s="1399"/>
      <c r="W195" s="1399"/>
      <c r="X195" s="1399"/>
      <c r="Y195" s="1399"/>
      <c r="Z195" s="1399"/>
      <c r="AA195" s="1399"/>
      <c r="AB195" s="1399"/>
      <c r="AC195" s="1399"/>
      <c r="AD195" s="1399"/>
      <c r="AE195" s="1399"/>
      <c r="AF195" s="1400"/>
      <c r="AG195" s="1093" t="s">
        <v>623</v>
      </c>
      <c r="AH195" s="682"/>
      <c r="AI195" s="682"/>
      <c r="AJ195" s="682"/>
      <c r="AK195" s="682"/>
      <c r="AL195" s="682"/>
      <c r="AM195" s="682"/>
      <c r="AN195" s="682"/>
      <c r="AO195" s="682"/>
      <c r="AP195" s="682"/>
      <c r="AQ195" s="682"/>
      <c r="AR195" s="682"/>
    </row>
    <row r="196" spans="1:46" s="650" customFormat="1" ht="17.100000000000001" customHeight="1">
      <c r="A196" s="1285"/>
      <c r="B196" s="1285"/>
      <c r="C196" s="1285"/>
      <c r="D196" s="1285"/>
      <c r="E196" s="1285">
        <v>1</v>
      </c>
      <c r="F196" s="955"/>
      <c r="G196" s="964"/>
      <c r="H196" s="965"/>
      <c r="I196" s="966"/>
      <c r="J196" s="956"/>
      <c r="K196" s="1230"/>
      <c r="L196" s="1345" t="str">
        <f>mergeValue(A196) &amp;"."&amp; mergeValue(B196)&amp;"."&amp; mergeValue(C196)&amp;"."&amp; mergeValue(D196)&amp;"."&amp; mergeValue(E196)</f>
        <v>1.1.1.1.1</v>
      </c>
      <c r="M196" s="1346"/>
      <c r="N196" s="1293" t="s">
        <v>82</v>
      </c>
      <c r="O196" s="1352"/>
      <c r="P196" s="1350">
        <v>1</v>
      </c>
      <c r="Q196" s="1421"/>
      <c r="R196" s="1293" t="s">
        <v>82</v>
      </c>
      <c r="S196" s="1352"/>
      <c r="T196" s="1350">
        <v>1</v>
      </c>
      <c r="U196" s="1421"/>
      <c r="V196" s="1293" t="s">
        <v>82</v>
      </c>
      <c r="W196" s="665"/>
      <c r="X196" s="654">
        <v>1</v>
      </c>
      <c r="Y196" s="1036"/>
      <c r="Z196" s="637"/>
      <c r="AA196" s="637"/>
      <c r="AB196" s="1291"/>
      <c r="AC196" s="1293" t="s">
        <v>82</v>
      </c>
      <c r="AD196" s="1291"/>
      <c r="AE196" s="1293" t="s">
        <v>82</v>
      </c>
      <c r="AF196" s="679"/>
      <c r="AG196" s="1347" t="s">
        <v>622</v>
      </c>
      <c r="AH196" s="682" t="str">
        <f>strCheckDate(Z197:AF197)</f>
        <v/>
      </c>
      <c r="AI196" s="685" t="str">
        <f>IF(AND(COUNTIF(AJ191:AJ191,AJ196)&gt;1,AJ196&lt;&gt;""),"ErrUnique:HasDoubleConn","")</f>
        <v/>
      </c>
      <c r="AJ196" s="685"/>
      <c r="AK196" s="685"/>
      <c r="AL196" s="685"/>
      <c r="AM196" s="685"/>
      <c r="AN196" s="685"/>
      <c r="AO196" s="682"/>
      <c r="AP196" s="682"/>
      <c r="AQ196" s="682"/>
      <c r="AR196" s="682"/>
    </row>
    <row r="197" spans="1:46" s="650" customFormat="1" ht="17.100000000000001" customHeight="1">
      <c r="A197" s="1285"/>
      <c r="B197" s="1285"/>
      <c r="C197" s="1285"/>
      <c r="D197" s="1285"/>
      <c r="E197" s="1285"/>
      <c r="F197" s="955"/>
      <c r="G197" s="964"/>
      <c r="H197" s="965"/>
      <c r="I197" s="966"/>
      <c r="J197" s="956"/>
      <c r="K197" s="1230"/>
      <c r="L197" s="1345"/>
      <c r="M197" s="1346"/>
      <c r="N197" s="1293"/>
      <c r="O197" s="1352"/>
      <c r="P197" s="1350"/>
      <c r="Q197" s="1421"/>
      <c r="R197" s="1293"/>
      <c r="S197" s="1352"/>
      <c r="T197" s="1350"/>
      <c r="U197" s="1421"/>
      <c r="V197" s="1293"/>
      <c r="W197" s="688"/>
      <c r="X197" s="669"/>
      <c r="Y197" s="669"/>
      <c r="Z197" s="671"/>
      <c r="AA197" s="571" t="str">
        <f>AB196 &amp; "-" &amp; AD196</f>
        <v>-</v>
      </c>
      <c r="AB197" s="1292"/>
      <c r="AC197" s="1293"/>
      <c r="AD197" s="1292"/>
      <c r="AE197" s="1293"/>
      <c r="AF197" s="638"/>
      <c r="AG197" s="1348"/>
      <c r="AH197" s="682"/>
      <c r="AI197" s="685"/>
      <c r="AJ197" s="685"/>
      <c r="AK197" s="685"/>
      <c r="AL197" s="685"/>
      <c r="AM197" s="685"/>
      <c r="AN197" s="685"/>
      <c r="AO197" s="682"/>
      <c r="AP197" s="682"/>
      <c r="AQ197" s="682"/>
      <c r="AR197" s="682"/>
    </row>
    <row r="198" spans="1:46" s="650" customFormat="1" ht="17.100000000000001" customHeight="1">
      <c r="A198" s="1285"/>
      <c r="B198" s="1285"/>
      <c r="C198" s="1285"/>
      <c r="D198" s="1285"/>
      <c r="E198" s="1285"/>
      <c r="F198" s="955"/>
      <c r="G198" s="964"/>
      <c r="H198" s="965"/>
      <c r="I198" s="966"/>
      <c r="J198" s="956"/>
      <c r="K198" s="1230"/>
      <c r="L198" s="1345"/>
      <c r="M198" s="1346"/>
      <c r="N198" s="1293"/>
      <c r="O198" s="1352"/>
      <c r="P198" s="1350"/>
      <c r="Q198" s="1421"/>
      <c r="R198" s="1293"/>
      <c r="S198" s="570"/>
      <c r="T198" s="663"/>
      <c r="U198" s="669"/>
      <c r="V198" s="670"/>
      <c r="W198" s="670"/>
      <c r="X198" s="670"/>
      <c r="Y198" s="670"/>
      <c r="Z198" s="671"/>
      <c r="AA198" s="671"/>
      <c r="AB198" s="672"/>
      <c r="AC198" s="668"/>
      <c r="AD198" s="668"/>
      <c r="AE198" s="672"/>
      <c r="AF198" s="668"/>
      <c r="AG198" s="1348"/>
      <c r="AH198" s="682"/>
      <c r="AI198" s="685"/>
      <c r="AJ198" s="685"/>
      <c r="AK198" s="685"/>
      <c r="AL198" s="685"/>
      <c r="AM198" s="685"/>
      <c r="AN198" s="685"/>
      <c r="AO198" s="682"/>
      <c r="AP198" s="682"/>
      <c r="AQ198" s="682"/>
      <c r="AR198" s="682"/>
    </row>
    <row r="199" spans="1:46" s="650" customFormat="1" ht="17.100000000000001" customHeight="1">
      <c r="A199" s="1285"/>
      <c r="B199" s="1285"/>
      <c r="C199" s="1285"/>
      <c r="D199" s="1285"/>
      <c r="E199" s="1285"/>
      <c r="F199" s="955"/>
      <c r="G199" s="964"/>
      <c r="H199" s="965"/>
      <c r="I199" s="966"/>
      <c r="J199" s="956"/>
      <c r="K199" s="1230"/>
      <c r="L199" s="1345"/>
      <c r="M199" s="1346"/>
      <c r="N199" s="1293"/>
      <c r="O199" s="673"/>
      <c r="P199" s="675"/>
      <c r="Q199" s="674"/>
      <c r="R199" s="670"/>
      <c r="S199" s="670"/>
      <c r="T199" s="670"/>
      <c r="U199" s="670"/>
      <c r="V199" s="670"/>
      <c r="W199" s="670"/>
      <c r="X199" s="670"/>
      <c r="Y199" s="670"/>
      <c r="Z199" s="671"/>
      <c r="AA199" s="671"/>
      <c r="AB199" s="672"/>
      <c r="AC199" s="668"/>
      <c r="AD199" s="668"/>
      <c r="AE199" s="672"/>
      <c r="AF199" s="668"/>
      <c r="AG199" s="1348"/>
      <c r="AH199" s="682"/>
      <c r="AI199" s="685"/>
      <c r="AJ199" s="685"/>
      <c r="AK199" s="685"/>
      <c r="AL199" s="685"/>
      <c r="AM199" s="685"/>
      <c r="AN199" s="685"/>
      <c r="AO199" s="682"/>
      <c r="AP199" s="682"/>
      <c r="AQ199" s="682"/>
      <c r="AR199" s="682"/>
    </row>
    <row r="200" spans="1:46" s="649" customFormat="1" ht="15" customHeight="1">
      <c r="A200" s="1285"/>
      <c r="B200" s="1285"/>
      <c r="C200" s="1285"/>
      <c r="D200" s="1285"/>
      <c r="E200" s="963"/>
      <c r="F200" s="957"/>
      <c r="G200" s="959"/>
      <c r="H200" s="957"/>
      <c r="I200" s="966"/>
      <c r="J200" s="956"/>
      <c r="K200" s="950"/>
      <c r="L200" s="653"/>
      <c r="M200" s="662" t="s">
        <v>5</v>
      </c>
      <c r="N200" s="662"/>
      <c r="O200" s="662"/>
      <c r="P200" s="662"/>
      <c r="Q200" s="662"/>
      <c r="R200" s="662"/>
      <c r="S200" s="662"/>
      <c r="T200" s="662"/>
      <c r="U200" s="662"/>
      <c r="V200" s="662"/>
      <c r="W200" s="662"/>
      <c r="X200" s="662"/>
      <c r="Y200" s="662"/>
      <c r="Z200" s="662"/>
      <c r="AA200" s="662"/>
      <c r="AB200" s="662"/>
      <c r="AC200" s="662"/>
      <c r="AD200" s="662"/>
      <c r="AE200" s="662"/>
      <c r="AF200" s="662"/>
      <c r="AG200" s="1349"/>
      <c r="AH200" s="684"/>
      <c r="AI200" s="684"/>
      <c r="AJ200" s="686"/>
      <c r="AK200" s="686"/>
      <c r="AL200" s="686"/>
      <c r="AM200" s="686"/>
      <c r="AN200" s="686"/>
      <c r="AO200" s="684"/>
      <c r="AP200" s="684"/>
      <c r="AQ200" s="684"/>
      <c r="AR200" s="684"/>
    </row>
    <row r="201" spans="1:46" s="649" customFormat="1" ht="15" customHeight="1">
      <c r="A201" s="1285"/>
      <c r="B201" s="1285"/>
      <c r="C201" s="1285"/>
      <c r="D201" s="963"/>
      <c r="E201" s="963"/>
      <c r="F201" s="957"/>
      <c r="G201" s="964"/>
      <c r="H201" s="957"/>
      <c r="I201" s="950"/>
      <c r="J201" s="941"/>
      <c r="K201" s="950"/>
      <c r="L201" s="653"/>
      <c r="M201" s="661" t="s">
        <v>16</v>
      </c>
      <c r="N201" s="661"/>
      <c r="O201" s="661"/>
      <c r="P201" s="661"/>
      <c r="Q201" s="661"/>
      <c r="R201" s="661"/>
      <c r="S201" s="661"/>
      <c r="T201" s="661"/>
      <c r="U201" s="661"/>
      <c r="V201" s="661"/>
      <c r="W201" s="661"/>
      <c r="X201" s="661"/>
      <c r="Y201" s="661"/>
      <c r="Z201" s="661"/>
      <c r="AA201" s="661"/>
      <c r="AB201" s="661"/>
      <c r="AC201" s="661"/>
      <c r="AD201" s="661"/>
      <c r="AE201" s="661"/>
      <c r="AF201" s="668"/>
      <c r="AG201" s="664"/>
      <c r="AH201" s="684"/>
      <c r="AI201" s="684"/>
      <c r="AJ201" s="686"/>
      <c r="AK201" s="686"/>
      <c r="AL201" s="686"/>
      <c r="AM201" s="686"/>
      <c r="AN201" s="686"/>
      <c r="AO201" s="684"/>
      <c r="AP201" s="684"/>
      <c r="AQ201" s="684"/>
      <c r="AR201" s="684"/>
    </row>
    <row r="202" spans="1:46" s="649" customFormat="1" ht="15" customHeight="1">
      <c r="A202" s="1285"/>
      <c r="B202" s="1285"/>
      <c r="C202" s="963"/>
      <c r="D202" s="963"/>
      <c r="E202" s="963"/>
      <c r="F202" s="957"/>
      <c r="G202" s="964"/>
      <c r="H202" s="957"/>
      <c r="I202" s="950"/>
      <c r="J202" s="941"/>
      <c r="K202" s="950"/>
      <c r="L202" s="653"/>
      <c r="M202" s="660" t="s">
        <v>17</v>
      </c>
      <c r="N202" s="660"/>
      <c r="O202" s="660"/>
      <c r="P202" s="660"/>
      <c r="Q202" s="660"/>
      <c r="R202" s="660"/>
      <c r="S202" s="660"/>
      <c r="T202" s="660"/>
      <c r="U202" s="660"/>
      <c r="V202" s="660"/>
      <c r="W202" s="660"/>
      <c r="X202" s="660"/>
      <c r="Y202" s="660"/>
      <c r="Z202" s="656"/>
      <c r="AA202" s="656"/>
      <c r="AB202" s="672"/>
      <c r="AC202" s="668"/>
      <c r="AD202" s="667"/>
      <c r="AE202" s="660"/>
      <c r="AF202" s="668"/>
      <c r="AG202" s="664"/>
      <c r="AH202" s="684"/>
      <c r="AI202" s="684"/>
      <c r="AJ202" s="684"/>
      <c r="AK202" s="684"/>
      <c r="AL202" s="684"/>
      <c r="AM202" s="684"/>
      <c r="AN202" s="684"/>
      <c r="AO202" s="684"/>
      <c r="AP202" s="684"/>
      <c r="AQ202" s="684"/>
      <c r="AR202" s="684"/>
    </row>
    <row r="203" spans="1:46" s="649" customFormat="1" ht="15" customHeight="1">
      <c r="A203" s="1285"/>
      <c r="B203" s="963"/>
      <c r="C203" s="963"/>
      <c r="D203" s="963"/>
      <c r="E203" s="963"/>
      <c r="F203" s="957"/>
      <c r="G203" s="964"/>
      <c r="H203" s="957"/>
      <c r="I203" s="950"/>
      <c r="J203" s="941"/>
      <c r="K203" s="950"/>
      <c r="L203" s="653"/>
      <c r="M203" s="663" t="s">
        <v>18</v>
      </c>
      <c r="N203" s="663"/>
      <c r="O203" s="663"/>
      <c r="P203" s="663"/>
      <c r="Q203" s="663"/>
      <c r="R203" s="663"/>
      <c r="S203" s="663"/>
      <c r="T203" s="663"/>
      <c r="U203" s="663"/>
      <c r="V203" s="663"/>
      <c r="W203" s="663"/>
      <c r="X203" s="663"/>
      <c r="Y203" s="663"/>
      <c r="Z203" s="656"/>
      <c r="AA203" s="656"/>
      <c r="AB203" s="672"/>
      <c r="AC203" s="668"/>
      <c r="AD203" s="667"/>
      <c r="AE203" s="660"/>
      <c r="AF203" s="668"/>
      <c r="AG203" s="664"/>
      <c r="AH203" s="684"/>
      <c r="AI203" s="684"/>
      <c r="AJ203" s="684"/>
      <c r="AK203" s="684"/>
      <c r="AL203" s="684"/>
      <c r="AM203" s="684"/>
      <c r="AN203" s="684"/>
      <c r="AO203" s="684"/>
      <c r="AP203" s="684"/>
      <c r="AQ203" s="684"/>
      <c r="AR203" s="684"/>
    </row>
    <row r="204" spans="1:46" s="649" customFormat="1" ht="15" customHeight="1">
      <c r="A204" s="936"/>
      <c r="B204" s="936"/>
      <c r="C204" s="936"/>
      <c r="D204" s="936"/>
      <c r="E204" s="936"/>
      <c r="F204" s="936"/>
      <c r="G204" s="949"/>
      <c r="H204" s="950"/>
      <c r="I204" s="940"/>
      <c r="J204" s="941"/>
      <c r="K204" s="936"/>
      <c r="L204" s="653"/>
      <c r="M204" s="669" t="s">
        <v>307</v>
      </c>
      <c r="N204" s="669"/>
      <c r="O204" s="669"/>
      <c r="P204" s="669"/>
      <c r="Q204" s="669"/>
      <c r="R204" s="669"/>
      <c r="S204" s="669"/>
      <c r="T204" s="669"/>
      <c r="U204" s="669"/>
      <c r="V204" s="669"/>
      <c r="W204" s="669"/>
      <c r="X204" s="669"/>
      <c r="Y204" s="669"/>
      <c r="Z204" s="656"/>
      <c r="AA204" s="656"/>
      <c r="AB204" s="672"/>
      <c r="AC204" s="668"/>
      <c r="AD204" s="667"/>
      <c r="AE204" s="660"/>
      <c r="AF204" s="668"/>
      <c r="AG204" s="664"/>
      <c r="AH204" s="684"/>
      <c r="AI204" s="684"/>
      <c r="AJ204" s="684"/>
      <c r="AK204" s="684"/>
      <c r="AL204" s="684"/>
      <c r="AM204" s="684"/>
      <c r="AN204" s="684"/>
      <c r="AO204" s="684"/>
      <c r="AP204" s="684"/>
      <c r="AQ204" s="684"/>
      <c r="AR204" s="684"/>
    </row>
    <row r="205" spans="1:46" ht="15" customHeight="1">
      <c r="G205" s="149"/>
      <c r="H205" s="150"/>
      <c r="I205" s="150"/>
      <c r="J205" s="80"/>
      <c r="K205" s="150"/>
      <c r="L205" s="150"/>
      <c r="M205" s="150"/>
      <c r="N205" s="150"/>
      <c r="O205" s="150"/>
      <c r="P205" s="150"/>
      <c r="Q205" s="150"/>
      <c r="R205" s="150"/>
      <c r="S205" s="150"/>
      <c r="T205" s="150"/>
      <c r="U205" s="150"/>
      <c r="V205" s="150"/>
      <c r="W205" s="150"/>
      <c r="X205" s="150"/>
      <c r="Y205" s="150"/>
      <c r="Z205" s="150"/>
      <c r="AA205" s="150"/>
      <c r="AB205" s="150"/>
      <c r="AC205" s="150"/>
      <c r="AD205" s="150"/>
      <c r="AE205" s="150"/>
      <c r="AF205" s="150"/>
      <c r="AG205" s="150"/>
      <c r="AH205" s="150"/>
      <c r="AI205" s="150"/>
      <c r="AJ205" s="150"/>
      <c r="AK205" s="196"/>
      <c r="AL205" s="196"/>
      <c r="AM205" s="196"/>
      <c r="AN205" s="196"/>
      <c r="AO205" s="196"/>
      <c r="AP205" s="196"/>
      <c r="AQ205" s="196"/>
      <c r="AR205" s="196"/>
      <c r="AS205" s="196"/>
      <c r="AT205" s="196"/>
    </row>
    <row r="206" spans="1:46" ht="15" customHeight="1">
      <c r="G206" s="149"/>
      <c r="H206" s="150"/>
      <c r="I206" s="150"/>
      <c r="J206" s="80"/>
      <c r="K206" s="150"/>
      <c r="L206" s="150"/>
      <c r="M206" s="150"/>
      <c r="N206" s="150"/>
      <c r="O206" s="150"/>
      <c r="P206" s="150"/>
      <c r="Q206" s="1287"/>
      <c r="R206" s="150"/>
      <c r="S206" s="150"/>
      <c r="T206" s="150"/>
      <c r="U206" s="1287"/>
      <c r="V206" s="150"/>
      <c r="W206" s="150"/>
      <c r="X206" s="150"/>
      <c r="Y206" s="1033"/>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7"/>
      <c r="R207" s="150"/>
      <c r="S207" s="150"/>
      <c r="T207" s="150"/>
      <c r="U207" s="1287"/>
      <c r="V207" s="150"/>
      <c r="W207" s="150"/>
      <c r="X207" s="150"/>
      <c r="Y207" s="150"/>
      <c r="Z207" s="150"/>
      <c r="AA207" s="150"/>
      <c r="AB207" s="150"/>
      <c r="AC207" s="150"/>
    </row>
    <row r="208" spans="1:46" ht="15" customHeight="1">
      <c r="G208" s="149"/>
      <c r="H208" s="150"/>
      <c r="I208" s="150"/>
      <c r="J208" s="80"/>
      <c r="K208" s="150"/>
      <c r="L208" s="150"/>
      <c r="M208" s="150"/>
      <c r="N208" s="150"/>
      <c r="O208" s="150"/>
      <c r="Q208" s="1287"/>
      <c r="V208" s="150"/>
      <c r="W208" s="150"/>
      <c r="X208" s="150"/>
      <c r="Z208" s="150"/>
      <c r="AA208" s="150"/>
      <c r="AB208" s="150"/>
      <c r="AC208" s="692"/>
      <c r="AD208" s="150"/>
    </row>
    <row r="209" spans="1:83" ht="15" customHeight="1">
      <c r="G209" s="149"/>
      <c r="H209" s="150"/>
      <c r="I209" s="150"/>
      <c r="J209" s="80"/>
      <c r="K209" s="150"/>
      <c r="L209" s="150"/>
      <c r="M209" s="150"/>
      <c r="N209" s="150"/>
      <c r="O209" s="150"/>
      <c r="Q209" s="217"/>
      <c r="Y209" s="150"/>
      <c r="Z209" s="150"/>
      <c r="AA209" s="150"/>
      <c r="AB209" s="150"/>
      <c r="AC209" s="150"/>
      <c r="AD209" s="150"/>
      <c r="AE209" s="150"/>
    </row>
    <row r="210" spans="1:83" ht="15" customHeight="1">
      <c r="A210" s="693"/>
      <c r="B210" s="693"/>
      <c r="C210" s="693"/>
      <c r="D210" s="693"/>
      <c r="E210" s="693"/>
      <c r="F210" s="693"/>
      <c r="G210" s="696"/>
      <c r="H210" s="697"/>
      <c r="I210" s="697"/>
      <c r="J210" s="694"/>
      <c r="K210" s="697"/>
      <c r="L210" s="697"/>
      <c r="M210" s="697"/>
      <c r="N210" s="1422" t="s">
        <v>83</v>
      </c>
      <c r="O210" s="1352"/>
      <c r="P210" s="1350">
        <v>1</v>
      </c>
      <c r="Q210" s="1387"/>
      <c r="R210" s="1293" t="s">
        <v>82</v>
      </c>
      <c r="S210" s="1393"/>
      <c r="T210" s="1423">
        <v>1</v>
      </c>
      <c r="U210" s="1288"/>
      <c r="V210" s="1293" t="s">
        <v>82</v>
      </c>
      <c r="W210" s="784"/>
      <c r="X210" s="700">
        <v>1</v>
      </c>
      <c r="Y210" s="1033"/>
      <c r="Z210" s="697"/>
      <c r="AA210" s="697"/>
      <c r="AB210" s="697"/>
      <c r="AC210" s="697"/>
      <c r="AD210" s="697"/>
      <c r="AE210" s="693"/>
      <c r="AF210" s="691"/>
      <c r="AG210" s="691"/>
      <c r="AH210" s="691"/>
      <c r="AI210" s="691"/>
      <c r="AJ210" s="691"/>
      <c r="AK210" s="691"/>
      <c r="AL210" s="691"/>
      <c r="AM210" s="691"/>
      <c r="AN210" s="691"/>
      <c r="AO210" s="691"/>
      <c r="AP210" s="691"/>
      <c r="AQ210" s="691"/>
      <c r="AR210" s="691"/>
      <c r="AS210" s="691"/>
      <c r="AT210" s="691"/>
      <c r="AU210" s="691"/>
      <c r="AV210" s="691"/>
      <c r="AW210" s="691"/>
      <c r="AX210" s="691"/>
      <c r="AY210" s="691"/>
      <c r="AZ210" s="691"/>
      <c r="BA210" s="691"/>
      <c r="BB210" s="691"/>
      <c r="BC210" s="691"/>
      <c r="BD210" s="691"/>
      <c r="BE210" s="691"/>
      <c r="BF210" s="691"/>
      <c r="BG210" s="691"/>
      <c r="BH210" s="691"/>
      <c r="BI210" s="691"/>
      <c r="BJ210" s="691"/>
      <c r="BK210" s="691"/>
      <c r="BL210" s="691"/>
      <c r="BM210" s="691"/>
      <c r="BN210" s="691"/>
      <c r="BO210" s="691"/>
      <c r="BP210" s="691"/>
      <c r="BQ210" s="691"/>
      <c r="BR210" s="691"/>
      <c r="BS210" s="691"/>
      <c r="BT210" s="691"/>
      <c r="BU210" s="691"/>
      <c r="BV210" s="691"/>
      <c r="BW210" s="691"/>
      <c r="BX210" s="691"/>
      <c r="BY210" s="691"/>
      <c r="BZ210" s="691"/>
      <c r="CA210" s="691"/>
      <c r="CB210" s="691"/>
      <c r="CC210" s="691"/>
      <c r="CD210" s="691"/>
      <c r="CE210" s="691"/>
    </row>
    <row r="211" spans="1:83" ht="15" customHeight="1">
      <c r="A211" s="693"/>
      <c r="B211" s="693"/>
      <c r="C211" s="693"/>
      <c r="D211" s="693"/>
      <c r="E211" s="693"/>
      <c r="F211" s="693"/>
      <c r="G211" s="696"/>
      <c r="H211" s="697"/>
      <c r="I211" s="697"/>
      <c r="J211" s="694"/>
      <c r="K211" s="697"/>
      <c r="L211" s="697"/>
      <c r="M211" s="697"/>
      <c r="N211" s="1422"/>
      <c r="O211" s="1352"/>
      <c r="P211" s="1350"/>
      <c r="Q211" s="1387"/>
      <c r="R211" s="1293"/>
      <c r="S211" s="1394"/>
      <c r="T211" s="1424"/>
      <c r="U211" s="1288"/>
      <c r="V211" s="1293"/>
      <c r="W211" s="698"/>
      <c r="X211" s="698"/>
      <c r="Y211" s="698" t="s">
        <v>627</v>
      </c>
      <c r="Z211" s="697"/>
      <c r="AA211" s="697"/>
      <c r="AB211" s="697"/>
      <c r="AC211" s="697"/>
      <c r="AD211" s="697"/>
      <c r="AE211" s="697"/>
      <c r="AF211" s="691"/>
      <c r="AG211" s="691"/>
      <c r="AH211" s="691"/>
      <c r="AI211" s="691"/>
      <c r="AJ211" s="691"/>
      <c r="AK211" s="691"/>
      <c r="AL211" s="691"/>
      <c r="AM211" s="691"/>
      <c r="AN211" s="691"/>
      <c r="AO211" s="691"/>
      <c r="AP211" s="691"/>
      <c r="AQ211" s="691"/>
      <c r="AR211" s="691"/>
      <c r="AS211" s="691"/>
      <c r="AT211" s="691"/>
      <c r="AU211" s="691"/>
      <c r="AV211" s="691"/>
      <c r="AW211" s="691"/>
      <c r="AX211" s="691"/>
      <c r="AY211" s="691"/>
      <c r="AZ211" s="691"/>
      <c r="BA211" s="691"/>
      <c r="BB211" s="691"/>
      <c r="BC211" s="691"/>
      <c r="BD211" s="691"/>
      <c r="BE211" s="691"/>
      <c r="BF211" s="691"/>
      <c r="BG211" s="691"/>
      <c r="BH211" s="691"/>
      <c r="BI211" s="691"/>
      <c r="BJ211" s="691"/>
      <c r="BK211" s="691"/>
      <c r="BL211" s="691"/>
      <c r="BM211" s="691"/>
      <c r="BN211" s="691"/>
      <c r="BO211" s="691"/>
      <c r="BP211" s="691"/>
      <c r="BQ211" s="691"/>
      <c r="BR211" s="691"/>
      <c r="BS211" s="691"/>
      <c r="BT211" s="691"/>
      <c r="BU211" s="691"/>
      <c r="BV211" s="691"/>
      <c r="BW211" s="691"/>
      <c r="BX211" s="691"/>
      <c r="BY211" s="691"/>
      <c r="BZ211" s="691"/>
      <c r="CA211" s="691"/>
      <c r="CB211" s="691"/>
      <c r="CC211" s="691"/>
      <c r="CD211" s="691"/>
      <c r="CE211" s="691"/>
    </row>
    <row r="212" spans="1:83" ht="15" customHeight="1">
      <c r="A212" s="693"/>
      <c r="B212" s="693"/>
      <c r="C212" s="693"/>
      <c r="D212" s="693"/>
      <c r="E212" s="693"/>
      <c r="F212" s="693"/>
      <c r="G212" s="696"/>
      <c r="H212" s="697"/>
      <c r="I212" s="697"/>
      <c r="J212" s="694"/>
      <c r="K212" s="697"/>
      <c r="L212" s="697"/>
      <c r="M212" s="697"/>
      <c r="N212" s="1422"/>
      <c r="O212" s="1352"/>
      <c r="P212" s="1350"/>
      <c r="Q212" s="1387"/>
      <c r="R212" s="1293"/>
      <c r="S212" s="695"/>
      <c r="T212" s="695"/>
      <c r="U212" s="698" t="s">
        <v>628</v>
      </c>
      <c r="V212" s="783"/>
      <c r="W212" s="699"/>
      <c r="X212" s="699"/>
      <c r="Y212" s="699"/>
      <c r="Z212" s="697"/>
      <c r="AA212" s="697"/>
      <c r="AB212" s="697"/>
      <c r="AC212" s="697"/>
      <c r="AD212" s="697"/>
      <c r="AE212" s="697"/>
      <c r="AF212" s="691"/>
      <c r="AG212" s="691"/>
      <c r="AH212" s="691"/>
      <c r="AI212" s="691"/>
      <c r="AJ212" s="691"/>
      <c r="AK212" s="691"/>
      <c r="AL212" s="691"/>
      <c r="AM212" s="691"/>
      <c r="AN212" s="691"/>
      <c r="AO212" s="691"/>
      <c r="AP212" s="691"/>
      <c r="AQ212" s="691"/>
      <c r="AR212" s="691"/>
      <c r="AS212" s="691"/>
      <c r="AT212" s="691"/>
      <c r="AU212" s="691"/>
      <c r="AV212" s="691"/>
      <c r="AW212" s="691"/>
      <c r="AX212" s="691"/>
      <c r="AY212" s="691"/>
      <c r="AZ212" s="691"/>
      <c r="BA212" s="691"/>
      <c r="BB212" s="691"/>
      <c r="BC212" s="691"/>
      <c r="BD212" s="691"/>
      <c r="BE212" s="691"/>
      <c r="BF212" s="691"/>
      <c r="BG212" s="691"/>
      <c r="BH212" s="691"/>
      <c r="BI212" s="691"/>
      <c r="BJ212" s="691"/>
      <c r="BK212" s="691"/>
      <c r="BL212" s="691"/>
      <c r="BM212" s="691"/>
      <c r="BN212" s="691"/>
      <c r="BO212" s="691"/>
      <c r="BP212" s="691"/>
      <c r="BQ212" s="691"/>
      <c r="BR212" s="691"/>
      <c r="BS212" s="691"/>
      <c r="BT212" s="691"/>
      <c r="BU212" s="691"/>
      <c r="BV212" s="691"/>
      <c r="BW212" s="691"/>
      <c r="BX212" s="691"/>
      <c r="BY212" s="691"/>
      <c r="BZ212" s="691"/>
      <c r="CA212" s="691"/>
      <c r="CB212" s="691"/>
      <c r="CC212" s="691"/>
      <c r="CD212" s="691"/>
      <c r="CE212" s="691"/>
    </row>
    <row r="213" spans="1:83" ht="15" customHeight="1">
      <c r="A213" s="693"/>
      <c r="B213" s="693"/>
      <c r="C213" s="693"/>
      <c r="D213" s="693"/>
      <c r="E213" s="693"/>
      <c r="F213" s="693"/>
      <c r="G213" s="696"/>
      <c r="H213" s="697"/>
      <c r="I213" s="697"/>
      <c r="J213" s="694"/>
      <c r="K213" s="697"/>
      <c r="L213" s="697"/>
      <c r="M213" s="697"/>
      <c r="N213" s="1293"/>
      <c r="O213" s="781"/>
      <c r="P213" s="781"/>
      <c r="Q213" s="782"/>
      <c r="R213" s="783"/>
      <c r="S213" s="699"/>
      <c r="T213" s="699"/>
      <c r="U213" s="699"/>
      <c r="V213" s="699"/>
      <c r="W213" s="699"/>
      <c r="X213" s="699"/>
      <c r="Y213" s="699"/>
      <c r="Z213" s="697"/>
      <c r="AA213" s="697"/>
      <c r="AB213" s="697"/>
      <c r="AC213" s="697"/>
      <c r="AD213" s="697"/>
      <c r="AE213" s="697"/>
      <c r="AF213" s="691"/>
      <c r="AG213" s="691"/>
      <c r="AH213" s="691"/>
      <c r="AI213" s="691"/>
      <c r="AJ213" s="691"/>
      <c r="AK213" s="691"/>
      <c r="AL213" s="691"/>
      <c r="AM213" s="691"/>
      <c r="AN213" s="691"/>
      <c r="AO213" s="691"/>
      <c r="AP213" s="691"/>
      <c r="AQ213" s="691"/>
      <c r="AR213" s="691"/>
      <c r="AS213" s="691"/>
      <c r="AT213" s="691"/>
      <c r="AU213" s="691"/>
      <c r="AV213" s="691"/>
      <c r="AW213" s="691"/>
      <c r="AX213" s="691"/>
      <c r="AY213" s="691"/>
      <c r="AZ213" s="691"/>
      <c r="BA213" s="691"/>
      <c r="BB213" s="691"/>
      <c r="BC213" s="691"/>
      <c r="BD213" s="691"/>
      <c r="BE213" s="691"/>
      <c r="BF213" s="691"/>
      <c r="BG213" s="691"/>
      <c r="BH213" s="691"/>
      <c r="BI213" s="691"/>
      <c r="BJ213" s="691"/>
      <c r="BK213" s="691"/>
      <c r="BL213" s="691"/>
      <c r="BM213" s="691"/>
      <c r="BN213" s="691"/>
      <c r="BO213" s="691"/>
      <c r="BP213" s="691"/>
      <c r="BQ213" s="691"/>
      <c r="BR213" s="691"/>
      <c r="BS213" s="691"/>
      <c r="BT213" s="691"/>
      <c r="BU213" s="691"/>
      <c r="BV213" s="691"/>
      <c r="BW213" s="691"/>
      <c r="BX213" s="691"/>
      <c r="BY213" s="691"/>
      <c r="BZ213" s="691"/>
      <c r="CA213" s="691"/>
      <c r="CB213" s="691"/>
      <c r="CC213" s="691"/>
      <c r="CD213" s="691"/>
      <c r="CE213" s="691"/>
    </row>
    <row r="215" spans="1:83" s="35" customFormat="1" ht="17.100000000000001" customHeight="1">
      <c r="A215" s="92"/>
      <c r="B215" s="92"/>
      <c r="C215" s="81"/>
      <c r="D215" s="144"/>
      <c r="E215" s="163"/>
      <c r="F215" s="165"/>
      <c r="G215" s="165"/>
      <c r="H215" s="164"/>
      <c r="I215" s="164"/>
      <c r="J215" s="164"/>
      <c r="K215" s="164"/>
      <c r="L215" s="164"/>
      <c r="M215" s="164"/>
      <c r="N215" s="164"/>
      <c r="O215" s="164"/>
      <c r="P215" s="164"/>
      <c r="Q215" s="164"/>
      <c r="R215" s="164"/>
      <c r="S215" s="164"/>
      <c r="T215" s="146"/>
      <c r="U215" s="146"/>
      <c r="V215" s="146"/>
      <c r="W215" s="166"/>
      <c r="X215" s="166"/>
    </row>
    <row r="216" spans="1:83" s="704" customFormat="1" ht="18.75" customHeight="1">
      <c r="X216" s="684"/>
      <c r="Y216" s="684"/>
      <c r="Z216" s="684"/>
      <c r="AA216" s="684"/>
      <c r="AB216" s="684"/>
      <c r="AC216" s="684"/>
      <c r="AD216" s="684"/>
      <c r="AE216" s="684"/>
      <c r="AF216" s="684"/>
      <c r="AG216" s="684"/>
      <c r="AH216" s="684"/>
      <c r="AI216" s="684"/>
      <c r="AJ216" s="684"/>
    </row>
    <row r="217" spans="1:83" s="34" customFormat="1" ht="17.100000000000001" customHeight="1">
      <c r="G217" s="34" t="s">
        <v>12</v>
      </c>
      <c r="I217" s="34" t="s">
        <v>652</v>
      </c>
      <c r="V217" s="151"/>
      <c r="X217" s="209"/>
      <c r="Y217" s="209"/>
      <c r="Z217" s="209"/>
      <c r="AA217" s="209"/>
      <c r="AB217" s="209"/>
      <c r="AC217" s="209"/>
      <c r="AD217" s="209"/>
      <c r="AE217" s="209"/>
      <c r="AF217" s="209"/>
      <c r="AG217" s="209"/>
      <c r="AH217" s="209"/>
      <c r="AI217" s="209"/>
      <c r="AJ217" s="209"/>
    </row>
    <row r="218" spans="1:83" s="704" customFormat="1" ht="17.100000000000001" customHeight="1">
      <c r="L218" s="116"/>
      <c r="M218" s="116"/>
      <c r="N218" s="116"/>
      <c r="O218" s="116"/>
      <c r="P218" s="116"/>
      <c r="Q218" s="116"/>
      <c r="R218" s="116"/>
      <c r="S218" s="116"/>
      <c r="T218" s="116"/>
      <c r="U218" s="116"/>
      <c r="V218" s="116"/>
      <c r="W218" s="116"/>
      <c r="X218" s="684"/>
      <c r="Y218" s="684"/>
      <c r="Z218" s="684"/>
      <c r="AA218" s="684"/>
      <c r="AB218" s="684"/>
      <c r="AC218" s="684"/>
      <c r="AD218" s="684"/>
      <c r="AE218" s="684"/>
      <c r="AF218" s="684"/>
      <c r="AG218" s="684"/>
      <c r="AH218" s="684"/>
      <c r="AI218" s="684"/>
      <c r="AJ218" s="684"/>
    </row>
    <row r="219" spans="1:83" s="750" customFormat="1" ht="22.5">
      <c r="A219" s="1285">
        <v>1</v>
      </c>
      <c r="B219" s="830"/>
      <c r="C219" s="830"/>
      <c r="D219" s="830"/>
      <c r="E219" s="831"/>
      <c r="F219" s="832"/>
      <c r="G219" s="832"/>
      <c r="H219" s="832"/>
      <c r="I219" s="833"/>
      <c r="J219" s="828"/>
      <c r="K219" s="835"/>
      <c r="L219" s="743">
        <f>mergeValue(A219)</f>
        <v>1</v>
      </c>
      <c r="M219" s="609" t="s">
        <v>19</v>
      </c>
      <c r="N219" s="614"/>
      <c r="O219" s="1390"/>
      <c r="P219" s="1391"/>
      <c r="Q219" s="1391"/>
      <c r="R219" s="1391"/>
      <c r="S219" s="1391"/>
      <c r="T219" s="1391"/>
      <c r="U219" s="1391"/>
      <c r="V219" s="1392"/>
      <c r="W219" s="1125" t="s">
        <v>718</v>
      </c>
      <c r="X219" s="758"/>
      <c r="Y219" s="776"/>
      <c r="Z219" s="776" t="str">
        <f t="shared" ref="Z219:Z232" si="3">IF(M219="","",M219 )</f>
        <v>Наименование тарифа</v>
      </c>
      <c r="AA219" s="776"/>
      <c r="AB219" s="776"/>
      <c r="AC219" s="776"/>
      <c r="AD219" s="758"/>
      <c r="AE219" s="758"/>
      <c r="AF219" s="758"/>
      <c r="AG219" s="758"/>
      <c r="AH219" s="758"/>
      <c r="AI219" s="758"/>
      <c r="AJ219" s="758"/>
    </row>
    <row r="220" spans="1:83" s="750" customFormat="1" ht="22.5">
      <c r="A220" s="1285"/>
      <c r="B220" s="1285">
        <v>1</v>
      </c>
      <c r="C220" s="830"/>
      <c r="D220" s="830"/>
      <c r="E220" s="832"/>
      <c r="F220" s="832"/>
      <c r="G220" s="832"/>
      <c r="H220" s="832"/>
      <c r="I220" s="827"/>
      <c r="J220" s="826"/>
      <c r="K220" s="829"/>
      <c r="L220" s="743" t="str">
        <f>mergeValue(A220) &amp;"."&amp; mergeValue(B220)</f>
        <v>1.1</v>
      </c>
      <c r="M220" s="657" t="s">
        <v>15</v>
      </c>
      <c r="N220" s="614"/>
      <c r="O220" s="1390"/>
      <c r="P220" s="1391"/>
      <c r="Q220" s="1391"/>
      <c r="R220" s="1391"/>
      <c r="S220" s="1391"/>
      <c r="T220" s="1391"/>
      <c r="U220" s="1391"/>
      <c r="V220" s="1392"/>
      <c r="W220" s="1125" t="s">
        <v>459</v>
      </c>
      <c r="X220" s="758"/>
      <c r="Y220" s="776"/>
      <c r="Z220" s="776" t="str">
        <f t="shared" si="3"/>
        <v>Территория действия тарифа</v>
      </c>
      <c r="AA220" s="776"/>
      <c r="AB220" s="776"/>
      <c r="AC220" s="776"/>
      <c r="AD220" s="758"/>
      <c r="AE220" s="758"/>
      <c r="AF220" s="758"/>
      <c r="AG220" s="758"/>
      <c r="AH220" s="758"/>
      <c r="AI220" s="758"/>
      <c r="AJ220" s="758"/>
    </row>
    <row r="221" spans="1:83" s="750" customFormat="1" ht="22.5">
      <c r="A221" s="1285"/>
      <c r="B221" s="1285"/>
      <c r="C221" s="1285">
        <v>1</v>
      </c>
      <c r="D221" s="830"/>
      <c r="E221" s="832"/>
      <c r="F221" s="832"/>
      <c r="G221" s="832"/>
      <c r="H221" s="832"/>
      <c r="I221" s="834"/>
      <c r="J221" s="826"/>
      <c r="K221" s="829"/>
      <c r="L221" s="743" t="str">
        <f>mergeValue(A221) &amp;"."&amp; mergeValue(B221)&amp;"."&amp; mergeValue(C221)</f>
        <v>1.1.1</v>
      </c>
      <c r="M221" s="658" t="s">
        <v>7</v>
      </c>
      <c r="N221" s="614"/>
      <c r="O221" s="1390"/>
      <c r="P221" s="1391"/>
      <c r="Q221" s="1391"/>
      <c r="R221" s="1391"/>
      <c r="S221" s="1391"/>
      <c r="T221" s="1391"/>
      <c r="U221" s="1391"/>
      <c r="V221" s="1392"/>
      <c r="W221" s="1125" t="s">
        <v>600</v>
      </c>
      <c r="X221" s="758"/>
      <c r="Y221" s="776"/>
      <c r="Z221" s="776" t="str">
        <f t="shared" si="3"/>
        <v xml:space="preserve">Наименование системы теплоснабжения </v>
      </c>
      <c r="AA221" s="776"/>
      <c r="AB221" s="776"/>
      <c r="AC221" s="776"/>
      <c r="AD221" s="758"/>
      <c r="AE221" s="758"/>
      <c r="AF221" s="758"/>
      <c r="AG221" s="758"/>
      <c r="AH221" s="758"/>
      <c r="AI221" s="758"/>
      <c r="AJ221" s="758"/>
    </row>
    <row r="222" spans="1:83" s="750" customFormat="1" ht="22.5">
      <c r="A222" s="1285"/>
      <c r="B222" s="1285"/>
      <c r="C222" s="1285"/>
      <c r="D222" s="1285">
        <v>1</v>
      </c>
      <c r="E222" s="832"/>
      <c r="F222" s="832"/>
      <c r="G222" s="832"/>
      <c r="H222" s="832"/>
      <c r="I222" s="834"/>
      <c r="J222" s="826"/>
      <c r="K222" s="829"/>
      <c r="L222" s="743" t="str">
        <f>mergeValue(A222) &amp;"."&amp; mergeValue(B222)&amp;"."&amp; mergeValue(C222)&amp;"."&amp; mergeValue(D222)</f>
        <v>1.1.1.1</v>
      </c>
      <c r="M222" s="659" t="s">
        <v>21</v>
      </c>
      <c r="N222" s="614"/>
      <c r="O222" s="1390"/>
      <c r="P222" s="1391"/>
      <c r="Q222" s="1391"/>
      <c r="R222" s="1391"/>
      <c r="S222" s="1391"/>
      <c r="T222" s="1391"/>
      <c r="U222" s="1391"/>
      <c r="V222" s="1392"/>
      <c r="W222" s="1125" t="s">
        <v>601</v>
      </c>
      <c r="X222" s="758"/>
      <c r="Y222" s="776"/>
      <c r="Z222" s="776" t="str">
        <f t="shared" si="3"/>
        <v xml:space="preserve">Источник тепловой энергии  </v>
      </c>
      <c r="AA222" s="776"/>
      <c r="AB222" s="776"/>
      <c r="AC222" s="776"/>
      <c r="AD222" s="758"/>
      <c r="AE222" s="758"/>
      <c r="AF222" s="758"/>
      <c r="AG222" s="758"/>
      <c r="AH222" s="758"/>
      <c r="AI222" s="758"/>
      <c r="AJ222" s="758"/>
    </row>
    <row r="223" spans="1:83" s="750" customFormat="1" ht="78.75">
      <c r="A223" s="1285"/>
      <c r="B223" s="1285"/>
      <c r="C223" s="1285"/>
      <c r="D223" s="1285"/>
      <c r="E223" s="1285">
        <v>1</v>
      </c>
      <c r="F223" s="832"/>
      <c r="G223" s="832"/>
      <c r="H223" s="830">
        <v>1</v>
      </c>
      <c r="I223" s="1285">
        <v>1</v>
      </c>
      <c r="J223" s="832"/>
      <c r="K223" s="837"/>
      <c r="L223" s="743" t="str">
        <f>mergeValue(A223) &amp;"."&amp; mergeValue(B223)&amp;"."&amp; mergeValue(C223)&amp;"."&amp; mergeValue(D223)&amp;"."&amp; mergeValue(E223)</f>
        <v>1.1.1.1.1</v>
      </c>
      <c r="M223" s="523" t="s">
        <v>8</v>
      </c>
      <c r="N223" s="614"/>
      <c r="O223" s="1288"/>
      <c r="P223" s="1289"/>
      <c r="Q223" s="1289"/>
      <c r="R223" s="1289"/>
      <c r="S223" s="1289"/>
      <c r="T223" s="1289"/>
      <c r="U223" s="1289"/>
      <c r="V223" s="1290"/>
      <c r="W223" s="1125" t="s">
        <v>719</v>
      </c>
      <c r="X223" s="758"/>
      <c r="Y223" s="776"/>
      <c r="Z223" s="776" t="str">
        <f t="shared" si="3"/>
        <v>Схема подключения теплопотребляющей установки к коллектору источника тепловой энергии</v>
      </c>
      <c r="AA223" s="776"/>
      <c r="AB223" s="776"/>
      <c r="AC223" s="776"/>
      <c r="AD223" s="758"/>
      <c r="AE223" s="758"/>
      <c r="AF223" s="758"/>
      <c r="AG223" s="758"/>
      <c r="AH223" s="758"/>
      <c r="AI223" s="758"/>
      <c r="AJ223" s="758"/>
    </row>
    <row r="224" spans="1:83" s="750" customFormat="1" ht="33.75">
      <c r="A224" s="1285"/>
      <c r="B224" s="1285"/>
      <c r="C224" s="1285"/>
      <c r="D224" s="1285"/>
      <c r="E224" s="1285"/>
      <c r="F224" s="1285">
        <v>1</v>
      </c>
      <c r="G224" s="830"/>
      <c r="H224" s="830"/>
      <c r="I224" s="1285"/>
      <c r="J224" s="1285">
        <v>1</v>
      </c>
      <c r="K224" s="838"/>
      <c r="L224" s="743" t="str">
        <f>mergeValue(A224) &amp;"."&amp; mergeValue(B224)&amp;"."&amp; mergeValue(C224)&amp;"."&amp; mergeValue(D224)&amp;"."&amp; mergeValue(E224)&amp;"."&amp; mergeValue(F224)</f>
        <v>1.1.1.1.1.1</v>
      </c>
      <c r="M224" s="524" t="s">
        <v>9</v>
      </c>
      <c r="N224" s="614"/>
      <c r="O224" s="1288"/>
      <c r="P224" s="1289"/>
      <c r="Q224" s="1289"/>
      <c r="R224" s="1289"/>
      <c r="S224" s="1289"/>
      <c r="T224" s="1289"/>
      <c r="U224" s="1289"/>
      <c r="V224" s="1290"/>
      <c r="W224" s="1125" t="s">
        <v>720</v>
      </c>
      <c r="X224" s="758"/>
      <c r="Y224" s="776"/>
      <c r="Z224" s="776" t="str">
        <f t="shared" si="3"/>
        <v>Группа потребителей</v>
      </c>
      <c r="AA224" s="776"/>
      <c r="AB224" s="776"/>
      <c r="AC224" s="776"/>
      <c r="AD224" s="758"/>
      <c r="AE224" s="758"/>
      <c r="AF224" s="758"/>
      <c r="AG224" s="758"/>
      <c r="AH224" s="758"/>
      <c r="AI224" s="758"/>
      <c r="AJ224" s="758"/>
    </row>
    <row r="225" spans="1:57" s="750" customFormat="1" ht="122.1" customHeight="1">
      <c r="A225" s="1285"/>
      <c r="B225" s="1285"/>
      <c r="C225" s="1285"/>
      <c r="D225" s="1285"/>
      <c r="E225" s="1285"/>
      <c r="F225" s="1285"/>
      <c r="G225" s="830">
        <v>1</v>
      </c>
      <c r="H225" s="830"/>
      <c r="I225" s="1285"/>
      <c r="J225" s="1285"/>
      <c r="K225" s="838">
        <v>1</v>
      </c>
      <c r="L225" s="743" t="str">
        <f>mergeValue(A225) &amp;"."&amp; mergeValue(B225)&amp;"."&amp; mergeValue(C225)&amp;"."&amp; mergeValue(D225)&amp;"."&amp; mergeValue(E225)&amp;"."&amp; mergeValue(F225)&amp;"."&amp; mergeValue(G225)</f>
        <v>1.1.1.1.1.1.1</v>
      </c>
      <c r="M225" s="1010"/>
      <c r="N225" s="614"/>
      <c r="O225" s="725"/>
      <c r="P225" s="725"/>
      <c r="Q225" s="725"/>
      <c r="R225" s="1292"/>
      <c r="S225" s="1293" t="s">
        <v>82</v>
      </c>
      <c r="T225" s="1292"/>
      <c r="U225" s="1293" t="s">
        <v>82</v>
      </c>
      <c r="V225" s="725"/>
      <c r="W225" s="1303" t="s">
        <v>721</v>
      </c>
      <c r="X225" s="758" t="str">
        <f>strCheckDate(O226:V226)</f>
        <v/>
      </c>
      <c r="Y225" s="776"/>
      <c r="Z225" s="776" t="str">
        <f t="shared" si="3"/>
        <v/>
      </c>
      <c r="AA225" s="776"/>
      <c r="AB225" s="776"/>
      <c r="AC225" s="776"/>
      <c r="AD225" s="758"/>
      <c r="AE225" s="758"/>
      <c r="AF225" s="758"/>
      <c r="AG225" s="758"/>
      <c r="AH225" s="758"/>
      <c r="AI225" s="758"/>
      <c r="AJ225" s="758"/>
    </row>
    <row r="226" spans="1:57" s="750" customFormat="1" ht="14.25" hidden="1" customHeight="1">
      <c r="A226" s="1285"/>
      <c r="B226" s="1285"/>
      <c r="C226" s="1285"/>
      <c r="D226" s="1285"/>
      <c r="E226" s="1285"/>
      <c r="F226" s="1285"/>
      <c r="G226" s="830"/>
      <c r="H226" s="830"/>
      <c r="I226" s="1285"/>
      <c r="J226" s="1285"/>
      <c r="K226" s="838"/>
      <c r="L226" s="751"/>
      <c r="M226" s="614"/>
      <c r="N226" s="614"/>
      <c r="O226" s="725"/>
      <c r="P226" s="725"/>
      <c r="Q226" s="731" t="str">
        <f>R225 &amp; "-" &amp; T225</f>
        <v>-</v>
      </c>
      <c r="R226" s="1292"/>
      <c r="S226" s="1293"/>
      <c r="T226" s="1292"/>
      <c r="U226" s="1293"/>
      <c r="V226" s="725"/>
      <c r="W226" s="1304"/>
      <c r="X226" s="758"/>
      <c r="Y226" s="776"/>
      <c r="Z226" s="776" t="str">
        <f t="shared" si="3"/>
        <v/>
      </c>
      <c r="AA226" s="776"/>
      <c r="AB226" s="776"/>
      <c r="AC226" s="776"/>
      <c r="AD226" s="758"/>
      <c r="AE226" s="758"/>
      <c r="AF226" s="758"/>
      <c r="AG226" s="758"/>
      <c r="AH226" s="758"/>
      <c r="AI226" s="758"/>
      <c r="AJ226" s="758"/>
    </row>
    <row r="227" spans="1:57" s="750" customFormat="1" ht="15" customHeight="1">
      <c r="A227" s="1285"/>
      <c r="B227" s="1285"/>
      <c r="C227" s="1285"/>
      <c r="D227" s="1285"/>
      <c r="E227" s="1285"/>
      <c r="F227" s="1285"/>
      <c r="G227" s="832"/>
      <c r="H227" s="830"/>
      <c r="I227" s="1285"/>
      <c r="J227" s="1285"/>
      <c r="K227" s="837"/>
      <c r="L227" s="653"/>
      <c r="M227" s="526" t="s">
        <v>24</v>
      </c>
      <c r="N227" s="727"/>
      <c r="O227" s="727"/>
      <c r="P227" s="727"/>
      <c r="Q227" s="727"/>
      <c r="R227" s="727"/>
      <c r="S227" s="727"/>
      <c r="T227" s="727"/>
      <c r="U227" s="727"/>
      <c r="V227" s="724"/>
      <c r="W227" s="1305"/>
      <c r="X227" s="758"/>
      <c r="Y227" s="776"/>
      <c r="Z227" s="776" t="str">
        <f t="shared" si="3"/>
        <v>Добавить вид теплоносителя (параметры теплоносителя)</v>
      </c>
      <c r="AA227" s="776"/>
      <c r="AB227" s="776"/>
      <c r="AC227" s="776"/>
      <c r="AD227" s="758"/>
      <c r="AE227" s="758"/>
      <c r="AF227" s="758"/>
      <c r="AG227" s="758"/>
      <c r="AH227" s="758"/>
      <c r="AI227" s="758"/>
      <c r="AJ227" s="758"/>
    </row>
    <row r="228" spans="1:57" s="750" customFormat="1" ht="15" customHeight="1">
      <c r="A228" s="1285"/>
      <c r="B228" s="1285"/>
      <c r="C228" s="1285"/>
      <c r="D228" s="1285"/>
      <c r="E228" s="1285"/>
      <c r="F228" s="832"/>
      <c r="G228" s="832"/>
      <c r="H228" s="830"/>
      <c r="I228" s="1285"/>
      <c r="J228" s="832"/>
      <c r="K228" s="837"/>
      <c r="L228" s="653"/>
      <c r="M228" s="525" t="s">
        <v>10</v>
      </c>
      <c r="N228" s="727"/>
      <c r="O228" s="727"/>
      <c r="P228" s="727"/>
      <c r="Q228" s="727"/>
      <c r="R228" s="727"/>
      <c r="S228" s="727"/>
      <c r="T228" s="727"/>
      <c r="U228" s="726"/>
      <c r="V228" s="727"/>
      <c r="W228" s="633"/>
      <c r="X228" s="758"/>
      <c r="Y228" s="776"/>
      <c r="Z228" s="776" t="str">
        <f t="shared" si="3"/>
        <v>Добавить группу потребителей</v>
      </c>
      <c r="AA228" s="776"/>
      <c r="AB228" s="776"/>
      <c r="AC228" s="776"/>
      <c r="AD228" s="758"/>
      <c r="AE228" s="758"/>
      <c r="AF228" s="758"/>
      <c r="AG228" s="758"/>
      <c r="AH228" s="758"/>
      <c r="AI228" s="758"/>
      <c r="AJ228" s="758"/>
    </row>
    <row r="229" spans="1:57" s="750" customFormat="1" ht="15" customHeight="1">
      <c r="A229" s="1285"/>
      <c r="B229" s="1285"/>
      <c r="C229" s="1285"/>
      <c r="D229" s="1285"/>
      <c r="E229" s="836"/>
      <c r="F229" s="832"/>
      <c r="G229" s="832"/>
      <c r="H229" s="832"/>
      <c r="I229" s="828"/>
      <c r="J229" s="825"/>
      <c r="K229" s="835"/>
      <c r="L229" s="653"/>
      <c r="M229" s="722" t="s">
        <v>11</v>
      </c>
      <c r="N229" s="727"/>
      <c r="O229" s="727"/>
      <c r="P229" s="727"/>
      <c r="Q229" s="727"/>
      <c r="R229" s="727"/>
      <c r="S229" s="727"/>
      <c r="T229" s="727"/>
      <c r="U229" s="726"/>
      <c r="V229" s="727"/>
      <c r="W229" s="633"/>
      <c r="X229" s="758"/>
      <c r="Y229" s="776"/>
      <c r="Z229" s="776" t="str">
        <f t="shared" si="3"/>
        <v>Добавить схему подключения</v>
      </c>
      <c r="AA229" s="776"/>
      <c r="AB229" s="776"/>
      <c r="AC229" s="776"/>
      <c r="AD229" s="758"/>
      <c r="AE229" s="758"/>
      <c r="AF229" s="758"/>
      <c r="AG229" s="758"/>
      <c r="AH229" s="758"/>
      <c r="AI229" s="758"/>
      <c r="AJ229" s="758"/>
    </row>
    <row r="230" spans="1:57" s="750" customFormat="1" ht="15" customHeight="1">
      <c r="A230" s="1285"/>
      <c r="B230" s="1285"/>
      <c r="C230" s="1285"/>
      <c r="D230" s="836"/>
      <c r="E230" s="836"/>
      <c r="F230" s="832"/>
      <c r="G230" s="832"/>
      <c r="H230" s="832"/>
      <c r="I230" s="828"/>
      <c r="J230" s="825"/>
      <c r="K230" s="835"/>
      <c r="L230" s="653"/>
      <c r="M230" s="721" t="s">
        <v>16</v>
      </c>
      <c r="N230" s="727"/>
      <c r="O230" s="727"/>
      <c r="P230" s="727"/>
      <c r="Q230" s="727"/>
      <c r="R230" s="727"/>
      <c r="S230" s="727"/>
      <c r="T230" s="727"/>
      <c r="U230" s="726"/>
      <c r="V230" s="727"/>
      <c r="W230" s="633"/>
      <c r="X230" s="758"/>
      <c r="Y230" s="776"/>
      <c r="Z230" s="776" t="str">
        <f t="shared" si="3"/>
        <v>Добавить источник тепловой энергии</v>
      </c>
      <c r="AA230" s="776"/>
      <c r="AB230" s="776"/>
      <c r="AC230" s="776"/>
      <c r="AD230" s="758"/>
      <c r="AE230" s="758"/>
      <c r="AF230" s="758"/>
      <c r="AG230" s="758"/>
      <c r="AH230" s="758"/>
      <c r="AI230" s="758"/>
      <c r="AJ230" s="758"/>
    </row>
    <row r="231" spans="1:57" s="750" customFormat="1" ht="15" customHeight="1">
      <c r="A231" s="1285"/>
      <c r="B231" s="1285"/>
      <c r="C231" s="836"/>
      <c r="D231" s="836"/>
      <c r="E231" s="836"/>
      <c r="F231" s="836"/>
      <c r="G231" s="841"/>
      <c r="H231" s="828"/>
      <c r="I231" s="839"/>
      <c r="J231" s="825"/>
      <c r="K231" s="840"/>
      <c r="L231" s="653"/>
      <c r="M231" s="720" t="s">
        <v>17</v>
      </c>
      <c r="N231" s="727"/>
      <c r="O231" s="727"/>
      <c r="P231" s="727"/>
      <c r="Q231" s="727"/>
      <c r="R231" s="727"/>
      <c r="S231" s="727"/>
      <c r="T231" s="727"/>
      <c r="U231" s="726"/>
      <c r="V231" s="727"/>
      <c r="W231" s="633"/>
      <c r="X231" s="758"/>
      <c r="Y231" s="776"/>
      <c r="Z231" s="776" t="str">
        <f t="shared" si="3"/>
        <v>Добавить наименование системы теплоснабжения</v>
      </c>
      <c r="AA231" s="776"/>
      <c r="AB231" s="776"/>
      <c r="AC231" s="776"/>
      <c r="AD231" s="758"/>
      <c r="AE231" s="758"/>
      <c r="AF231" s="758"/>
      <c r="AG231" s="758"/>
      <c r="AH231" s="758"/>
      <c r="AI231" s="758"/>
      <c r="AJ231" s="758"/>
    </row>
    <row r="232" spans="1:57" s="750" customFormat="1" ht="15" customHeight="1">
      <c r="A232" s="1285"/>
      <c r="B232" s="836"/>
      <c r="C232" s="836"/>
      <c r="D232" s="836"/>
      <c r="E232" s="836"/>
      <c r="F232" s="836"/>
      <c r="G232" s="841"/>
      <c r="H232" s="828"/>
      <c r="I232" s="828"/>
      <c r="J232" s="825"/>
      <c r="K232" s="835"/>
      <c r="L232" s="653"/>
      <c r="M232" s="695" t="s">
        <v>18</v>
      </c>
      <c r="N232" s="727"/>
      <c r="O232" s="727"/>
      <c r="P232" s="727"/>
      <c r="Q232" s="727"/>
      <c r="R232" s="727"/>
      <c r="S232" s="727"/>
      <c r="T232" s="727"/>
      <c r="U232" s="726"/>
      <c r="V232" s="727"/>
      <c r="W232" s="633"/>
      <c r="X232" s="758"/>
      <c r="Y232" s="776"/>
      <c r="Z232" s="776" t="str">
        <f t="shared" si="3"/>
        <v>Добавить территорию действия тарифа</v>
      </c>
      <c r="AA232" s="776"/>
      <c r="AB232" s="776"/>
      <c r="AC232" s="776"/>
      <c r="AD232" s="758"/>
      <c r="AE232" s="758"/>
      <c r="AF232" s="758"/>
      <c r="AG232" s="758"/>
      <c r="AH232" s="758"/>
      <c r="AI232" s="758"/>
      <c r="AJ232" s="758"/>
    </row>
    <row r="233" spans="1:57" s="704" customFormat="1" ht="15" customHeight="1">
      <c r="A233" s="824"/>
      <c r="B233" s="824"/>
      <c r="C233" s="824"/>
      <c r="D233" s="824"/>
      <c r="E233" s="824"/>
      <c r="F233" s="824"/>
      <c r="G233" s="824"/>
      <c r="H233" s="824"/>
      <c r="I233" s="824"/>
      <c r="J233" s="824"/>
      <c r="K233" s="824"/>
      <c r="L233" s="462"/>
      <c r="M233" s="698" t="s">
        <v>307</v>
      </c>
      <c r="N233" s="727"/>
      <c r="O233" s="727"/>
      <c r="P233" s="727"/>
      <c r="Q233" s="727"/>
      <c r="R233" s="727"/>
      <c r="S233" s="727"/>
      <c r="T233" s="727"/>
      <c r="U233" s="726"/>
      <c r="V233" s="727"/>
      <c r="W233" s="727"/>
      <c r="X233" s="727"/>
      <c r="Y233" s="727"/>
      <c r="Z233" s="727"/>
      <c r="AA233" s="727"/>
      <c r="AB233" s="726"/>
      <c r="AC233" s="727"/>
      <c r="AD233" s="633"/>
      <c r="AE233" s="684"/>
      <c r="AF233" s="684"/>
      <c r="AG233" s="684"/>
      <c r="AH233" s="684"/>
    </row>
    <row r="234" spans="1:57" s="936" customFormat="1" ht="18.75" customHeight="1">
      <c r="X234" s="957"/>
      <c r="Y234" s="957"/>
      <c r="Z234" s="957"/>
      <c r="AA234" s="957"/>
      <c r="AB234" s="957"/>
      <c r="AC234" s="957"/>
      <c r="AD234" s="957"/>
      <c r="AE234" s="957"/>
      <c r="AF234" s="957"/>
      <c r="AG234" s="957"/>
      <c r="AH234" s="957"/>
      <c r="AI234" s="957"/>
      <c r="AJ234" s="957"/>
    </row>
    <row r="235" spans="1:57" s="34" customFormat="1" ht="17.100000000000001" customHeight="1">
      <c r="G235" s="34" t="s">
        <v>12</v>
      </c>
      <c r="I235" s="34" t="s">
        <v>210</v>
      </c>
      <c r="V235" s="151"/>
      <c r="X235" s="209"/>
      <c r="Y235" s="209"/>
      <c r="Z235" s="209"/>
      <c r="AA235" s="209"/>
      <c r="AB235" s="209"/>
      <c r="AC235" s="209"/>
      <c r="AD235" s="209"/>
      <c r="AE235" s="209"/>
      <c r="AF235" s="209"/>
      <c r="AG235" s="209"/>
      <c r="AH235" s="209"/>
      <c r="AI235" s="209"/>
      <c r="AJ235" s="209"/>
    </row>
    <row r="236" spans="1:57" s="936" customFormat="1" ht="17.100000000000001" customHeight="1">
      <c r="L236" s="116"/>
      <c r="M236" s="116"/>
      <c r="N236" s="116"/>
      <c r="O236" s="116"/>
      <c r="P236" s="116"/>
      <c r="Q236" s="116"/>
      <c r="R236" s="116"/>
      <c r="S236" s="116"/>
      <c r="T236" s="116"/>
      <c r="U236" s="116"/>
      <c r="V236" s="116"/>
      <c r="W236" s="116"/>
      <c r="X236" s="957"/>
      <c r="Y236" s="957"/>
      <c r="Z236" s="957"/>
      <c r="AA236" s="957"/>
      <c r="AB236" s="957"/>
      <c r="AC236" s="957"/>
      <c r="AD236" s="957"/>
      <c r="AE236" s="957"/>
      <c r="AF236" s="957"/>
      <c r="AG236" s="957"/>
      <c r="AH236" s="957"/>
      <c r="AI236" s="957"/>
      <c r="AJ236" s="957"/>
    </row>
    <row r="237" spans="1:57" s="937" customFormat="1" ht="22.5">
      <c r="A237" s="1285">
        <v>1</v>
      </c>
      <c r="B237" s="962"/>
      <c r="C237" s="962"/>
      <c r="D237" s="962"/>
      <c r="E237" s="928"/>
      <c r="F237" s="973"/>
      <c r="G237" s="973"/>
      <c r="H237" s="973"/>
      <c r="I237" s="930"/>
      <c r="J237" s="926"/>
      <c r="K237" s="910"/>
      <c r="L237" s="977">
        <f>mergeValue(A237)</f>
        <v>1</v>
      </c>
      <c r="M237" s="609" t="s">
        <v>19</v>
      </c>
      <c r="N237" s="614"/>
      <c r="O237" s="1390"/>
      <c r="P237" s="1391"/>
      <c r="Q237" s="1391"/>
      <c r="R237" s="1391"/>
      <c r="S237" s="1391"/>
      <c r="T237" s="1391"/>
      <c r="U237" s="1391"/>
      <c r="V237" s="1391"/>
      <c r="W237" s="1391"/>
      <c r="X237" s="1391"/>
      <c r="Y237" s="1391"/>
      <c r="Z237" s="1391"/>
      <c r="AA237" s="1391"/>
      <c r="AB237" s="1391"/>
      <c r="AC237" s="1391"/>
      <c r="AD237" s="1391"/>
      <c r="AE237" s="1391"/>
      <c r="AF237" s="1391"/>
      <c r="AG237" s="1391"/>
      <c r="AH237" s="1391"/>
      <c r="AI237" s="1391"/>
      <c r="AJ237" s="1391"/>
      <c r="AK237" s="1391"/>
      <c r="AL237" s="1391"/>
      <c r="AM237" s="1391"/>
      <c r="AN237" s="1391"/>
      <c r="AO237" s="1391"/>
      <c r="AP237" s="1391"/>
      <c r="AQ237" s="1392"/>
      <c r="AR237" s="1125" t="s">
        <v>718</v>
      </c>
      <c r="AS237" s="955"/>
      <c r="AT237" s="776"/>
      <c r="AU237" s="776" t="str">
        <f t="shared" ref="AU237:AU250" si="4">IF(M237="","",M237 )</f>
        <v>Наименование тарифа</v>
      </c>
      <c r="AV237" s="776"/>
      <c r="AW237" s="776"/>
      <c r="AX237" s="776"/>
      <c r="AY237" s="955"/>
      <c r="AZ237" s="955"/>
      <c r="BA237" s="955"/>
      <c r="BB237" s="955"/>
      <c r="BC237" s="955"/>
      <c r="BD237" s="955"/>
      <c r="BE237" s="955"/>
    </row>
    <row r="238" spans="1:57" s="937" customFormat="1" ht="22.5">
      <c r="A238" s="1285"/>
      <c r="B238" s="1285">
        <v>1</v>
      </c>
      <c r="C238" s="962"/>
      <c r="D238" s="962"/>
      <c r="E238" s="973"/>
      <c r="F238" s="973"/>
      <c r="G238" s="973"/>
      <c r="H238" s="973"/>
      <c r="I238" s="968"/>
      <c r="J238" s="901"/>
      <c r="K238" s="904"/>
      <c r="L238" s="977" t="str">
        <f>mergeValue(A238) &amp;"."&amp; mergeValue(B238)</f>
        <v>1.1</v>
      </c>
      <c r="M238" s="657" t="s">
        <v>15</v>
      </c>
      <c r="N238" s="614"/>
      <c r="O238" s="1390"/>
      <c r="P238" s="1391"/>
      <c r="Q238" s="1391"/>
      <c r="R238" s="1391"/>
      <c r="S238" s="1391"/>
      <c r="T238" s="1391"/>
      <c r="U238" s="1391"/>
      <c r="V238" s="1391"/>
      <c r="W238" s="1391"/>
      <c r="X238" s="1391"/>
      <c r="Y238" s="1391"/>
      <c r="Z238" s="1391"/>
      <c r="AA238" s="1391"/>
      <c r="AB238" s="1391"/>
      <c r="AC238" s="1391"/>
      <c r="AD238" s="1391"/>
      <c r="AE238" s="1391"/>
      <c r="AF238" s="1391"/>
      <c r="AG238" s="1391"/>
      <c r="AH238" s="1391"/>
      <c r="AI238" s="1391"/>
      <c r="AJ238" s="1391"/>
      <c r="AK238" s="1391"/>
      <c r="AL238" s="1391"/>
      <c r="AM238" s="1391"/>
      <c r="AN238" s="1391"/>
      <c r="AO238" s="1391"/>
      <c r="AP238" s="1391"/>
      <c r="AQ238" s="1392"/>
      <c r="AR238" s="1125" t="s">
        <v>459</v>
      </c>
      <c r="AS238" s="955"/>
      <c r="AT238" s="776"/>
      <c r="AU238" s="776" t="str">
        <f t="shared" si="4"/>
        <v>Территория действия тарифа</v>
      </c>
      <c r="AV238" s="776"/>
      <c r="AW238" s="776"/>
      <c r="AX238" s="776"/>
      <c r="AY238" s="955"/>
      <c r="AZ238" s="955"/>
      <c r="BA238" s="955"/>
      <c r="BB238" s="955"/>
      <c r="BC238" s="955"/>
      <c r="BD238" s="955"/>
      <c r="BE238" s="955"/>
    </row>
    <row r="239" spans="1:57" s="937" customFormat="1" ht="22.5">
      <c r="A239" s="1285"/>
      <c r="B239" s="1285"/>
      <c r="C239" s="1285">
        <v>1</v>
      </c>
      <c r="D239" s="962"/>
      <c r="E239" s="973"/>
      <c r="F239" s="973"/>
      <c r="G239" s="973"/>
      <c r="H239" s="973"/>
      <c r="I239" s="909"/>
      <c r="J239" s="901"/>
      <c r="K239" s="904"/>
      <c r="L239" s="977" t="str">
        <f>mergeValue(A239) &amp;"."&amp; mergeValue(B239)&amp;"."&amp; mergeValue(C239)</f>
        <v>1.1.1</v>
      </c>
      <c r="M239" s="658" t="s">
        <v>7</v>
      </c>
      <c r="N239" s="614"/>
      <c r="O239" s="1390"/>
      <c r="P239" s="1391"/>
      <c r="Q239" s="1391"/>
      <c r="R239" s="1391"/>
      <c r="S239" s="1391"/>
      <c r="T239" s="1391"/>
      <c r="U239" s="1391"/>
      <c r="V239" s="1391"/>
      <c r="W239" s="1391"/>
      <c r="X239" s="1391"/>
      <c r="Y239" s="1391"/>
      <c r="Z239" s="1391"/>
      <c r="AA239" s="1391"/>
      <c r="AB239" s="1391"/>
      <c r="AC239" s="1391"/>
      <c r="AD239" s="1391"/>
      <c r="AE239" s="1391"/>
      <c r="AF239" s="1391"/>
      <c r="AG239" s="1391"/>
      <c r="AH239" s="1391"/>
      <c r="AI239" s="1391"/>
      <c r="AJ239" s="1391"/>
      <c r="AK239" s="1391"/>
      <c r="AL239" s="1391"/>
      <c r="AM239" s="1391"/>
      <c r="AN239" s="1391"/>
      <c r="AO239" s="1391"/>
      <c r="AP239" s="1391"/>
      <c r="AQ239" s="1392"/>
      <c r="AR239" s="1125" t="s">
        <v>600</v>
      </c>
      <c r="AS239" s="955"/>
      <c r="AT239" s="776"/>
      <c r="AU239" s="776" t="str">
        <f t="shared" si="4"/>
        <v xml:space="preserve">Наименование системы теплоснабжения </v>
      </c>
      <c r="AV239" s="776"/>
      <c r="AW239" s="776"/>
      <c r="AX239" s="776"/>
      <c r="AY239" s="955"/>
      <c r="AZ239" s="955"/>
      <c r="BA239" s="955"/>
      <c r="BB239" s="955"/>
      <c r="BC239" s="955"/>
      <c r="BD239" s="955"/>
      <c r="BE239" s="955"/>
    </row>
    <row r="240" spans="1:57" s="937" customFormat="1" ht="22.5">
      <c r="A240" s="1285"/>
      <c r="B240" s="1285"/>
      <c r="C240" s="1285"/>
      <c r="D240" s="1285">
        <v>1</v>
      </c>
      <c r="E240" s="973"/>
      <c r="F240" s="973"/>
      <c r="G240" s="973"/>
      <c r="H240" s="973"/>
      <c r="I240" s="909"/>
      <c r="J240" s="901"/>
      <c r="K240" s="904"/>
      <c r="L240" s="977" t="str">
        <f>mergeValue(A240) &amp;"."&amp; mergeValue(B240)&amp;"."&amp; mergeValue(C240)&amp;"."&amp; mergeValue(D240)</f>
        <v>1.1.1.1</v>
      </c>
      <c r="M240" s="659" t="s">
        <v>21</v>
      </c>
      <c r="N240" s="614"/>
      <c r="O240" s="1390"/>
      <c r="P240" s="1391"/>
      <c r="Q240" s="1391"/>
      <c r="R240" s="1391"/>
      <c r="S240" s="1391"/>
      <c r="T240" s="1391"/>
      <c r="U240" s="1391"/>
      <c r="V240" s="1391"/>
      <c r="W240" s="1391"/>
      <c r="X240" s="1391"/>
      <c r="Y240" s="1391"/>
      <c r="Z240" s="1391"/>
      <c r="AA240" s="1391"/>
      <c r="AB240" s="1391"/>
      <c r="AC240" s="1391"/>
      <c r="AD240" s="1391"/>
      <c r="AE240" s="1391"/>
      <c r="AF240" s="1391"/>
      <c r="AG240" s="1391"/>
      <c r="AH240" s="1391"/>
      <c r="AI240" s="1391"/>
      <c r="AJ240" s="1391"/>
      <c r="AK240" s="1391"/>
      <c r="AL240" s="1391"/>
      <c r="AM240" s="1391"/>
      <c r="AN240" s="1391"/>
      <c r="AO240" s="1391"/>
      <c r="AP240" s="1391"/>
      <c r="AQ240" s="1392"/>
      <c r="AR240" s="1125" t="s">
        <v>601</v>
      </c>
      <c r="AS240" s="955"/>
      <c r="AT240" s="776"/>
      <c r="AU240" s="776" t="str">
        <f t="shared" si="4"/>
        <v xml:space="preserve">Источник тепловой энергии  </v>
      </c>
      <c r="AV240" s="776"/>
      <c r="AW240" s="776"/>
      <c r="AX240" s="776"/>
      <c r="AY240" s="955"/>
      <c r="AZ240" s="955"/>
      <c r="BA240" s="955"/>
      <c r="BB240" s="955"/>
      <c r="BC240" s="955"/>
      <c r="BD240" s="955"/>
      <c r="BE240" s="955"/>
    </row>
    <row r="241" spans="1:57" s="937" customFormat="1" ht="78.75">
      <c r="A241" s="1285"/>
      <c r="B241" s="1285"/>
      <c r="C241" s="1285"/>
      <c r="D241" s="1285"/>
      <c r="E241" s="1285">
        <v>1</v>
      </c>
      <c r="F241" s="973"/>
      <c r="G241" s="973"/>
      <c r="H241" s="962">
        <v>1</v>
      </c>
      <c r="I241" s="1285">
        <v>1</v>
      </c>
      <c r="J241" s="973"/>
      <c r="K241" s="912"/>
      <c r="L241" s="977" t="str">
        <f>mergeValue(A241) &amp;"."&amp; mergeValue(B241)&amp;"."&amp; mergeValue(C241)&amp;"."&amp; mergeValue(D241)&amp;"."&amp; mergeValue(E241)</f>
        <v>1.1.1.1.1</v>
      </c>
      <c r="M241" s="523" t="s">
        <v>8</v>
      </c>
      <c r="N241" s="614"/>
      <c r="O241" s="1288"/>
      <c r="P241" s="1289"/>
      <c r="Q241" s="1289"/>
      <c r="R241" s="1289"/>
      <c r="S241" s="1289"/>
      <c r="T241" s="1289"/>
      <c r="U241" s="1289"/>
      <c r="V241" s="1289"/>
      <c r="W241" s="1289"/>
      <c r="X241" s="1289"/>
      <c r="Y241" s="1289"/>
      <c r="Z241" s="1289"/>
      <c r="AA241" s="1289"/>
      <c r="AB241" s="1289"/>
      <c r="AC241" s="1289"/>
      <c r="AD241" s="1289"/>
      <c r="AE241" s="1289"/>
      <c r="AF241" s="1289"/>
      <c r="AG241" s="1289"/>
      <c r="AH241" s="1289"/>
      <c r="AI241" s="1289"/>
      <c r="AJ241" s="1289"/>
      <c r="AK241" s="1289"/>
      <c r="AL241" s="1289"/>
      <c r="AM241" s="1289"/>
      <c r="AN241" s="1289"/>
      <c r="AO241" s="1289"/>
      <c r="AP241" s="1289"/>
      <c r="AQ241" s="1290"/>
      <c r="AR241" s="1125" t="s">
        <v>719</v>
      </c>
      <c r="AS241" s="955"/>
      <c r="AT241" s="776"/>
      <c r="AU241" s="776" t="str">
        <f t="shared" si="4"/>
        <v>Схема подключения теплопотребляющей установки к коллектору источника тепловой энергии</v>
      </c>
      <c r="AV241" s="776"/>
      <c r="AW241" s="776"/>
      <c r="AX241" s="776"/>
      <c r="AY241" s="955"/>
      <c r="AZ241" s="955"/>
      <c r="BA241" s="955"/>
      <c r="BB241" s="955"/>
      <c r="BC241" s="955"/>
      <c r="BD241" s="955"/>
      <c r="BE241" s="955"/>
    </row>
    <row r="242" spans="1:57" s="937" customFormat="1" ht="33.75">
      <c r="A242" s="1285"/>
      <c r="B242" s="1285"/>
      <c r="C242" s="1285"/>
      <c r="D242" s="1285"/>
      <c r="E242" s="1285"/>
      <c r="F242" s="1285">
        <v>1</v>
      </c>
      <c r="G242" s="962"/>
      <c r="H242" s="962"/>
      <c r="I242" s="1285"/>
      <c r="J242" s="1285">
        <v>1</v>
      </c>
      <c r="K242" s="913"/>
      <c r="L242" s="977" t="str">
        <f>mergeValue(A242) &amp;"."&amp; mergeValue(B242)&amp;"."&amp; mergeValue(C242)&amp;"."&amp; mergeValue(D242)&amp;"."&amp; mergeValue(E242)&amp;"."&amp; mergeValue(F242)</f>
        <v>1.1.1.1.1.1</v>
      </c>
      <c r="M242" s="524" t="s">
        <v>9</v>
      </c>
      <c r="N242" s="614"/>
      <c r="O242" s="1288"/>
      <c r="P242" s="1289"/>
      <c r="Q242" s="1289"/>
      <c r="R242" s="1289"/>
      <c r="S242" s="1289"/>
      <c r="T242" s="1289"/>
      <c r="U242" s="1289"/>
      <c r="V242" s="1289"/>
      <c r="W242" s="1289"/>
      <c r="X242" s="1289"/>
      <c r="Y242" s="1289"/>
      <c r="Z242" s="1289"/>
      <c r="AA242" s="1289"/>
      <c r="AB242" s="1289"/>
      <c r="AC242" s="1289"/>
      <c r="AD242" s="1289"/>
      <c r="AE242" s="1289"/>
      <c r="AF242" s="1289"/>
      <c r="AG242" s="1289"/>
      <c r="AH242" s="1289"/>
      <c r="AI242" s="1289"/>
      <c r="AJ242" s="1289"/>
      <c r="AK242" s="1289"/>
      <c r="AL242" s="1289"/>
      <c r="AM242" s="1289"/>
      <c r="AN242" s="1289"/>
      <c r="AO242" s="1289"/>
      <c r="AP242" s="1289"/>
      <c r="AQ242" s="1290"/>
      <c r="AR242" s="1125" t="s">
        <v>720</v>
      </c>
      <c r="AS242" s="955"/>
      <c r="AT242" s="776"/>
      <c r="AU242" s="776" t="str">
        <f t="shared" si="4"/>
        <v>Группа потребителей</v>
      </c>
      <c r="AV242" s="776"/>
      <c r="AW242" s="776"/>
      <c r="AX242" s="776"/>
      <c r="AY242" s="955"/>
      <c r="AZ242" s="955"/>
      <c r="BA242" s="955"/>
      <c r="BB242" s="955"/>
      <c r="BC242" s="955"/>
      <c r="BD242" s="955"/>
      <c r="BE242" s="955"/>
    </row>
    <row r="243" spans="1:57" s="937" customFormat="1" ht="122.1" customHeight="1">
      <c r="A243" s="1285"/>
      <c r="B243" s="1285"/>
      <c r="C243" s="1285"/>
      <c r="D243" s="1285"/>
      <c r="E243" s="1285"/>
      <c r="F243" s="1285"/>
      <c r="G243" s="962">
        <v>1</v>
      </c>
      <c r="H243" s="962"/>
      <c r="I243" s="1285"/>
      <c r="J243" s="1285"/>
      <c r="K243" s="913">
        <v>1</v>
      </c>
      <c r="L243" s="977" t="str">
        <f>mergeValue(A243) &amp;"."&amp; mergeValue(B243)&amp;"."&amp; mergeValue(C243)&amp;"."&amp; mergeValue(D243)&amp;"."&amp; mergeValue(E243)&amp;"."&amp; mergeValue(F243)&amp;"."&amp; mergeValue(G243)</f>
        <v>1.1.1.1.1.1.1</v>
      </c>
      <c r="M243" s="1010"/>
      <c r="N243" s="614"/>
      <c r="O243" s="648"/>
      <c r="P243" s="725"/>
      <c r="Q243" s="1034"/>
      <c r="R243" s="1292"/>
      <c r="S243" s="1293" t="s">
        <v>82</v>
      </c>
      <c r="T243" s="1292"/>
      <c r="U243" s="1293" t="s">
        <v>82</v>
      </c>
      <c r="V243" s="648"/>
      <c r="W243" s="725"/>
      <c r="X243" s="1034"/>
      <c r="Y243" s="1292"/>
      <c r="Z243" s="1293" t="s">
        <v>82</v>
      </c>
      <c r="AA243" s="1292"/>
      <c r="AB243" s="1293" t="s">
        <v>82</v>
      </c>
      <c r="AC243" s="648"/>
      <c r="AD243" s="725"/>
      <c r="AE243" s="1034"/>
      <c r="AF243" s="1292"/>
      <c r="AG243" s="1293" t="s">
        <v>82</v>
      </c>
      <c r="AH243" s="1292"/>
      <c r="AI243" s="1293" t="s">
        <v>82</v>
      </c>
      <c r="AJ243" s="648"/>
      <c r="AK243" s="725"/>
      <c r="AL243" s="1034"/>
      <c r="AM243" s="1292"/>
      <c r="AN243" s="1293" t="s">
        <v>82</v>
      </c>
      <c r="AO243" s="1292"/>
      <c r="AP243" s="1293" t="s">
        <v>83</v>
      </c>
      <c r="AQ243" s="725"/>
      <c r="AR243" s="1303" t="s">
        <v>721</v>
      </c>
      <c r="AS243" s="955" t="str">
        <f>strCheckDate(O244:AQ244)</f>
        <v/>
      </c>
      <c r="AT243" s="776"/>
      <c r="AU243" s="776" t="str">
        <f t="shared" si="4"/>
        <v/>
      </c>
      <c r="AV243" s="776"/>
      <c r="AW243" s="776"/>
      <c r="AX243" s="776"/>
      <c r="AY243" s="955"/>
      <c r="AZ243" s="955"/>
      <c r="BA243" s="955"/>
      <c r="BB243" s="955"/>
      <c r="BC243" s="955"/>
      <c r="BD243" s="955"/>
      <c r="BE243" s="955"/>
    </row>
    <row r="244" spans="1:57" s="937" customFormat="1" ht="11.25" hidden="1" customHeight="1">
      <c r="A244" s="1285"/>
      <c r="B244" s="1285"/>
      <c r="C244" s="1285"/>
      <c r="D244" s="1285"/>
      <c r="E244" s="1285"/>
      <c r="F244" s="1285"/>
      <c r="G244" s="962"/>
      <c r="H244" s="962"/>
      <c r="I244" s="1285"/>
      <c r="J244" s="1285"/>
      <c r="K244" s="913"/>
      <c r="L244" s="751"/>
      <c r="M244" s="614"/>
      <c r="N244" s="614"/>
      <c r="O244" s="725"/>
      <c r="P244" s="725"/>
      <c r="Q244" s="731" t="str">
        <f>R243 &amp; "-" &amp; T243</f>
        <v>-</v>
      </c>
      <c r="R244" s="1292"/>
      <c r="S244" s="1293"/>
      <c r="T244" s="1292"/>
      <c r="U244" s="1293"/>
      <c r="V244" s="725"/>
      <c r="W244" s="725"/>
      <c r="X244" s="731" t="str">
        <f>Y243 &amp; "-" &amp; AA243</f>
        <v>-</v>
      </c>
      <c r="Y244" s="1292"/>
      <c r="Z244" s="1293"/>
      <c r="AA244" s="1292"/>
      <c r="AB244" s="1293"/>
      <c r="AC244" s="725"/>
      <c r="AD244" s="725"/>
      <c r="AE244" s="731" t="str">
        <f>AF243 &amp; "-" &amp; AH243</f>
        <v>-</v>
      </c>
      <c r="AF244" s="1292"/>
      <c r="AG244" s="1293"/>
      <c r="AH244" s="1292"/>
      <c r="AI244" s="1293"/>
      <c r="AJ244" s="725"/>
      <c r="AK244" s="725"/>
      <c r="AL244" s="731" t="str">
        <f>AM243 &amp; "-" &amp; AO243</f>
        <v>-</v>
      </c>
      <c r="AM244" s="1292"/>
      <c r="AN244" s="1293"/>
      <c r="AO244" s="1292"/>
      <c r="AP244" s="1293"/>
      <c r="AQ244" s="725"/>
      <c r="AR244" s="1304"/>
      <c r="AS244" s="955"/>
      <c r="AT244" s="776"/>
      <c r="AU244" s="776" t="str">
        <f t="shared" si="4"/>
        <v/>
      </c>
      <c r="AV244" s="776"/>
      <c r="AW244" s="776"/>
      <c r="AX244" s="776"/>
      <c r="AY244" s="955"/>
      <c r="AZ244" s="955"/>
      <c r="BA244" s="955"/>
      <c r="BB244" s="955"/>
      <c r="BC244" s="955"/>
      <c r="BD244" s="955"/>
      <c r="BE244" s="955"/>
    </row>
    <row r="245" spans="1:57" s="937" customFormat="1" ht="15" customHeight="1">
      <c r="A245" s="1285"/>
      <c r="B245" s="1285"/>
      <c r="C245" s="1285"/>
      <c r="D245" s="1285"/>
      <c r="E245" s="1285"/>
      <c r="F245" s="1285"/>
      <c r="G245" s="973"/>
      <c r="H245" s="962"/>
      <c r="I245" s="1285"/>
      <c r="J245" s="1285"/>
      <c r="K245" s="912"/>
      <c r="L245" s="653"/>
      <c r="M245" s="526" t="s">
        <v>24</v>
      </c>
      <c r="N245" s="953"/>
      <c r="O245" s="953"/>
      <c r="P245" s="953"/>
      <c r="Q245" s="953"/>
      <c r="R245" s="953"/>
      <c r="S245" s="953"/>
      <c r="T245" s="953"/>
      <c r="U245" s="953"/>
      <c r="V245" s="953"/>
      <c r="W245" s="953"/>
      <c r="X245" s="953"/>
      <c r="Y245" s="953"/>
      <c r="Z245" s="953"/>
      <c r="AA245" s="953"/>
      <c r="AB245" s="953"/>
      <c r="AC245" s="953"/>
      <c r="AD245" s="953"/>
      <c r="AE245" s="953"/>
      <c r="AF245" s="953"/>
      <c r="AG245" s="953"/>
      <c r="AH245" s="953"/>
      <c r="AI245" s="953"/>
      <c r="AJ245" s="953"/>
      <c r="AK245" s="953"/>
      <c r="AL245" s="953"/>
      <c r="AM245" s="953"/>
      <c r="AN245" s="953"/>
      <c r="AO245" s="953"/>
      <c r="AP245" s="953"/>
      <c r="AQ245" s="724"/>
      <c r="AR245" s="1305"/>
      <c r="AS245" s="955"/>
      <c r="AT245" s="776"/>
      <c r="AU245" s="776" t="str">
        <f t="shared" si="4"/>
        <v>Добавить вид теплоносителя (параметры теплоносителя)</v>
      </c>
      <c r="AV245" s="776"/>
      <c r="AW245" s="776"/>
      <c r="AX245" s="776"/>
      <c r="AY245" s="955"/>
      <c r="AZ245" s="955"/>
      <c r="BA245" s="955"/>
      <c r="BB245" s="955"/>
      <c r="BC245" s="955"/>
      <c r="BD245" s="955"/>
      <c r="BE245" s="955"/>
    </row>
    <row r="246" spans="1:57" s="937" customFormat="1" ht="15" customHeight="1">
      <c r="A246" s="1285"/>
      <c r="B246" s="1285"/>
      <c r="C246" s="1285"/>
      <c r="D246" s="1285"/>
      <c r="E246" s="1285"/>
      <c r="F246" s="973"/>
      <c r="G246" s="973"/>
      <c r="H246" s="962"/>
      <c r="I246" s="1285"/>
      <c r="J246" s="973"/>
      <c r="K246" s="912"/>
      <c r="L246" s="653"/>
      <c r="M246" s="525" t="s">
        <v>10</v>
      </c>
      <c r="N246" s="953"/>
      <c r="O246" s="953"/>
      <c r="P246" s="953"/>
      <c r="Q246" s="953"/>
      <c r="R246" s="953"/>
      <c r="S246" s="953"/>
      <c r="T246" s="953"/>
      <c r="U246" s="952"/>
      <c r="V246" s="953"/>
      <c r="W246" s="953"/>
      <c r="X246" s="953"/>
      <c r="Y246" s="953"/>
      <c r="Z246" s="953"/>
      <c r="AA246" s="953"/>
      <c r="AB246" s="952"/>
      <c r="AC246" s="953"/>
      <c r="AD246" s="953"/>
      <c r="AE246" s="953"/>
      <c r="AF246" s="953"/>
      <c r="AG246" s="953"/>
      <c r="AH246" s="953"/>
      <c r="AI246" s="952"/>
      <c r="AJ246" s="953"/>
      <c r="AK246" s="953"/>
      <c r="AL246" s="953"/>
      <c r="AM246" s="953"/>
      <c r="AN246" s="953"/>
      <c r="AO246" s="953"/>
      <c r="AP246" s="952"/>
      <c r="AQ246" s="953"/>
      <c r="AR246" s="633"/>
      <c r="AS246" s="955"/>
      <c r="AT246" s="776"/>
      <c r="AU246" s="776" t="str">
        <f t="shared" si="4"/>
        <v>Добавить группу потребителей</v>
      </c>
      <c r="AV246" s="776"/>
      <c r="AW246" s="776"/>
      <c r="AX246" s="776"/>
      <c r="AY246" s="955"/>
      <c r="AZ246" s="955"/>
      <c r="BA246" s="955"/>
      <c r="BB246" s="955"/>
      <c r="BC246" s="955"/>
      <c r="BD246" s="955"/>
      <c r="BE246" s="955"/>
    </row>
    <row r="247" spans="1:57" s="937" customFormat="1" ht="15" customHeight="1">
      <c r="A247" s="1285"/>
      <c r="B247" s="1285"/>
      <c r="C247" s="1285"/>
      <c r="D247" s="1285"/>
      <c r="E247" s="911"/>
      <c r="F247" s="973"/>
      <c r="G247" s="973"/>
      <c r="H247" s="973"/>
      <c r="I247" s="926"/>
      <c r="J247" s="941"/>
      <c r="K247" s="910"/>
      <c r="L247" s="653"/>
      <c r="M247" s="948" t="s">
        <v>11</v>
      </c>
      <c r="N247" s="953"/>
      <c r="O247" s="953"/>
      <c r="P247" s="953"/>
      <c r="Q247" s="953"/>
      <c r="R247" s="953"/>
      <c r="S247" s="953"/>
      <c r="T247" s="953"/>
      <c r="U247" s="952"/>
      <c r="V247" s="953"/>
      <c r="W247" s="953"/>
      <c r="X247" s="953"/>
      <c r="Y247" s="953"/>
      <c r="Z247" s="953"/>
      <c r="AA247" s="953"/>
      <c r="AB247" s="952"/>
      <c r="AC247" s="953"/>
      <c r="AD247" s="953"/>
      <c r="AE247" s="953"/>
      <c r="AF247" s="953"/>
      <c r="AG247" s="953"/>
      <c r="AH247" s="953"/>
      <c r="AI247" s="952"/>
      <c r="AJ247" s="953"/>
      <c r="AK247" s="953"/>
      <c r="AL247" s="953"/>
      <c r="AM247" s="953"/>
      <c r="AN247" s="953"/>
      <c r="AO247" s="953"/>
      <c r="AP247" s="952"/>
      <c r="AQ247" s="953"/>
      <c r="AR247" s="633"/>
      <c r="AS247" s="955"/>
      <c r="AT247" s="776"/>
      <c r="AU247" s="776" t="str">
        <f t="shared" si="4"/>
        <v>Добавить схему подключения</v>
      </c>
      <c r="AV247" s="776"/>
      <c r="AW247" s="776"/>
      <c r="AX247" s="776"/>
      <c r="AY247" s="955"/>
      <c r="AZ247" s="955"/>
      <c r="BA247" s="955"/>
      <c r="BB247" s="955"/>
      <c r="BC247" s="955"/>
      <c r="BD247" s="955"/>
      <c r="BE247" s="955"/>
    </row>
    <row r="248" spans="1:57" s="937" customFormat="1" ht="15" customHeight="1">
      <c r="A248" s="1285"/>
      <c r="B248" s="1285"/>
      <c r="C248" s="1285"/>
      <c r="D248" s="911"/>
      <c r="E248" s="911"/>
      <c r="F248" s="973"/>
      <c r="G248" s="973"/>
      <c r="H248" s="973"/>
      <c r="I248" s="926"/>
      <c r="J248" s="941"/>
      <c r="K248" s="910"/>
      <c r="L248" s="653"/>
      <c r="M248" s="947" t="s">
        <v>16</v>
      </c>
      <c r="N248" s="953"/>
      <c r="O248" s="953"/>
      <c r="P248" s="953"/>
      <c r="Q248" s="953"/>
      <c r="R248" s="953"/>
      <c r="S248" s="953"/>
      <c r="T248" s="953"/>
      <c r="U248" s="952"/>
      <c r="V248" s="953"/>
      <c r="W248" s="953"/>
      <c r="X248" s="953"/>
      <c r="Y248" s="953"/>
      <c r="Z248" s="953"/>
      <c r="AA248" s="953"/>
      <c r="AB248" s="952"/>
      <c r="AC248" s="953"/>
      <c r="AD248" s="953"/>
      <c r="AE248" s="953"/>
      <c r="AF248" s="953"/>
      <c r="AG248" s="953"/>
      <c r="AH248" s="953"/>
      <c r="AI248" s="952"/>
      <c r="AJ248" s="953"/>
      <c r="AK248" s="953"/>
      <c r="AL248" s="953"/>
      <c r="AM248" s="953"/>
      <c r="AN248" s="953"/>
      <c r="AO248" s="953"/>
      <c r="AP248" s="952"/>
      <c r="AQ248" s="953"/>
      <c r="AR248" s="633"/>
      <c r="AS248" s="955"/>
      <c r="AT248" s="776"/>
      <c r="AU248" s="776" t="str">
        <f t="shared" si="4"/>
        <v>Добавить источник тепловой энергии</v>
      </c>
      <c r="AV248" s="776"/>
      <c r="AW248" s="776"/>
      <c r="AX248" s="776"/>
      <c r="AY248" s="955"/>
      <c r="AZ248" s="955"/>
      <c r="BA248" s="955"/>
      <c r="BB248" s="955"/>
      <c r="BC248" s="955"/>
      <c r="BD248" s="955"/>
      <c r="BE248" s="955"/>
    </row>
    <row r="249" spans="1:57" s="937" customFormat="1" ht="15" customHeight="1">
      <c r="A249" s="1285"/>
      <c r="B249" s="1285"/>
      <c r="C249" s="911"/>
      <c r="D249" s="911"/>
      <c r="E249" s="911"/>
      <c r="F249" s="911"/>
      <c r="G249" s="916"/>
      <c r="H249" s="926"/>
      <c r="I249" s="914"/>
      <c r="J249" s="941"/>
      <c r="K249" s="915"/>
      <c r="L249" s="653"/>
      <c r="M249" s="946" t="s">
        <v>17</v>
      </c>
      <c r="N249" s="953"/>
      <c r="O249" s="953"/>
      <c r="P249" s="953"/>
      <c r="Q249" s="953"/>
      <c r="R249" s="953"/>
      <c r="S249" s="953"/>
      <c r="T249" s="953"/>
      <c r="U249" s="952"/>
      <c r="V249" s="953"/>
      <c r="W249" s="953"/>
      <c r="X249" s="953"/>
      <c r="Y249" s="953"/>
      <c r="Z249" s="953"/>
      <c r="AA249" s="953"/>
      <c r="AB249" s="952"/>
      <c r="AC249" s="953"/>
      <c r="AD249" s="953"/>
      <c r="AE249" s="953"/>
      <c r="AF249" s="953"/>
      <c r="AG249" s="953"/>
      <c r="AH249" s="953"/>
      <c r="AI249" s="952"/>
      <c r="AJ249" s="953"/>
      <c r="AK249" s="953"/>
      <c r="AL249" s="953"/>
      <c r="AM249" s="953"/>
      <c r="AN249" s="953"/>
      <c r="AO249" s="953"/>
      <c r="AP249" s="952"/>
      <c r="AQ249" s="953"/>
      <c r="AR249" s="633"/>
      <c r="AS249" s="955"/>
      <c r="AT249" s="776"/>
      <c r="AU249" s="776" t="str">
        <f t="shared" si="4"/>
        <v>Добавить наименование системы теплоснабжения</v>
      </c>
      <c r="AV249" s="776"/>
      <c r="AW249" s="776"/>
      <c r="AX249" s="776"/>
      <c r="AY249" s="955"/>
      <c r="AZ249" s="955"/>
      <c r="BA249" s="955"/>
      <c r="BB249" s="955"/>
      <c r="BC249" s="955"/>
      <c r="BD249" s="955"/>
      <c r="BE249" s="955"/>
    </row>
    <row r="250" spans="1:57" s="937" customFormat="1" ht="15" customHeight="1">
      <c r="A250" s="1285"/>
      <c r="B250" s="911"/>
      <c r="C250" s="911"/>
      <c r="D250" s="911"/>
      <c r="E250" s="911"/>
      <c r="F250" s="911"/>
      <c r="G250" s="916"/>
      <c r="H250" s="926"/>
      <c r="I250" s="926"/>
      <c r="J250" s="941"/>
      <c r="K250" s="910"/>
      <c r="L250" s="653"/>
      <c r="M250" s="695" t="s">
        <v>18</v>
      </c>
      <c r="N250" s="953"/>
      <c r="O250" s="953"/>
      <c r="P250" s="953"/>
      <c r="Q250" s="953"/>
      <c r="R250" s="953"/>
      <c r="S250" s="953"/>
      <c r="T250" s="953"/>
      <c r="U250" s="952"/>
      <c r="V250" s="953"/>
      <c r="W250" s="953"/>
      <c r="X250" s="953"/>
      <c r="Y250" s="953"/>
      <c r="Z250" s="953"/>
      <c r="AA250" s="953"/>
      <c r="AB250" s="952"/>
      <c r="AC250" s="953"/>
      <c r="AD250" s="953"/>
      <c r="AE250" s="953"/>
      <c r="AF250" s="953"/>
      <c r="AG250" s="953"/>
      <c r="AH250" s="953"/>
      <c r="AI250" s="952"/>
      <c r="AJ250" s="953"/>
      <c r="AK250" s="953"/>
      <c r="AL250" s="953"/>
      <c r="AM250" s="953"/>
      <c r="AN250" s="953"/>
      <c r="AO250" s="953"/>
      <c r="AP250" s="952"/>
      <c r="AQ250" s="953"/>
      <c r="AR250" s="633"/>
      <c r="AS250" s="955"/>
      <c r="AT250" s="776"/>
      <c r="AU250" s="776" t="str">
        <f t="shared" si="4"/>
        <v>Добавить территорию действия тарифа</v>
      </c>
      <c r="AV250" s="776"/>
      <c r="AW250" s="776"/>
      <c r="AX250" s="776"/>
      <c r="AY250" s="955"/>
      <c r="AZ250" s="955"/>
      <c r="BA250" s="955"/>
      <c r="BB250" s="955"/>
      <c r="BC250" s="955"/>
      <c r="BD250" s="955"/>
      <c r="BE250" s="955"/>
    </row>
    <row r="251" spans="1:57" s="936" customFormat="1" ht="15" customHeight="1">
      <c r="L251" s="462"/>
      <c r="M251" s="698" t="s">
        <v>307</v>
      </c>
      <c r="N251" s="953"/>
      <c r="O251" s="953"/>
      <c r="P251" s="953"/>
      <c r="Q251" s="953"/>
      <c r="R251" s="953"/>
      <c r="S251" s="953"/>
      <c r="T251" s="953"/>
      <c r="U251" s="952"/>
      <c r="V251" s="953"/>
      <c r="W251" s="633"/>
      <c r="X251" s="957"/>
      <c r="Y251" s="957"/>
      <c r="Z251" s="957"/>
      <c r="AA251" s="957"/>
      <c r="AB251" s="957"/>
      <c r="AC251" s="957"/>
      <c r="AD251" s="957"/>
      <c r="AE251" s="957"/>
      <c r="AF251" s="957"/>
      <c r="AG251" s="957"/>
      <c r="AH251" s="957"/>
    </row>
    <row r="252" spans="1:57" s="565" customFormat="1" ht="15" customHeight="1">
      <c r="A252" s="564"/>
      <c r="B252" s="564"/>
      <c r="C252" s="564"/>
      <c r="D252" s="564"/>
      <c r="E252" s="564"/>
      <c r="F252" s="564"/>
      <c r="G252" s="563"/>
      <c r="H252" s="564"/>
      <c r="I252" s="384"/>
      <c r="J252" s="647"/>
      <c r="K252" s="384"/>
      <c r="L252" s="566"/>
      <c r="M252" s="641"/>
      <c r="N252" s="737"/>
      <c r="O252" s="737"/>
      <c r="P252" s="737"/>
      <c r="Q252" s="737"/>
      <c r="R252" s="737"/>
      <c r="S252" s="737"/>
      <c r="T252" s="737"/>
      <c r="U252" s="645"/>
      <c r="V252" s="737"/>
      <c r="W252" s="737"/>
      <c r="X252" s="737"/>
      <c r="Y252" s="737"/>
      <c r="Z252" s="737"/>
      <c r="AA252" s="737"/>
      <c r="AB252" s="645"/>
      <c r="AC252" s="737"/>
      <c r="AD252" s="645"/>
      <c r="AE252" s="564"/>
      <c r="AF252" s="564"/>
      <c r="AG252" s="564"/>
      <c r="AH252" s="564"/>
    </row>
    <row r="253" spans="1:57" s="34" customFormat="1" ht="11.25">
      <c r="A253" s="34" t="s">
        <v>275</v>
      </c>
    </row>
    <row r="254" spans="1:57" ht="11.25"/>
    <row r="255" spans="1:57" s="13" customFormat="1" ht="15" customHeight="1">
      <c r="C255" s="160"/>
      <c r="D255" s="117"/>
      <c r="E255" s="1014"/>
    </row>
    <row r="257" spans="1:24" s="34" customFormat="1" ht="17.100000000000001" customHeight="1">
      <c r="A257" s="34" t="s">
        <v>274</v>
      </c>
    </row>
    <row r="259" spans="1:24" s="35" customFormat="1" ht="17.100000000000001" customHeight="1">
      <c r="A259" s="92"/>
      <c r="B259" s="92"/>
      <c r="C259" s="81"/>
      <c r="D259" s="144"/>
      <c r="E259" s="100">
        <v>1</v>
      </c>
      <c r="F259" s="101"/>
      <c r="G259" s="101"/>
      <c r="H259" s="101"/>
      <c r="I259" s="101"/>
      <c r="J259" s="101"/>
      <c r="K259" s="101"/>
      <c r="L259" s="101"/>
      <c r="M259" s="101"/>
      <c r="N259" s="101"/>
      <c r="O259" s="101"/>
      <c r="P259" s="101"/>
      <c r="Q259" s="101"/>
      <c r="R259" s="102"/>
      <c r="S259" s="102"/>
      <c r="T259" s="102"/>
      <c r="U259" s="103"/>
      <c r="V259" s="103"/>
      <c r="W259" s="103"/>
      <c r="X259" s="104"/>
    </row>
    <row r="261" spans="1:24" s="34" customFormat="1" ht="17.100000000000001" customHeight="1">
      <c r="A261" s="34" t="s">
        <v>275</v>
      </c>
    </row>
    <row r="262" spans="1:24" ht="17.100000000000001" customHeight="1">
      <c r="G262" s="90"/>
      <c r="H262" s="90"/>
    </row>
    <row r="263" spans="1:24" s="35" customFormat="1" ht="17.100000000000001" customHeight="1">
      <c r="A263" s="91"/>
      <c r="B263" s="83"/>
      <c r="C263" s="81"/>
      <c r="D263" s="144"/>
      <c r="E263" s="105" t="s">
        <v>91</v>
      </c>
      <c r="F263" s="101"/>
      <c r="G263" s="101"/>
      <c r="H263" s="101"/>
      <c r="I263" s="101"/>
      <c r="J263" s="102"/>
      <c r="K263" s="102"/>
      <c r="L263" s="102"/>
      <c r="M263" s="103"/>
      <c r="N263" s="103"/>
      <c r="O263" s="103"/>
      <c r="P263" s="104"/>
      <c r="Q263" s="84"/>
      <c r="R263" s="84"/>
      <c r="S263" s="84"/>
      <c r="T263" s="84"/>
      <c r="U263" s="84"/>
      <c r="V263" s="84"/>
      <c r="W263" s="84"/>
      <c r="X263" s="84"/>
    </row>
    <row r="265" spans="1:24" s="34" customFormat="1" ht="17.100000000000001" customHeight="1">
      <c r="A265" s="34" t="s">
        <v>276</v>
      </c>
    </row>
    <row r="266" spans="1:24" ht="17.100000000000001" customHeight="1">
      <c r="G266" s="90"/>
      <c r="H266" s="90"/>
    </row>
    <row r="267" spans="1:24" s="35" customFormat="1" ht="17.100000000000001" customHeight="1">
      <c r="A267" s="91"/>
      <c r="B267" s="83"/>
      <c r="C267" s="81"/>
      <c r="D267" s="144"/>
      <c r="E267" s="105" t="s">
        <v>91</v>
      </c>
      <c r="F267" s="101"/>
      <c r="G267" s="101"/>
      <c r="H267" s="101"/>
      <c r="I267" s="101"/>
      <c r="J267" s="102"/>
      <c r="K267" s="102"/>
      <c r="L267" s="102"/>
      <c r="M267" s="103"/>
      <c r="N267" s="103"/>
      <c r="O267" s="103"/>
      <c r="P267" s="104"/>
      <c r="Q267" s="84"/>
      <c r="R267" s="84"/>
      <c r="S267" s="84"/>
      <c r="T267" s="84"/>
      <c r="U267" s="84"/>
      <c r="V267" s="84"/>
      <c r="W267" s="84"/>
      <c r="X267" s="84"/>
    </row>
    <row r="269" spans="1:24" s="34" customFormat="1" ht="17.100000000000001" customHeight="1">
      <c r="A269" s="34" t="s">
        <v>303</v>
      </c>
      <c r="B269" s="34" t="s">
        <v>304</v>
      </c>
      <c r="C269" s="34" t="s">
        <v>305</v>
      </c>
    </row>
    <row r="271" spans="1:24" s="22" customFormat="1" ht="20.100000000000001" customHeight="1">
      <c r="A271" s="86"/>
      <c r="B271" s="85"/>
      <c r="C271" s="19"/>
      <c r="D271" s="20"/>
      <c r="F271" s="37" t="s">
        <v>79</v>
      </c>
      <c r="G271" s="26"/>
      <c r="I271" s="52"/>
    </row>
    <row r="272" spans="1:24" s="22" customFormat="1" ht="22.5">
      <c r="A272" s="86"/>
      <c r="B272" s="87"/>
      <c r="C272" s="19"/>
      <c r="D272" s="32"/>
      <c r="E272" s="31" t="s">
        <v>75</v>
      </c>
      <c r="F272" s="33"/>
      <c r="G272" s="26"/>
      <c r="I272" s="52"/>
    </row>
    <row r="273" spans="1:9" s="22" customFormat="1" ht="19.5">
      <c r="A273" s="86"/>
      <c r="B273" s="87"/>
      <c r="C273" s="19"/>
      <c r="D273" s="32"/>
      <c r="E273" s="31" t="s">
        <v>76</v>
      </c>
      <c r="F273" s="33"/>
      <c r="G273" s="26"/>
      <c r="I273" s="52"/>
    </row>
    <row r="274" spans="1:9" s="22" customFormat="1" ht="13.5" customHeight="1">
      <c r="A274" s="85"/>
      <c r="B274" s="85"/>
      <c r="C274" s="19"/>
      <c r="D274" s="23"/>
      <c r="E274" s="24"/>
      <c r="F274" s="36"/>
      <c r="G274" s="20"/>
      <c r="I274" s="52"/>
    </row>
    <row r="275" spans="1:9" s="22" customFormat="1" ht="20.100000000000001" customHeight="1">
      <c r="A275" s="86"/>
      <c r="B275" s="85"/>
      <c r="C275" s="19"/>
      <c r="D275" s="20"/>
      <c r="F275" s="37" t="s">
        <v>170</v>
      </c>
      <c r="G275" s="26"/>
      <c r="I275" s="52"/>
    </row>
    <row r="276" spans="1:9" s="22" customFormat="1" ht="22.5">
      <c r="A276" s="86"/>
      <c r="B276" s="87"/>
      <c r="C276" s="19"/>
      <c r="D276" s="32"/>
      <c r="E276" s="38" t="s">
        <v>85</v>
      </c>
      <c r="F276" s="33"/>
      <c r="G276" s="26"/>
      <c r="I276" s="52"/>
    </row>
    <row r="277" spans="1:9" s="22" customFormat="1" ht="22.5">
      <c r="A277" s="86"/>
      <c r="B277" s="87"/>
      <c r="C277" s="19"/>
      <c r="D277" s="32"/>
      <c r="E277" s="38" t="s">
        <v>169</v>
      </c>
      <c r="F277" s="33"/>
      <c r="G277" s="26"/>
      <c r="I277" s="52"/>
    </row>
    <row r="278" spans="1:9" s="22" customFormat="1" ht="13.5" customHeight="1">
      <c r="A278" s="85"/>
      <c r="B278" s="85"/>
      <c r="C278" s="19"/>
      <c r="D278" s="23"/>
      <c r="E278" s="24"/>
      <c r="F278" s="36"/>
      <c r="G278" s="20"/>
      <c r="I278" s="52"/>
    </row>
    <row r="279" spans="1:9" s="22" customFormat="1" ht="20.100000000000001" customHeight="1">
      <c r="A279" s="86"/>
      <c r="B279" s="85"/>
      <c r="C279" s="19"/>
      <c r="D279" s="20"/>
      <c r="F279" s="37" t="s">
        <v>171</v>
      </c>
      <c r="G279" s="26"/>
      <c r="I279" s="52"/>
    </row>
    <row r="280" spans="1:9" s="22" customFormat="1" ht="22.5">
      <c r="A280" s="86"/>
      <c r="B280" s="87"/>
      <c r="C280" s="19"/>
      <c r="D280" s="32"/>
      <c r="E280" s="38" t="s">
        <v>85</v>
      </c>
      <c r="F280" s="33"/>
      <c r="G280" s="26"/>
      <c r="I280" s="52"/>
    </row>
    <row r="281" spans="1:9" s="22" customFormat="1" ht="22.5">
      <c r="A281" s="86"/>
      <c r="B281" s="87"/>
      <c r="C281" s="19"/>
      <c r="D281" s="32"/>
      <c r="E281" s="38" t="s">
        <v>169</v>
      </c>
      <c r="F281" s="33"/>
      <c r="G281" s="26"/>
      <c r="I281" s="52"/>
    </row>
    <row r="282" spans="1:9" s="22" customFormat="1" ht="13.5" customHeight="1">
      <c r="A282" s="85"/>
      <c r="B282" s="85"/>
      <c r="C282" s="19"/>
      <c r="D282" s="23"/>
      <c r="E282" s="24"/>
      <c r="F282" s="36"/>
      <c r="G282" s="20"/>
      <c r="I282" s="52"/>
    </row>
    <row r="283" spans="1:9" s="22" customFormat="1" ht="20.100000000000001" customHeight="1">
      <c r="A283" s="86"/>
      <c r="B283" s="85"/>
      <c r="C283" s="19"/>
      <c r="D283" s="20"/>
      <c r="F283" s="37" t="s">
        <v>172</v>
      </c>
      <c r="G283" s="26"/>
      <c r="I283" s="52"/>
    </row>
    <row r="284" spans="1:9" s="22" customFormat="1" ht="22.5">
      <c r="A284" s="86"/>
      <c r="B284" s="87"/>
      <c r="C284" s="19"/>
      <c r="D284" s="32"/>
      <c r="E284" s="31" t="s">
        <v>85</v>
      </c>
      <c r="F284" s="33"/>
      <c r="G284" s="26"/>
      <c r="I284" s="52"/>
    </row>
    <row r="285" spans="1:9" s="22" customFormat="1" ht="19.5">
      <c r="A285" s="86"/>
      <c r="B285" s="87"/>
      <c r="C285" s="19"/>
      <c r="D285" s="32"/>
      <c r="E285" s="31" t="s">
        <v>86</v>
      </c>
      <c r="F285" s="33"/>
      <c r="G285" s="26"/>
      <c r="I285" s="52"/>
    </row>
    <row r="286" spans="1:9" s="22" customFormat="1" ht="22.5">
      <c r="A286" s="86"/>
      <c r="B286" s="87"/>
      <c r="C286" s="19"/>
      <c r="D286" s="32"/>
      <c r="E286" s="38" t="s">
        <v>169</v>
      </c>
      <c r="F286" s="33"/>
      <c r="G286" s="26"/>
      <c r="I286" s="52"/>
    </row>
    <row r="287" spans="1:9" s="22" customFormat="1" ht="19.5">
      <c r="A287" s="86"/>
      <c r="B287" s="87"/>
      <c r="C287" s="19"/>
      <c r="D287" s="32"/>
      <c r="E287" s="31" t="s">
        <v>87</v>
      </c>
      <c r="F287" s="33"/>
      <c r="G287" s="26"/>
      <c r="I287" s="52"/>
    </row>
    <row r="289" spans="1:83" s="34" customFormat="1" ht="17.100000000000001" customHeight="1">
      <c r="A289" s="34" t="s">
        <v>324</v>
      </c>
    </row>
    <row r="291" spans="1:83" s="121" customFormat="1" ht="14.25">
      <c r="A291" s="178" t="s">
        <v>48</v>
      </c>
      <c r="B291" s="129" t="s">
        <v>251</v>
      </c>
      <c r="C291" s="130"/>
      <c r="D291" s="132"/>
      <c r="E291" s="417"/>
      <c r="F291" s="1027"/>
      <c r="G291" s="1027"/>
      <c r="H291" s="1027"/>
      <c r="I291" s="1032"/>
      <c r="J291" s="294"/>
      <c r="K291" s="295"/>
      <c r="M291" s="422" t="str">
        <f>IF(ISERROR(INDEX(kind_of_nameforms,MATCH(E291,kind_of_forms,0),1)),"",INDEX(kind_of_nameforms,MATCH(E291,kind_of_forms,0),1))</f>
        <v/>
      </c>
    </row>
    <row r="294" spans="1:83" s="253" customFormat="1" ht="15">
      <c r="A294" s="34" t="s">
        <v>401</v>
      </c>
      <c r="B294" s="34"/>
      <c r="C294" s="34"/>
      <c r="D294" s="34"/>
      <c r="E294" s="34"/>
      <c r="F294" s="34"/>
      <c r="G294" s="34"/>
      <c r="H294" s="34"/>
      <c r="I294" s="34"/>
      <c r="J294" s="34"/>
      <c r="K294" s="34"/>
      <c r="L294" s="34"/>
      <c r="M294" s="34"/>
      <c r="N294" s="34"/>
      <c r="O294" s="34"/>
      <c r="P294" s="34"/>
      <c r="Q294" s="34"/>
      <c r="R294" s="34"/>
      <c r="S294" s="34"/>
      <c r="T294" s="34"/>
      <c r="U294" s="252"/>
      <c r="V294" s="34"/>
      <c r="W294" s="34"/>
    </row>
    <row r="295" spans="1:83" s="253" customFormat="1" ht="15">
      <c r="D295" s="335"/>
      <c r="E295" s="335"/>
      <c r="F295" s="335"/>
      <c r="G295" s="335"/>
      <c r="H295" s="335"/>
      <c r="I295" s="335"/>
      <c r="J295" s="335"/>
      <c r="K295" s="335"/>
      <c r="L295" s="335"/>
      <c r="U295" s="254"/>
    </row>
    <row r="296" spans="1:83" s="257" customFormat="1" ht="15" customHeight="1">
      <c r="A296" s="84"/>
      <c r="B296" s="179" t="s">
        <v>402</v>
      </c>
      <c r="C296" s="1402"/>
      <c r="D296" s="1231">
        <v>1</v>
      </c>
      <c r="E296" s="1287"/>
      <c r="F296" s="329"/>
      <c r="G296" s="181">
        <v>0</v>
      </c>
      <c r="H296" s="334"/>
      <c r="I296" s="242"/>
      <c r="J296" s="371" t="s">
        <v>496</v>
      </c>
      <c r="K296" s="148"/>
      <c r="L296" s="258"/>
      <c r="M296" s="204">
        <f>mergeValue(H296)</f>
        <v>0</v>
      </c>
      <c r="N296" s="194"/>
      <c r="O296" s="194"/>
      <c r="P296" s="204" t="str">
        <f>IF(ISERROR(MATCH(Q296,MODesc,0)),"n","y")</f>
        <v>n</v>
      </c>
      <c r="Q296" s="194"/>
      <c r="R296" s="204" t="str">
        <f>K296&amp;"("&amp;L296&amp;")"</f>
        <v>()</v>
      </c>
      <c r="S296" s="179"/>
      <c r="T296" s="179"/>
      <c r="U296" s="240"/>
      <c r="V296" s="179"/>
      <c r="W296" s="179"/>
      <c r="X296" s="179"/>
      <c r="Y296" s="256"/>
      <c r="Z296" s="256"/>
      <c r="AA296" s="219"/>
      <c r="AB296" s="219"/>
      <c r="AC296" s="219"/>
      <c r="AD296" s="219"/>
      <c r="AE296" s="219"/>
      <c r="AF296" s="219"/>
      <c r="AG296" s="219"/>
      <c r="AH296" s="219"/>
      <c r="AI296" s="219"/>
      <c r="AJ296" s="219"/>
      <c r="AK296" s="219"/>
      <c r="AL296" s="219"/>
      <c r="AM296" s="219"/>
      <c r="AN296" s="219"/>
      <c r="AO296" s="219"/>
      <c r="AP296" s="219"/>
      <c r="AQ296" s="219"/>
      <c r="AR296" s="219"/>
      <c r="AS296" s="219"/>
      <c r="AT296" s="219"/>
      <c r="AU296" s="219"/>
      <c r="AV296" s="219"/>
      <c r="AW296" s="219"/>
      <c r="AX296" s="219"/>
      <c r="AY296" s="219"/>
      <c r="AZ296" s="219"/>
      <c r="BA296" s="219"/>
      <c r="BB296" s="219"/>
      <c r="BC296" s="219"/>
      <c r="BD296" s="219"/>
      <c r="BE296" s="219"/>
      <c r="BF296" s="219"/>
      <c r="BG296" s="219"/>
      <c r="BH296" s="219"/>
      <c r="BI296" s="219"/>
      <c r="BJ296" s="219"/>
      <c r="BK296" s="219"/>
      <c r="BL296" s="219"/>
      <c r="BM296" s="219"/>
      <c r="BN296" s="219"/>
      <c r="BO296" s="219"/>
      <c r="BP296" s="219"/>
      <c r="BQ296" s="219"/>
      <c r="BR296" s="219"/>
      <c r="BS296" s="219"/>
      <c r="BT296" s="219"/>
      <c r="BU296" s="219"/>
      <c r="BV296" s="256"/>
      <c r="BW296" s="256"/>
      <c r="BX296" s="256"/>
      <c r="BY296" s="256"/>
      <c r="BZ296" s="256"/>
      <c r="CA296" s="256"/>
      <c r="CB296" s="256"/>
      <c r="CC296" s="256"/>
      <c r="CD296" s="256"/>
      <c r="CE296" s="256"/>
    </row>
    <row r="297" spans="1:83" s="257" customFormat="1" ht="15" customHeight="1">
      <c r="A297" s="84"/>
      <c r="B297" s="84"/>
      <c r="C297" s="1402"/>
      <c r="D297" s="1231"/>
      <c r="E297" s="1287"/>
      <c r="F297" s="242"/>
      <c r="G297" s="243"/>
      <c r="H297" s="148" t="s">
        <v>400</v>
      </c>
      <c r="I297" s="243"/>
      <c r="J297" s="243"/>
      <c r="K297" s="259"/>
      <c r="L297" s="258"/>
      <c r="M297" s="194"/>
      <c r="N297" s="194"/>
      <c r="O297" s="194"/>
      <c r="P297" s="194"/>
      <c r="Q297" s="204"/>
      <c r="R297" s="194"/>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3" customFormat="1" ht="15">
      <c r="Q298" s="260"/>
      <c r="U298" s="254"/>
    </row>
    <row r="299" spans="1:83" s="253" customFormat="1" ht="15">
      <c r="A299" s="34" t="s">
        <v>403</v>
      </c>
      <c r="B299" s="34"/>
      <c r="C299" s="34"/>
      <c r="D299" s="34"/>
      <c r="E299" s="34"/>
      <c r="F299" s="34"/>
      <c r="G299" s="34"/>
      <c r="H299" s="34"/>
      <c r="I299" s="34"/>
      <c r="J299" s="34"/>
      <c r="K299" s="34"/>
      <c r="L299" s="34"/>
      <c r="M299" s="34"/>
      <c r="N299" s="34"/>
      <c r="O299" s="34"/>
      <c r="P299" s="34"/>
      <c r="Q299" s="261"/>
      <c r="R299" s="34"/>
      <c r="S299" s="34"/>
      <c r="T299" s="34"/>
      <c r="U299" s="252"/>
      <c r="V299" s="34"/>
      <c r="W299" s="34"/>
    </row>
    <row r="300" spans="1:83" s="253" customFormat="1" ht="15">
      <c r="F300" s="335"/>
      <c r="G300" s="335"/>
      <c r="H300" s="335"/>
      <c r="I300" s="335"/>
      <c r="J300" s="335"/>
      <c r="K300" s="335"/>
      <c r="L300" s="335"/>
      <c r="Q300" s="260"/>
      <c r="U300" s="254"/>
    </row>
    <row r="301" spans="1:83" s="257" customFormat="1" ht="15" customHeight="1">
      <c r="A301" s="84"/>
      <c r="B301" s="179" t="s">
        <v>402</v>
      </c>
      <c r="C301" s="1403"/>
      <c r="D301" s="241"/>
      <c r="E301" s="424"/>
      <c r="F301" s="1404"/>
      <c r="G301" s="1231">
        <v>0</v>
      </c>
      <c r="H301" s="1401"/>
      <c r="I301" s="242"/>
      <c r="J301" s="371" t="s">
        <v>496</v>
      </c>
      <c r="K301" s="148"/>
      <c r="L301" s="258"/>
      <c r="M301" s="204">
        <f>mergeValue(H301)</f>
        <v>0</v>
      </c>
      <c r="N301" s="194"/>
      <c r="O301" s="194"/>
      <c r="P301" s="194"/>
      <c r="Q301" s="194"/>
      <c r="R301" s="204" t="str">
        <f>K301&amp;"("&amp;L301&amp;")"</f>
        <v>()</v>
      </c>
      <c r="S301" s="179"/>
      <c r="T301" s="179"/>
      <c r="U301" s="240"/>
      <c r="V301" s="179"/>
      <c r="W301" s="179"/>
      <c r="X301" s="179"/>
      <c r="Y301" s="256"/>
      <c r="Z301" s="256"/>
      <c r="AA301" s="219"/>
      <c r="AB301" s="219"/>
      <c r="AC301" s="219"/>
      <c r="AD301" s="219"/>
      <c r="AE301" s="219"/>
      <c r="AF301" s="219"/>
      <c r="AG301" s="219"/>
      <c r="AH301" s="219"/>
      <c r="AI301" s="219"/>
      <c r="AJ301" s="219"/>
      <c r="AK301" s="219"/>
      <c r="AL301" s="219"/>
      <c r="AM301" s="219"/>
      <c r="AN301" s="219"/>
      <c r="AO301" s="219"/>
      <c r="AP301" s="219"/>
      <c r="AQ301" s="219"/>
      <c r="AR301" s="219"/>
      <c r="AS301" s="219"/>
      <c r="AT301" s="219"/>
      <c r="AU301" s="219"/>
      <c r="AV301" s="219"/>
      <c r="AW301" s="219"/>
      <c r="AX301" s="219"/>
      <c r="AY301" s="219"/>
      <c r="AZ301" s="219"/>
      <c r="BA301" s="219"/>
      <c r="BB301" s="219"/>
      <c r="BC301" s="219"/>
      <c r="BD301" s="219"/>
      <c r="BE301" s="219"/>
      <c r="BF301" s="219"/>
      <c r="BG301" s="219"/>
      <c r="BH301" s="219"/>
      <c r="BI301" s="219"/>
      <c r="BJ301" s="219"/>
      <c r="BK301" s="219"/>
      <c r="BL301" s="219"/>
      <c r="BM301" s="219"/>
      <c r="BN301" s="219"/>
      <c r="BO301" s="219"/>
      <c r="BP301" s="219"/>
      <c r="BQ301" s="219"/>
      <c r="BR301" s="219"/>
      <c r="BS301" s="219"/>
      <c r="BT301" s="219"/>
      <c r="BU301" s="219"/>
      <c r="BV301" s="256"/>
      <c r="BW301" s="256"/>
      <c r="BX301" s="256"/>
      <c r="BY301" s="256"/>
      <c r="BZ301" s="256"/>
      <c r="CA301" s="256"/>
      <c r="CB301" s="256"/>
      <c r="CC301" s="256"/>
      <c r="CD301" s="256"/>
      <c r="CE301" s="256"/>
    </row>
    <row r="302" spans="1:83" s="257" customFormat="1" ht="15" customHeight="1">
      <c r="A302" s="84"/>
      <c r="B302" s="84"/>
      <c r="C302" s="1403"/>
      <c r="D302" s="241"/>
      <c r="E302" s="424"/>
      <c r="F302" s="1404"/>
      <c r="G302" s="1231"/>
      <c r="H302" s="1401"/>
      <c r="I302" s="243"/>
      <c r="J302" s="243"/>
      <c r="K302" s="148" t="s">
        <v>4</v>
      </c>
      <c r="L302" s="258"/>
      <c r="M302" s="194"/>
      <c r="N302" s="194"/>
      <c r="O302" s="194"/>
      <c r="P302" s="194"/>
      <c r="Q302" s="204"/>
      <c r="R302" s="194"/>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3" customFormat="1" ht="15">
      <c r="Q303" s="260"/>
      <c r="U303" s="254"/>
    </row>
    <row r="304" spans="1:83" s="253" customFormat="1" ht="15">
      <c r="A304" s="34" t="s">
        <v>404</v>
      </c>
      <c r="B304" s="34"/>
      <c r="C304" s="34"/>
      <c r="D304" s="34"/>
      <c r="E304" s="34"/>
      <c r="F304" s="34"/>
      <c r="G304" s="34"/>
      <c r="H304" s="34"/>
      <c r="I304" s="34"/>
      <c r="J304" s="34"/>
      <c r="K304" s="34"/>
      <c r="L304" s="34"/>
      <c r="M304" s="34"/>
      <c r="N304" s="34"/>
      <c r="O304" s="34"/>
      <c r="P304" s="34"/>
      <c r="Q304" s="261"/>
      <c r="R304" s="34"/>
      <c r="S304" s="34"/>
      <c r="T304" s="34"/>
      <c r="U304" s="252"/>
      <c r="V304" s="34"/>
      <c r="W304" s="34"/>
    </row>
    <row r="305" spans="1:83" s="253" customFormat="1" ht="15">
      <c r="Q305" s="260"/>
      <c r="U305" s="254"/>
    </row>
    <row r="306" spans="1:83" s="257" customFormat="1" ht="15" customHeight="1">
      <c r="A306" s="84"/>
      <c r="B306" s="179" t="s">
        <v>402</v>
      </c>
      <c r="C306" s="375"/>
      <c r="D306" s="253"/>
      <c r="E306" s="425"/>
      <c r="F306" s="253"/>
      <c r="G306" s="253"/>
      <c r="H306" s="253"/>
      <c r="I306" s="213"/>
      <c r="J306" s="181">
        <v>0</v>
      </c>
      <c r="K306" s="374"/>
      <c r="L306" s="239"/>
      <c r="M306" s="204">
        <f>mergeValue(H306)</f>
        <v>0</v>
      </c>
      <c r="N306" s="194"/>
      <c r="O306" s="194"/>
      <c r="P306" s="194"/>
      <c r="Q306" s="194"/>
      <c r="R306" s="204" t="str">
        <f>K306&amp;" ("&amp;L306&amp;")"</f>
        <v xml:space="preserve"> ()</v>
      </c>
      <c r="S306" s="179"/>
      <c r="T306" s="179"/>
      <c r="U306" s="240"/>
      <c r="V306" s="179"/>
      <c r="W306" s="179"/>
      <c r="X306" s="179"/>
      <c r="Y306" s="256"/>
      <c r="Z306" s="256"/>
      <c r="AA306" s="219"/>
      <c r="AB306" s="219"/>
      <c r="AC306" s="219"/>
      <c r="AD306" s="219"/>
      <c r="AE306" s="219"/>
      <c r="AF306" s="219"/>
      <c r="AG306" s="219"/>
      <c r="AH306" s="219"/>
      <c r="AI306" s="219"/>
      <c r="AJ306" s="219"/>
      <c r="AK306" s="219"/>
      <c r="AL306" s="219"/>
      <c r="AM306" s="219"/>
      <c r="AN306" s="219"/>
      <c r="AO306" s="219"/>
      <c r="AP306" s="219"/>
      <c r="AQ306" s="219"/>
      <c r="AR306" s="219"/>
      <c r="AS306" s="219"/>
      <c r="AT306" s="219"/>
      <c r="AU306" s="219"/>
      <c r="AV306" s="219"/>
      <c r="AW306" s="219"/>
      <c r="AX306" s="219"/>
      <c r="AY306" s="219"/>
      <c r="AZ306" s="219"/>
      <c r="BA306" s="219"/>
      <c r="BB306" s="219"/>
      <c r="BC306" s="219"/>
      <c r="BD306" s="219"/>
      <c r="BE306" s="219"/>
      <c r="BF306" s="219"/>
      <c r="BG306" s="219"/>
      <c r="BH306" s="219"/>
      <c r="BI306" s="219"/>
      <c r="BJ306" s="219"/>
      <c r="BK306" s="219"/>
      <c r="BL306" s="219"/>
      <c r="BM306" s="219"/>
      <c r="BN306" s="219"/>
      <c r="BO306" s="219"/>
      <c r="BP306" s="219"/>
      <c r="BQ306" s="219"/>
      <c r="BR306" s="219"/>
      <c r="BS306" s="219"/>
      <c r="BT306" s="219"/>
      <c r="BU306" s="219"/>
      <c r="BV306" s="256"/>
      <c r="BW306" s="256"/>
      <c r="BX306" s="256"/>
      <c r="BY306" s="256"/>
      <c r="BZ306" s="256"/>
      <c r="CA306" s="256"/>
      <c r="CB306" s="256"/>
      <c r="CC306" s="256"/>
      <c r="CD306" s="256"/>
      <c r="CE306" s="256"/>
    </row>
    <row r="308" spans="1:83" ht="11.25"/>
    <row r="309" spans="1:83" s="34" customFormat="1" ht="11.25">
      <c r="A309" s="34" t="s">
        <v>443</v>
      </c>
    </row>
    <row r="310" spans="1:83" ht="11.25"/>
    <row r="311" spans="1:83" s="35" customFormat="1" ht="20.100000000000001" customHeight="1">
      <c r="A311" s="91"/>
      <c r="B311" s="179"/>
      <c r="C311" s="81"/>
      <c r="D311" s="180"/>
      <c r="E311" s="280"/>
      <c r="F311" s="278"/>
      <c r="G311" s="281"/>
      <c r="I311" s="204"/>
      <c r="J311" s="204"/>
    </row>
    <row r="312" spans="1:83" ht="11.25"/>
    <row r="313" spans="1:83" ht="11.25"/>
    <row r="314" spans="1:83" s="34" customFormat="1" ht="11.25">
      <c r="A314" s="34" t="s">
        <v>449</v>
      </c>
    </row>
    <row r="315" spans="1:83" ht="11.25"/>
    <row r="316" spans="1:83" s="35" customFormat="1" ht="20.100000000000001" customHeight="1">
      <c r="A316" s="277"/>
      <c r="B316" s="179"/>
      <c r="C316" s="81"/>
      <c r="D316" s="180"/>
      <c r="E316" s="283"/>
      <c r="F316" s="282" t="s">
        <v>448</v>
      </c>
      <c r="G316" s="282" t="s">
        <v>448</v>
      </c>
      <c r="H316" s="294"/>
      <c r="I316" s="204"/>
      <c r="K316" s="204"/>
      <c r="L316" s="204"/>
    </row>
    <row r="317" spans="1:83" ht="11.25"/>
    <row r="318" spans="1:83" ht="11.25"/>
    <row r="319" spans="1:83" s="34" customFormat="1" ht="11.25">
      <c r="A319" s="34" t="s">
        <v>450</v>
      </c>
    </row>
    <row r="320" spans="1:83" ht="11.25"/>
    <row r="321" spans="1:20" s="35" customFormat="1" ht="20.100000000000001" customHeight="1">
      <c r="A321" s="277"/>
      <c r="B321" s="179"/>
      <c r="C321" s="81"/>
      <c r="D321" s="180"/>
      <c r="E321" s="283"/>
      <c r="F321" s="282" t="s">
        <v>448</v>
      </c>
      <c r="G321" s="388"/>
      <c r="H321" s="282" t="s">
        <v>448</v>
      </c>
      <c r="I321" s="204"/>
      <c r="K321" s="204"/>
      <c r="L321" s="204"/>
    </row>
    <row r="322" spans="1:20" ht="11.25"/>
    <row r="323" spans="1:20" ht="11.25"/>
    <row r="324" spans="1:20" s="34" customFormat="1" ht="11.25">
      <c r="A324" s="34" t="s">
        <v>451</v>
      </c>
    </row>
    <row r="325" spans="1:20" ht="11.25"/>
    <row r="326" spans="1:20" s="35" customFormat="1" ht="20.100000000000001" customHeight="1">
      <c r="A326" s="277"/>
      <c r="B326" s="179"/>
      <c r="C326" s="81"/>
      <c r="D326" s="180"/>
      <c r="E326" s="284">
        <f>E325</f>
        <v>0</v>
      </c>
      <c r="F326" s="282" t="s">
        <v>448</v>
      </c>
      <c r="G326" s="388"/>
      <c r="H326" s="282" t="s">
        <v>448</v>
      </c>
      <c r="I326" s="204"/>
      <c r="K326" s="204"/>
      <c r="L326" s="204"/>
    </row>
    <row r="327" spans="1:20" s="35" customFormat="1" ht="14.25">
      <c r="A327" s="277"/>
      <c r="B327" s="179"/>
      <c r="C327" s="81"/>
      <c r="D327" s="95"/>
      <c r="E327" s="285"/>
      <c r="F327" s="286"/>
      <c r="G327"/>
      <c r="H327" s="286"/>
      <c r="I327" s="204"/>
      <c r="K327" s="204"/>
      <c r="L327" s="204"/>
    </row>
    <row r="329" spans="1:20" s="34" customFormat="1" ht="11.25">
      <c r="A329" s="34" t="s">
        <v>452</v>
      </c>
    </row>
    <row r="330" spans="1:20" ht="11.25"/>
    <row r="331" spans="1:20" s="35" customFormat="1" ht="20.100000000000001" customHeight="1">
      <c r="A331" s="277"/>
      <c r="B331" s="179"/>
      <c r="C331" s="81"/>
      <c r="D331" s="180"/>
      <c r="E331" s="284">
        <f>E330</f>
        <v>0</v>
      </c>
      <c r="F331" s="282" t="s">
        <v>448</v>
      </c>
      <c r="G331" s="287"/>
      <c r="H331" s="282" t="s">
        <v>448</v>
      </c>
      <c r="I331" s="204"/>
      <c r="K331" s="204"/>
      <c r="L331" s="204"/>
    </row>
    <row r="334" spans="1:20" s="34" customFormat="1" ht="17.100000000000001" customHeight="1">
      <c r="A334" s="34" t="s">
        <v>484</v>
      </c>
    </row>
    <row r="336" spans="1:20" s="182" customFormat="1" ht="409.5">
      <c r="A336" s="1283">
        <v>1</v>
      </c>
      <c r="B336" s="206"/>
      <c r="C336" s="206"/>
      <c r="D336" s="206"/>
      <c r="F336" s="313" t="str">
        <f>"2." &amp;mergeValue(A336)</f>
        <v>2.1</v>
      </c>
      <c r="G336" s="389" t="s">
        <v>473</v>
      </c>
      <c r="H336" s="297"/>
      <c r="I336" s="188" t="s">
        <v>568</v>
      </c>
      <c r="J336" s="312"/>
      <c r="K336" s="206"/>
      <c r="L336" s="206"/>
      <c r="M336" s="206"/>
      <c r="N336" s="206"/>
      <c r="O336" s="206"/>
      <c r="P336" s="206"/>
      <c r="Q336" s="206"/>
      <c r="R336" s="206"/>
      <c r="S336" s="206"/>
      <c r="T336" s="206"/>
    </row>
    <row r="337" spans="1:83" s="182" customFormat="1" ht="90">
      <c r="A337" s="1283"/>
      <c r="B337" s="206"/>
      <c r="C337" s="206"/>
      <c r="D337" s="206"/>
      <c r="F337" s="313" t="str">
        <f>"3." &amp;mergeValue(A337)</f>
        <v>3.1</v>
      </c>
      <c r="G337" s="389" t="s">
        <v>474</v>
      </c>
      <c r="H337" s="297"/>
      <c r="I337" s="188" t="s">
        <v>566</v>
      </c>
      <c r="J337" s="312"/>
      <c r="K337" s="206"/>
      <c r="L337" s="206"/>
      <c r="M337" s="206"/>
      <c r="N337" s="206"/>
      <c r="O337" s="206"/>
      <c r="P337" s="206"/>
      <c r="Q337" s="206"/>
      <c r="R337" s="206"/>
      <c r="S337" s="206"/>
      <c r="T337" s="206"/>
    </row>
    <row r="338" spans="1:83" s="182" customFormat="1" ht="45">
      <c r="A338" s="1283"/>
      <c r="B338" s="206"/>
      <c r="C338" s="206"/>
      <c r="D338" s="206"/>
      <c r="F338" s="313" t="str">
        <f>"4."&amp;mergeValue(A338)</f>
        <v>4.1</v>
      </c>
      <c r="G338" s="389" t="s">
        <v>475</v>
      </c>
      <c r="H338" s="298" t="s">
        <v>448</v>
      </c>
      <c r="I338" s="188"/>
      <c r="J338" s="312"/>
      <c r="K338" s="206"/>
      <c r="L338" s="206"/>
      <c r="M338" s="206"/>
      <c r="N338" s="206"/>
      <c r="O338" s="206"/>
      <c r="P338" s="206"/>
      <c r="Q338" s="206"/>
      <c r="R338" s="206"/>
      <c r="S338" s="206"/>
      <c r="T338" s="206"/>
    </row>
    <row r="339" spans="1:83" s="182" customFormat="1" ht="101.25">
      <c r="A339" s="1283"/>
      <c r="B339" s="1283">
        <v>1</v>
      </c>
      <c r="C339" s="319"/>
      <c r="D339" s="319"/>
      <c r="F339" s="313" t="str">
        <f>"4."&amp;mergeValue(A339) &amp;"."&amp;mergeValue(B339)</f>
        <v>4.1.1</v>
      </c>
      <c r="G339" s="304" t="s">
        <v>570</v>
      </c>
      <c r="H339" s="297" t="str">
        <f>IF(region_name="","",region_name)</f>
        <v>г.Санкт-Петербург</v>
      </c>
      <c r="I339" s="188" t="s">
        <v>478</v>
      </c>
      <c r="J339" s="312"/>
      <c r="K339" s="206"/>
      <c r="L339" s="206"/>
      <c r="M339" s="206"/>
      <c r="N339" s="206"/>
      <c r="O339" s="206"/>
      <c r="P339" s="206"/>
      <c r="Q339" s="206"/>
      <c r="R339" s="206"/>
      <c r="S339" s="206"/>
      <c r="T339" s="206"/>
    </row>
    <row r="340" spans="1:83" s="182" customFormat="1" ht="191.25">
      <c r="A340" s="1283"/>
      <c r="B340" s="1283"/>
      <c r="C340" s="1283">
        <v>1</v>
      </c>
      <c r="D340" s="319"/>
      <c r="F340" s="313" t="str">
        <f>"4."&amp;mergeValue(A340) &amp;"."&amp;mergeValue(B340)&amp;"."&amp;mergeValue(C340)</f>
        <v>4.1.1.1</v>
      </c>
      <c r="G340" s="318" t="s">
        <v>476</v>
      </c>
      <c r="H340" s="297"/>
      <c r="I340" s="188" t="s">
        <v>479</v>
      </c>
      <c r="J340" s="312"/>
      <c r="K340" s="206"/>
      <c r="L340" s="206"/>
      <c r="M340" s="206"/>
      <c r="N340" s="206"/>
      <c r="O340" s="206"/>
      <c r="P340" s="206"/>
      <c r="Q340" s="206"/>
      <c r="R340" s="206"/>
      <c r="S340" s="206"/>
      <c r="T340" s="206"/>
    </row>
    <row r="341" spans="1:83" s="182" customFormat="1" ht="33.75" customHeight="1">
      <c r="A341" s="1283"/>
      <c r="B341" s="1283"/>
      <c r="C341" s="1283"/>
      <c r="D341" s="319">
        <v>1</v>
      </c>
      <c r="F341" s="313" t="str">
        <f>"4."&amp;mergeValue(A341) &amp;"."&amp;mergeValue(B341)&amp;"."&amp;mergeValue(C341)&amp;"."&amp;mergeValue(D341)</f>
        <v>4.1.1.1.1</v>
      </c>
      <c r="G341" s="392" t="s">
        <v>477</v>
      </c>
      <c r="H341" s="297"/>
      <c r="I341" s="1284" t="s">
        <v>569</v>
      </c>
      <c r="J341" s="312"/>
      <c r="K341" s="206"/>
      <c r="L341" s="206"/>
      <c r="M341" s="206"/>
      <c r="N341" s="206"/>
      <c r="O341" s="206"/>
      <c r="P341" s="206"/>
      <c r="Q341" s="206"/>
      <c r="R341" s="206"/>
      <c r="S341" s="206"/>
      <c r="T341" s="206"/>
    </row>
    <row r="342" spans="1:83" s="182" customFormat="1" ht="18.75">
      <c r="A342" s="1283"/>
      <c r="B342" s="1283"/>
      <c r="C342" s="1283"/>
      <c r="D342" s="319"/>
      <c r="F342" s="396"/>
      <c r="G342" s="397" t="s">
        <v>4</v>
      </c>
      <c r="H342" s="398"/>
      <c r="I342" s="1284"/>
      <c r="J342" s="312"/>
      <c r="K342" s="206"/>
      <c r="L342" s="206"/>
      <c r="M342" s="206"/>
      <c r="N342" s="206"/>
      <c r="O342" s="206"/>
      <c r="P342" s="206"/>
      <c r="Q342" s="206"/>
      <c r="R342" s="206"/>
      <c r="S342" s="206"/>
      <c r="T342" s="206"/>
    </row>
    <row r="343" spans="1:83" s="182" customFormat="1" ht="18.75">
      <c r="A343" s="1283"/>
      <c r="B343" s="1283"/>
      <c r="C343" s="319"/>
      <c r="D343" s="319"/>
      <c r="F343" s="315"/>
      <c r="G343" s="142" t="s">
        <v>400</v>
      </c>
      <c r="H343" s="316"/>
      <c r="I343" s="317"/>
      <c r="J343" s="312"/>
      <c r="K343" s="206"/>
      <c r="L343" s="206"/>
      <c r="M343" s="206"/>
      <c r="N343" s="206"/>
      <c r="O343" s="206"/>
      <c r="P343" s="206"/>
      <c r="Q343" s="206"/>
      <c r="R343" s="206"/>
      <c r="S343" s="206"/>
      <c r="T343" s="206"/>
    </row>
    <row r="344" spans="1:83" s="182" customFormat="1" ht="18.75">
      <c r="A344" s="1283"/>
      <c r="B344" s="206"/>
      <c r="C344" s="206"/>
      <c r="D344" s="206"/>
      <c r="F344" s="315"/>
      <c r="G344" s="148" t="s">
        <v>483</v>
      </c>
      <c r="H344" s="316"/>
      <c r="I344" s="317"/>
      <c r="J344" s="312"/>
      <c r="K344" s="206"/>
      <c r="L344" s="206"/>
      <c r="M344" s="206"/>
      <c r="N344" s="206"/>
      <c r="O344" s="206"/>
      <c r="P344" s="206"/>
      <c r="Q344" s="206"/>
      <c r="R344" s="206"/>
      <c r="S344" s="206"/>
      <c r="T344" s="206"/>
    </row>
    <row r="345" spans="1:83" s="182" customFormat="1" ht="18.75">
      <c r="A345" s="206"/>
      <c r="B345" s="206"/>
      <c r="C345" s="206"/>
      <c r="D345" s="206"/>
      <c r="F345" s="315"/>
      <c r="G345" s="158" t="s">
        <v>482</v>
      </c>
      <c r="H345" s="316"/>
      <c r="I345" s="317"/>
      <c r="J345" s="312"/>
      <c r="K345" s="206"/>
      <c r="L345" s="206"/>
      <c r="M345" s="206"/>
      <c r="N345" s="206"/>
      <c r="O345" s="206"/>
      <c r="P345" s="206"/>
      <c r="Q345" s="206"/>
      <c r="R345" s="206"/>
      <c r="S345" s="206"/>
      <c r="T345" s="206"/>
    </row>
    <row r="348" spans="1:83" s="1065" customFormat="1" ht="17.100000000000001" customHeight="1">
      <c r="A348" s="1067" t="s">
        <v>701</v>
      </c>
      <c r="B348" s="1067"/>
      <c r="C348" s="1067"/>
      <c r="D348" s="1067"/>
      <c r="E348" s="1067"/>
      <c r="F348" s="1067"/>
      <c r="G348" s="1067"/>
      <c r="H348" s="1067"/>
      <c r="I348" s="1067"/>
      <c r="J348" s="1067"/>
      <c r="K348" s="1067"/>
      <c r="L348" s="1067"/>
      <c r="M348" s="1067"/>
      <c r="N348" s="1067"/>
      <c r="O348" s="1067"/>
      <c r="P348" s="1067"/>
      <c r="Q348" s="1067"/>
      <c r="R348" s="1067"/>
      <c r="S348" s="1067"/>
      <c r="T348" s="1067"/>
      <c r="U348" s="1067"/>
      <c r="V348" s="1067"/>
      <c r="W348" s="1067"/>
      <c r="X348" s="1067"/>
      <c r="Y348" s="1067"/>
      <c r="Z348" s="1067"/>
      <c r="AA348" s="1067"/>
      <c r="AB348" s="1067"/>
      <c r="AC348" s="1067"/>
      <c r="AD348" s="1067"/>
      <c r="AE348" s="1067"/>
      <c r="AF348" s="1067"/>
      <c r="AG348" s="1067"/>
      <c r="AH348" s="1067"/>
      <c r="AI348" s="1067"/>
      <c r="AJ348" s="1067"/>
      <c r="AK348" s="1067"/>
      <c r="AL348" s="1067"/>
      <c r="AM348" s="1067"/>
      <c r="AN348" s="1067"/>
      <c r="AO348" s="1067"/>
      <c r="AP348" s="1067"/>
      <c r="AQ348" s="1067"/>
      <c r="AR348" s="1067"/>
      <c r="AS348" s="1067"/>
      <c r="AT348" s="1067"/>
      <c r="AU348" s="1067"/>
      <c r="AV348" s="1067"/>
      <c r="AW348" s="1067"/>
      <c r="AX348" s="1067"/>
      <c r="AY348" s="1067"/>
      <c r="AZ348" s="1067"/>
      <c r="BA348" s="1067"/>
      <c r="BB348" s="1067"/>
      <c r="BC348" s="1067"/>
      <c r="BD348" s="1067"/>
      <c r="BE348" s="1067"/>
      <c r="BF348" s="1067"/>
      <c r="BG348" s="1067"/>
      <c r="BH348" s="1067"/>
      <c r="BI348" s="1067"/>
      <c r="BJ348" s="1067"/>
      <c r="BK348" s="1067"/>
      <c r="BL348" s="1067"/>
      <c r="BM348" s="1067"/>
      <c r="BN348" s="1067"/>
      <c r="BO348" s="1067"/>
      <c r="BP348" s="1067"/>
      <c r="BQ348" s="1067"/>
      <c r="BR348" s="1067"/>
      <c r="BS348" s="1067"/>
      <c r="BT348" s="1067"/>
      <c r="BU348" s="1067"/>
      <c r="BV348" s="1067"/>
      <c r="BW348" s="1067"/>
      <c r="BX348" s="1067"/>
      <c r="BY348" s="1067"/>
      <c r="BZ348" s="1067"/>
      <c r="CA348" s="1067"/>
      <c r="CB348" s="1067"/>
      <c r="CC348" s="1067"/>
      <c r="CD348" s="1067"/>
      <c r="CE348" s="1067"/>
    </row>
    <row r="349" spans="1:83" s="1065" customFormat="1" ht="17.100000000000001" customHeight="1"/>
    <row r="350" spans="1:83" s="1065" customFormat="1" ht="17.100000000000001" customHeight="1">
      <c r="A350" s="1077"/>
      <c r="B350" s="1090"/>
      <c r="C350" s="1074"/>
      <c r="D350" s="1091"/>
      <c r="E350" s="1102"/>
      <c r="F350" s="1126"/>
      <c r="G350" s="1106"/>
      <c r="H350" s="1103"/>
      <c r="I350" s="1096"/>
      <c r="J350" s="1096"/>
      <c r="K350" s="1068"/>
      <c r="L350" s="1068"/>
      <c r="M350" s="1068"/>
      <c r="N350" s="1068"/>
      <c r="O350" s="1068"/>
      <c r="P350" s="1068"/>
      <c r="Q350" s="1068"/>
      <c r="R350" s="1068"/>
      <c r="S350" s="1068"/>
      <c r="T350" s="1068"/>
      <c r="U350" s="1068"/>
      <c r="V350" s="1068"/>
      <c r="W350" s="1068"/>
      <c r="X350" s="1068"/>
      <c r="Y350" s="1068"/>
      <c r="Z350" s="1068"/>
      <c r="AA350" s="1068"/>
      <c r="AB350" s="1068"/>
      <c r="AC350" s="1068"/>
      <c r="AD350" s="1068"/>
      <c r="AE350" s="1068"/>
      <c r="AF350" s="1068"/>
      <c r="AG350" s="1068"/>
      <c r="AH350" s="1068"/>
      <c r="AI350" s="1068"/>
      <c r="AJ350" s="1068"/>
      <c r="AK350" s="1068"/>
      <c r="AL350" s="1068"/>
      <c r="AM350" s="1068"/>
      <c r="AN350" s="1068"/>
      <c r="AO350" s="1068"/>
      <c r="AP350" s="1068"/>
      <c r="AQ350" s="1068"/>
      <c r="AR350" s="1068"/>
      <c r="AS350" s="1068"/>
      <c r="AT350" s="1068"/>
      <c r="AU350" s="1068"/>
      <c r="AV350" s="1068"/>
      <c r="AW350" s="1068"/>
      <c r="AX350" s="1068"/>
      <c r="AY350" s="1068"/>
      <c r="AZ350" s="1068"/>
      <c r="BA350" s="1068"/>
      <c r="BB350" s="1068"/>
      <c r="BC350" s="1068"/>
      <c r="BD350" s="1068"/>
      <c r="BE350" s="1068"/>
      <c r="BF350" s="1068"/>
      <c r="BG350" s="1068"/>
      <c r="BH350" s="1068"/>
      <c r="BI350" s="1068"/>
      <c r="BJ350" s="1068"/>
      <c r="BK350" s="1068"/>
      <c r="BL350" s="1068"/>
      <c r="BM350" s="1068"/>
      <c r="BN350" s="1068"/>
      <c r="BO350" s="1068"/>
      <c r="BP350" s="1068"/>
      <c r="BQ350" s="1068"/>
      <c r="BR350" s="1068"/>
      <c r="BS350" s="1068"/>
      <c r="BT350" s="1068"/>
      <c r="BU350" s="1068"/>
      <c r="BV350" s="1068"/>
      <c r="BW350" s="1068"/>
      <c r="BX350" s="1068"/>
      <c r="BY350" s="1068"/>
      <c r="BZ350" s="1068"/>
      <c r="CA350" s="1068"/>
      <c r="CB350" s="1068"/>
      <c r="CC350" s="1068"/>
      <c r="CD350" s="1068"/>
      <c r="CE350" s="1068"/>
    </row>
    <row r="351" spans="1:83" s="1065" customFormat="1" ht="17.100000000000001" customHeight="1"/>
    <row r="352" spans="1:83" s="1065" customFormat="1" ht="17.100000000000001" customHeight="1"/>
    <row r="353" spans="1:83" s="1065" customFormat="1" ht="17.100000000000001" customHeight="1">
      <c r="A353" s="1067" t="s">
        <v>702</v>
      </c>
      <c r="B353" s="1067"/>
      <c r="C353" s="1067"/>
      <c r="D353" s="1067"/>
      <c r="E353" s="1067"/>
      <c r="F353" s="1067"/>
      <c r="G353" s="1067"/>
      <c r="H353" s="1067"/>
      <c r="I353" s="1067"/>
      <c r="J353" s="1067"/>
      <c r="K353" s="1067"/>
      <c r="L353" s="1067"/>
      <c r="M353" s="1067"/>
      <c r="N353" s="1067"/>
      <c r="O353" s="1067"/>
      <c r="P353" s="1067"/>
      <c r="Q353" s="1067"/>
      <c r="R353" s="1067"/>
      <c r="S353" s="1067"/>
      <c r="T353" s="1067"/>
      <c r="U353" s="1067"/>
      <c r="V353" s="1067"/>
      <c r="W353" s="1067"/>
      <c r="X353" s="1067"/>
      <c r="Y353" s="1067"/>
      <c r="Z353" s="1067"/>
      <c r="AA353" s="1067"/>
      <c r="AB353" s="1067"/>
      <c r="AC353" s="1067"/>
      <c r="AD353" s="1067"/>
      <c r="AE353" s="1067"/>
      <c r="AF353" s="1067"/>
      <c r="AG353" s="1067"/>
      <c r="AH353" s="1067"/>
      <c r="AI353" s="1067"/>
      <c r="AJ353" s="1067"/>
      <c r="AK353" s="1067"/>
      <c r="AL353" s="1067"/>
      <c r="AM353" s="1067"/>
      <c r="AN353" s="1067"/>
      <c r="AO353" s="1067"/>
      <c r="AP353" s="1067"/>
      <c r="AQ353" s="1067"/>
      <c r="AR353" s="1067"/>
      <c r="AS353" s="1067"/>
      <c r="AT353" s="1067"/>
      <c r="AU353" s="1067"/>
      <c r="AV353" s="1067"/>
      <c r="AW353" s="1067"/>
      <c r="AX353" s="1067"/>
      <c r="AY353" s="1067"/>
      <c r="AZ353" s="1067"/>
      <c r="BA353" s="1067"/>
      <c r="BB353" s="1067"/>
      <c r="BC353" s="1067"/>
      <c r="BD353" s="1067"/>
      <c r="BE353" s="1067"/>
      <c r="BF353" s="1067"/>
      <c r="BG353" s="1067"/>
      <c r="BH353" s="1067"/>
      <c r="BI353" s="1067"/>
      <c r="BJ353" s="1067"/>
      <c r="BK353" s="1067"/>
      <c r="BL353" s="1067"/>
      <c r="BM353" s="1067"/>
      <c r="BN353" s="1067"/>
      <c r="BO353" s="1067"/>
      <c r="BP353" s="1067"/>
      <c r="BQ353" s="1067"/>
      <c r="BR353" s="1067"/>
      <c r="BS353" s="1067"/>
      <c r="BT353" s="1067"/>
      <c r="BU353" s="1067"/>
      <c r="BV353" s="1067"/>
      <c r="BW353" s="1067"/>
      <c r="BX353" s="1067"/>
      <c r="BY353" s="1067"/>
      <c r="BZ353" s="1067"/>
      <c r="CA353" s="1067"/>
      <c r="CB353" s="1067"/>
      <c r="CC353" s="1067"/>
      <c r="CD353" s="1067"/>
      <c r="CE353" s="1067"/>
    </row>
    <row r="354" spans="1:83" s="1065" customFormat="1" ht="17.100000000000001" customHeight="1"/>
    <row r="355" spans="1:83" s="1065" customFormat="1" ht="17.100000000000001" customHeight="1">
      <c r="A355" s="1101"/>
      <c r="B355" s="1090"/>
      <c r="C355" s="1074"/>
      <c r="D355" s="1354"/>
      <c r="E355" s="1375"/>
      <c r="F355" s="1357"/>
      <c r="G355" s="1104"/>
      <c r="H355" s="1163"/>
      <c r="I355" s="1161"/>
      <c r="J355" s="1126"/>
      <c r="K355" s="1104" t="s">
        <v>448</v>
      </c>
      <c r="L355" s="1284" t="s">
        <v>703</v>
      </c>
      <c r="M355" s="1151"/>
      <c r="N355" s="1096"/>
      <c r="O355" s="1096"/>
      <c r="P355" s="1068"/>
      <c r="Q355" s="1068"/>
      <c r="R355" s="1068"/>
      <c r="S355" s="1068"/>
      <c r="T355" s="1068"/>
      <c r="U355" s="1068"/>
      <c r="V355" s="1068"/>
      <c r="W355" s="1068"/>
      <c r="X355" s="1068"/>
      <c r="Y355" s="1068"/>
      <c r="Z355" s="1068"/>
      <c r="AA355" s="1068"/>
      <c r="AB355" s="1068"/>
      <c r="AC355" s="1068"/>
      <c r="AD355" s="1068"/>
      <c r="AE355" s="1068"/>
      <c r="AF355" s="1068"/>
      <c r="AG355" s="1068"/>
      <c r="AH355" s="1068"/>
      <c r="AI355" s="1068"/>
      <c r="AJ355" s="1068"/>
      <c r="AK355" s="1068"/>
      <c r="AL355" s="1068"/>
      <c r="AM355" s="1068"/>
      <c r="AN355" s="1068"/>
      <c r="AO355" s="1068"/>
      <c r="AP355" s="1068"/>
      <c r="AQ355" s="1068"/>
      <c r="AR355" s="1068"/>
      <c r="AS355" s="1068"/>
      <c r="AT355" s="1068"/>
      <c r="AU355" s="1068"/>
      <c r="AV355" s="1068"/>
      <c r="AW355" s="1068"/>
      <c r="AX355" s="1068"/>
      <c r="AY355" s="1068"/>
      <c r="AZ355" s="1068"/>
      <c r="BA355" s="1068"/>
      <c r="BB355" s="1068"/>
      <c r="BC355" s="1068"/>
      <c r="BD355" s="1068"/>
      <c r="BE355" s="1068"/>
      <c r="BF355" s="1068"/>
      <c r="BG355" s="1068"/>
      <c r="BH355" s="1068"/>
      <c r="BI355" s="1068"/>
      <c r="BJ355" s="1068"/>
      <c r="BK355" s="1068"/>
      <c r="BL355" s="1068"/>
      <c r="BM355" s="1068"/>
      <c r="BN355" s="1068"/>
      <c r="BO355" s="1068"/>
      <c r="BP355" s="1068"/>
      <c r="BQ355" s="1068"/>
      <c r="BR355" s="1068"/>
      <c r="BS355" s="1068"/>
      <c r="BT355" s="1068"/>
      <c r="BU355" s="1068"/>
      <c r="BV355" s="1068"/>
      <c r="BW355" s="1068"/>
      <c r="BX355" s="1068"/>
      <c r="BY355" s="1068"/>
      <c r="BZ355" s="1068"/>
      <c r="CA355" s="1068"/>
      <c r="CB355" s="1068"/>
      <c r="CC355" s="1068"/>
      <c r="CD355" s="1068"/>
      <c r="CE355" s="1068"/>
    </row>
    <row r="356" spans="1:83" s="1065" customFormat="1" ht="17.100000000000001" customHeight="1">
      <c r="A356" s="1101"/>
      <c r="B356" s="1090"/>
      <c r="C356" s="1074"/>
      <c r="D356" s="1354"/>
      <c r="E356" s="1375"/>
      <c r="F356" s="1357"/>
      <c r="G356" s="1080"/>
      <c r="H356" s="1148" t="s">
        <v>273</v>
      </c>
      <c r="I356" s="1143"/>
      <c r="J356" s="1143"/>
      <c r="K356" s="1141"/>
      <c r="L356" s="1284"/>
      <c r="M356" s="1151"/>
      <c r="N356" s="1096"/>
      <c r="O356" s="1096"/>
      <c r="P356" s="1068"/>
      <c r="Q356" s="1068"/>
      <c r="R356" s="1068"/>
      <c r="S356" s="1068"/>
      <c r="T356" s="1068"/>
      <c r="U356" s="1068"/>
      <c r="V356" s="1068"/>
      <c r="W356" s="1068"/>
      <c r="X356" s="1068"/>
      <c r="Y356" s="1068"/>
      <c r="Z356" s="1068"/>
      <c r="AA356" s="1068"/>
      <c r="AB356" s="1068"/>
      <c r="AC356" s="1068"/>
      <c r="AD356" s="1068"/>
      <c r="AE356" s="1068"/>
      <c r="AF356" s="1068"/>
      <c r="AG356" s="1068"/>
      <c r="AH356" s="1068"/>
      <c r="AI356" s="1068"/>
      <c r="AJ356" s="1068"/>
      <c r="AK356" s="1068"/>
      <c r="AL356" s="1068"/>
      <c r="AM356" s="1068"/>
      <c r="AN356" s="1068"/>
      <c r="AO356" s="1068"/>
      <c r="AP356" s="1068"/>
      <c r="AQ356" s="1068"/>
      <c r="AR356" s="1068"/>
      <c r="AS356" s="1068"/>
      <c r="AT356" s="1068"/>
      <c r="AU356" s="1068"/>
      <c r="AV356" s="1068"/>
      <c r="AW356" s="1068"/>
      <c r="AX356" s="1068"/>
      <c r="AY356" s="1068"/>
      <c r="AZ356" s="1068"/>
      <c r="BA356" s="1068"/>
      <c r="BB356" s="1068"/>
      <c r="BC356" s="1068"/>
      <c r="BD356" s="1068"/>
      <c r="BE356" s="1068"/>
      <c r="BF356" s="1068"/>
      <c r="BG356" s="1068"/>
      <c r="BH356" s="1068"/>
      <c r="BI356" s="1068"/>
      <c r="BJ356" s="1068"/>
      <c r="BK356" s="1068"/>
      <c r="BL356" s="1068"/>
      <c r="BM356" s="1068"/>
      <c r="BN356" s="1068"/>
      <c r="BO356" s="1068"/>
      <c r="BP356" s="1068"/>
      <c r="BQ356" s="1068"/>
      <c r="BR356" s="1068"/>
      <c r="BS356" s="1068"/>
      <c r="BT356" s="1068"/>
      <c r="BU356" s="1068"/>
      <c r="BV356" s="1068"/>
      <c r="BW356" s="1068"/>
      <c r="BX356" s="1068"/>
      <c r="BY356" s="1068"/>
      <c r="BZ356" s="1068"/>
      <c r="CA356" s="1068"/>
      <c r="CB356" s="1068"/>
      <c r="CC356" s="1068"/>
      <c r="CD356" s="1068"/>
      <c r="CE356" s="1068"/>
    </row>
    <row r="357" spans="1:83" s="1065" customFormat="1" ht="17.100000000000001" customHeight="1"/>
    <row r="358" spans="1:83" s="1065" customFormat="1" ht="17.100000000000001" customHeight="1"/>
    <row r="359" spans="1:83" s="1065" customFormat="1" ht="17.100000000000001" customHeight="1">
      <c r="A359" s="1067" t="s">
        <v>704</v>
      </c>
      <c r="B359" s="1067"/>
      <c r="C359" s="1067"/>
      <c r="D359" s="1067"/>
      <c r="E359" s="1067"/>
      <c r="F359" s="1067"/>
      <c r="G359" s="1067"/>
      <c r="H359" s="1067"/>
      <c r="I359" s="1067"/>
      <c r="J359" s="1067"/>
      <c r="K359" s="1067"/>
      <c r="L359" s="1067"/>
      <c r="M359" s="1067"/>
      <c r="N359" s="1067"/>
      <c r="O359" s="1067"/>
    </row>
    <row r="360" spans="1:83" s="1065" customFormat="1" ht="17.100000000000001" customHeight="1"/>
    <row r="361" spans="1:83" s="1065" customFormat="1" ht="17.100000000000001" customHeight="1">
      <c r="A361" s="1101"/>
      <c r="B361" s="1090"/>
      <c r="C361" s="1074"/>
      <c r="D361" s="1354"/>
      <c r="E361" s="1375"/>
      <c r="F361" s="1357"/>
      <c r="G361" s="1104"/>
      <c r="H361" s="1163"/>
      <c r="I361" s="1161"/>
      <c r="J361" s="1166"/>
      <c r="K361" s="1104" t="s">
        <v>448</v>
      </c>
      <c r="L361" s="1284" t="s">
        <v>703</v>
      </c>
      <c r="M361" s="1151"/>
      <c r="N361" s="1096"/>
      <c r="O361" s="1096"/>
    </row>
    <row r="362" spans="1:83" s="1065" customFormat="1" ht="17.100000000000001" customHeight="1">
      <c r="A362" s="1101"/>
      <c r="B362" s="1090"/>
      <c r="C362" s="1074"/>
      <c r="D362" s="1354"/>
      <c r="E362" s="1375"/>
      <c r="F362" s="1357"/>
      <c r="G362" s="1080"/>
      <c r="H362" s="1148" t="s">
        <v>273</v>
      </c>
      <c r="I362" s="1143"/>
      <c r="J362" s="1143"/>
      <c r="K362" s="1141"/>
      <c r="L362" s="1284"/>
      <c r="M362" s="1151"/>
      <c r="N362" s="1096"/>
      <c r="O362" s="1096"/>
    </row>
    <row r="363" spans="1:83" s="1065" customFormat="1" ht="17.100000000000001" customHeight="1"/>
    <row r="364" spans="1:83" s="1065" customFormat="1" ht="17.100000000000001" customHeight="1"/>
    <row r="365" spans="1:83" s="1065" customFormat="1" ht="17.100000000000001" customHeight="1">
      <c r="A365" s="1067" t="s">
        <v>705</v>
      </c>
      <c r="B365" s="1067"/>
      <c r="C365" s="1067"/>
      <c r="D365" s="1067"/>
      <c r="E365" s="1067"/>
      <c r="F365" s="1067"/>
      <c r="G365" s="1067"/>
      <c r="H365" s="1067"/>
      <c r="I365" s="1067"/>
      <c r="J365" s="1067"/>
      <c r="K365" s="1067"/>
      <c r="L365" s="1067"/>
      <c r="M365" s="1067"/>
      <c r="N365" s="1067"/>
      <c r="O365" s="1067"/>
    </row>
    <row r="366" spans="1:83" s="1065" customFormat="1" ht="17.100000000000001" customHeight="1"/>
    <row r="367" spans="1:83" s="1065" customFormat="1" ht="17.100000000000001" customHeight="1">
      <c r="A367" s="1101"/>
      <c r="B367" s="1090"/>
      <c r="C367" s="1074"/>
      <c r="D367" s="1091"/>
      <c r="E367" s="1156"/>
      <c r="F367" s="1157"/>
      <c r="G367" s="1104"/>
      <c r="H367" s="1163"/>
      <c r="I367" s="1161"/>
      <c r="J367" s="1126"/>
      <c r="K367" s="1104" t="s">
        <v>448</v>
      </c>
      <c r="L367" s="1127"/>
      <c r="M367" s="1151"/>
      <c r="N367" s="1096"/>
      <c r="O367" s="1096"/>
    </row>
    <row r="368" spans="1:83" s="1065" customFormat="1" ht="17.100000000000001" customHeight="1"/>
    <row r="369" spans="1:15" s="1065" customFormat="1" ht="17.100000000000001" customHeight="1"/>
    <row r="370" spans="1:15" s="1065" customFormat="1" ht="17.100000000000001" customHeight="1">
      <c r="A370" s="1067" t="s">
        <v>706</v>
      </c>
      <c r="B370" s="1067"/>
      <c r="C370" s="1067"/>
      <c r="D370" s="1067"/>
      <c r="E370" s="1067"/>
      <c r="F370" s="1067"/>
      <c r="G370" s="1067"/>
      <c r="H370" s="1067"/>
      <c r="I370" s="1067"/>
      <c r="J370" s="1067"/>
      <c r="K370" s="1067"/>
      <c r="L370" s="1067"/>
      <c r="M370" s="1067"/>
      <c r="N370" s="1067"/>
      <c r="O370" s="1067"/>
    </row>
    <row r="371" spans="1:15" s="1065" customFormat="1" ht="17.100000000000001" customHeight="1"/>
    <row r="372" spans="1:15" s="1065" customFormat="1" ht="17.100000000000001" customHeight="1">
      <c r="A372" s="1101"/>
      <c r="B372" s="1090"/>
      <c r="C372" s="1074"/>
      <c r="D372" s="1091"/>
      <c r="E372" s="1156"/>
      <c r="F372" s="1157"/>
      <c r="G372" s="1104"/>
      <c r="H372" s="1163"/>
      <c r="I372" s="1161"/>
      <c r="J372" s="1166"/>
      <c r="K372" s="1104" t="s">
        <v>448</v>
      </c>
      <c r="L372" s="1127"/>
      <c r="M372" s="1151"/>
      <c r="N372" s="1096"/>
      <c r="O372" s="1096"/>
    </row>
  </sheetData>
  <sheetProtection formatColumns="0" formatRows="0"/>
  <dataConsolidate/>
  <mergeCells count="330">
    <mergeCell ref="N210:N213"/>
    <mergeCell ref="Q210:Q212"/>
    <mergeCell ref="O210:O212"/>
    <mergeCell ref="P210:P212"/>
    <mergeCell ref="U210:U211"/>
    <mergeCell ref="W225:W227"/>
    <mergeCell ref="O219:V219"/>
    <mergeCell ref="AR243:AR245"/>
    <mergeCell ref="R243:R244"/>
    <mergeCell ref="S243:S244"/>
    <mergeCell ref="T243:T244"/>
    <mergeCell ref="U243:U244"/>
    <mergeCell ref="Y243:Y244"/>
    <mergeCell ref="Z243:Z244"/>
    <mergeCell ref="AA243:AA244"/>
    <mergeCell ref="AB243:AB244"/>
    <mergeCell ref="AF243:AF244"/>
    <mergeCell ref="AG243:AG244"/>
    <mergeCell ref="AH243:AH244"/>
    <mergeCell ref="V210:V211"/>
    <mergeCell ref="T210:T211"/>
    <mergeCell ref="AO243:AO244"/>
    <mergeCell ref="AP243:AP244"/>
    <mergeCell ref="AM243:AM244"/>
    <mergeCell ref="O145:V145"/>
    <mergeCell ref="N194:AF194"/>
    <mergeCell ref="N195:AF195"/>
    <mergeCell ref="O162:V162"/>
    <mergeCell ref="O163:V163"/>
    <mergeCell ref="O164:V164"/>
    <mergeCell ref="O165:V165"/>
    <mergeCell ref="S148:S149"/>
    <mergeCell ref="O160:V160"/>
    <mergeCell ref="O161:V161"/>
    <mergeCell ref="U148:U149"/>
    <mergeCell ref="W166:W168"/>
    <mergeCell ref="S166:S167"/>
    <mergeCell ref="O147:V147"/>
    <mergeCell ref="T148:T149"/>
    <mergeCell ref="R148:R149"/>
    <mergeCell ref="R166:R167"/>
    <mergeCell ref="T166:T167"/>
    <mergeCell ref="U166:U167"/>
    <mergeCell ref="U206:U207"/>
    <mergeCell ref="R210:R212"/>
    <mergeCell ref="D355:D356"/>
    <mergeCell ref="E355:E356"/>
    <mergeCell ref="F355:F356"/>
    <mergeCell ref="L355:L356"/>
    <mergeCell ref="D361:D362"/>
    <mergeCell ref="E361:E362"/>
    <mergeCell ref="F361:F362"/>
    <mergeCell ref="L361:L362"/>
    <mergeCell ref="U225:U226"/>
    <mergeCell ref="J242:J245"/>
    <mergeCell ref="J224:J227"/>
    <mergeCell ref="I223:I228"/>
    <mergeCell ref="T225:T226"/>
    <mergeCell ref="O223:V223"/>
    <mergeCell ref="O224:V224"/>
    <mergeCell ref="O237:AQ237"/>
    <mergeCell ref="O238:AQ238"/>
    <mergeCell ref="O239:AQ239"/>
    <mergeCell ref="O240:AQ240"/>
    <mergeCell ref="O241:AQ241"/>
    <mergeCell ref="O242:AQ242"/>
    <mergeCell ref="AI243:AI244"/>
    <mergeCell ref="P15:P16"/>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88:I95"/>
    <mergeCell ref="G109:G111"/>
    <mergeCell ref="F108:F112"/>
    <mergeCell ref="J165:J168"/>
    <mergeCell ref="F147:F150"/>
    <mergeCell ref="I146:I151"/>
    <mergeCell ref="J147:J150"/>
    <mergeCell ref="Q206:Q208"/>
    <mergeCell ref="AG196:AG200"/>
    <mergeCell ref="L196:L199"/>
    <mergeCell ref="M196:M199"/>
    <mergeCell ref="N196:N199"/>
    <mergeCell ref="O196:O198"/>
    <mergeCell ref="P196:P198"/>
    <mergeCell ref="Q196:Q198"/>
    <mergeCell ref="R196:R198"/>
    <mergeCell ref="S196:S197"/>
    <mergeCell ref="T196:T197"/>
    <mergeCell ref="V196:V197"/>
    <mergeCell ref="AB196:AB197"/>
    <mergeCell ref="AC196:AC197"/>
    <mergeCell ref="AD196:AD197"/>
    <mergeCell ref="AE196:AE197"/>
    <mergeCell ref="U196:U197"/>
    <mergeCell ref="BL110:BL111"/>
    <mergeCell ref="O126:V126"/>
    <mergeCell ref="O144:V144"/>
    <mergeCell ref="O142:V142"/>
    <mergeCell ref="W109:W110"/>
    <mergeCell ref="X109:X110"/>
    <mergeCell ref="T55:T56"/>
    <mergeCell ref="U55:U56"/>
    <mergeCell ref="R55:R56"/>
    <mergeCell ref="S55:S56"/>
    <mergeCell ref="O143:V143"/>
    <mergeCell ref="R91:R92"/>
    <mergeCell ref="S91:S92"/>
    <mergeCell ref="T91:T92"/>
    <mergeCell ref="U91:U92"/>
    <mergeCell ref="O125:V125"/>
    <mergeCell ref="AR91:AR93"/>
    <mergeCell ref="Z109:Z110"/>
    <mergeCell ref="W55:W57"/>
    <mergeCell ref="W73:W75"/>
    <mergeCell ref="U73:U74"/>
    <mergeCell ref="O70:V70"/>
    <mergeCell ref="O71:V71"/>
    <mergeCell ref="O72:V72"/>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E53:E58"/>
    <mergeCell ref="A67:A80"/>
    <mergeCell ref="B68:B79"/>
    <mergeCell ref="B193:B202"/>
    <mergeCell ref="A49:A62"/>
    <mergeCell ref="B50:B61"/>
    <mergeCell ref="C51:C60"/>
    <mergeCell ref="D52:D59"/>
    <mergeCell ref="C69:C78"/>
    <mergeCell ref="I164:I169"/>
    <mergeCell ref="C194:C201"/>
    <mergeCell ref="I108:I112"/>
    <mergeCell ref="W130:W132"/>
    <mergeCell ref="A85:A98"/>
    <mergeCell ref="B86:B97"/>
    <mergeCell ref="C87:C96"/>
    <mergeCell ref="D88:D95"/>
    <mergeCell ref="E89:E94"/>
    <mergeCell ref="O124:V124"/>
    <mergeCell ref="A142:A155"/>
    <mergeCell ref="A178:A187"/>
    <mergeCell ref="B179:B186"/>
    <mergeCell ref="C180:C185"/>
    <mergeCell ref="D181:D184"/>
    <mergeCell ref="A192:A203"/>
    <mergeCell ref="I128:I133"/>
    <mergeCell ref="D106:D114"/>
    <mergeCell ref="F165:F168"/>
    <mergeCell ref="A336:A344"/>
    <mergeCell ref="C340:C342"/>
    <mergeCell ref="I341:I342"/>
    <mergeCell ref="H301:H302"/>
    <mergeCell ref="B339:B343"/>
    <mergeCell ref="C296:C297"/>
    <mergeCell ref="C301:C302"/>
    <mergeCell ref="F301:F302"/>
    <mergeCell ref="G301:G302"/>
    <mergeCell ref="A237:A250"/>
    <mergeCell ref="B238:B249"/>
    <mergeCell ref="C239:C248"/>
    <mergeCell ref="D240:D247"/>
    <mergeCell ref="E241:E246"/>
    <mergeCell ref="I241:I246"/>
    <mergeCell ref="F242:F245"/>
    <mergeCell ref="U130:U131"/>
    <mergeCell ref="S130:S131"/>
    <mergeCell ref="D195:D200"/>
    <mergeCell ref="E196:E199"/>
    <mergeCell ref="S210:S211"/>
    <mergeCell ref="O178:W178"/>
    <mergeCell ref="O179:W179"/>
    <mergeCell ref="O180:W180"/>
    <mergeCell ref="O181:W181"/>
    <mergeCell ref="N192:AF192"/>
    <mergeCell ref="N193:AF193"/>
    <mergeCell ref="K196:K199"/>
    <mergeCell ref="A219:A232"/>
    <mergeCell ref="W148:W150"/>
    <mergeCell ref="O220:V220"/>
    <mergeCell ref="O221:V221"/>
    <mergeCell ref="O222:V222"/>
    <mergeCell ref="R130:R131"/>
    <mergeCell ref="R73:R74"/>
    <mergeCell ref="S73:S74"/>
    <mergeCell ref="E107:E113"/>
    <mergeCell ref="A103:A117"/>
    <mergeCell ref="B104:B116"/>
    <mergeCell ref="C105:C115"/>
    <mergeCell ref="O127:V127"/>
    <mergeCell ref="O129:V129"/>
    <mergeCell ref="T130:T131"/>
    <mergeCell ref="T73:T74"/>
    <mergeCell ref="D70:D77"/>
    <mergeCell ref="E71:E76"/>
    <mergeCell ref="J109:J111"/>
    <mergeCell ref="F90:F93"/>
    <mergeCell ref="J90:J93"/>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AN243:AN244"/>
    <mergeCell ref="X182:X184"/>
    <mergeCell ref="AF91:AF92"/>
    <mergeCell ref="AG91:AG92"/>
    <mergeCell ref="AH91:AH92"/>
    <mergeCell ref="AI91:AI92"/>
    <mergeCell ref="O85:AQ85"/>
    <mergeCell ref="O86:AQ86"/>
    <mergeCell ref="O87:AQ87"/>
    <mergeCell ref="O88:AQ88"/>
    <mergeCell ref="O89:AQ89"/>
    <mergeCell ref="O90:AQ90"/>
    <mergeCell ref="Y91:Y92"/>
    <mergeCell ref="Z91:Z92"/>
    <mergeCell ref="AA91:AA92"/>
    <mergeCell ref="AB91:AB92"/>
    <mergeCell ref="AM91:AM92"/>
    <mergeCell ref="AN91:AN92"/>
    <mergeCell ref="AO91:AO92"/>
    <mergeCell ref="AP91:AP92"/>
    <mergeCell ref="AI109:AI110"/>
    <mergeCell ref="AJ109:AJ110"/>
    <mergeCell ref="AK109:AK110"/>
    <mergeCell ref="AL109:AL110"/>
    <mergeCell ref="BG109:BG110"/>
    <mergeCell ref="BH109:BH110"/>
    <mergeCell ref="BI109:BI110"/>
    <mergeCell ref="BJ109:BJ110"/>
    <mergeCell ref="O103:BK103"/>
    <mergeCell ref="O104:BK104"/>
    <mergeCell ref="O105:BK105"/>
    <mergeCell ref="O106:BK106"/>
    <mergeCell ref="O107:BK107"/>
    <mergeCell ref="O108:BK108"/>
    <mergeCell ref="AU109:AU110"/>
    <mergeCell ref="AV109:AV110"/>
    <mergeCell ref="AW109:AW110"/>
    <mergeCell ref="AX109:AX110"/>
    <mergeCell ref="Y109:Y110"/>
  </mergeCells>
  <phoneticPr fontId="10" type="noConversion"/>
  <dataValidations xWindow="636" yWindow="660" count="29">
    <dataValidation type="textLength" operator="lessThanOrEqual" allowBlank="1" showInputMessage="1" showErrorMessage="1" errorTitle="Ошибка" error="Допускается ввод не более 900 символов!" sqref="WWE160:WWE166 K291 WXT103:WXT109 I331 E306 WWZ85:WWZ91 WWE49:WWE56 WWE67:WWE74 WWE124:WWE130 I343:I345 J9:J10 E4 J15:J16 AB210 U259:X259 G311 F276:F277 F280:F281 F284:F287 F272:F273 M263:P263 M267:P267 WWE142:WWE148 WWO192:WWO196 TP178:TP183 G326 E255 F291:H291 I316 E321 E311 E316 G321 I321 I326:I327 E327 WWE31:WWE38 E296:E297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KN85:KN91 UJ85:UJ91 AEF85:AEF91 AOB85:AOB91 AXX85:AXX91 BHT85:BHT91 BRP85:BRP91 CBL85:CBL91 CLH85:CLH91 CVD85:CVD91 DEZ85:DEZ91 DOV85:DOV91 DYR85:DYR91 EIN85:EIN91 ESJ85:ESJ91 FCF85:FCF91 FMB85:FMB91 FVX85:FVX91 GFT85:GFT91 GPP85:GPP91 GZL85:GZL91 HJH85:HJH91 HTD85:HTD91 ICZ85:ICZ91 IMV85:IMV91 IWR85:IWR91 JGN85:JGN91 JQJ85:JQJ91 KAF85:KAF91 KKB85:KKB91 KTX85:KTX91 LDT85:LDT91 LNP85:LNP91 LXL85:LXL91 MHH85:MHH91 MRD85:MRD91 NAZ85:NAZ91 NKV85:NKV91 NUR85:NUR91 OEN85:OEN91 OOJ85:OOJ91 OYF85:OYF91 PIB85:PIB91 PRX85:PRX91 QBT85:QBT91 QLP85:QLP91 QVL85:QVL91 RFH85:RFH91 RPD85:RPD91 RYZ85:RYZ91 SIV85:SIV91 SSR85:SSR91 TCN85:TCN91 TMJ85:TMJ91 TWF85:TWF91 UGB85:UGB91 UPX85:UPX91 UZT85:UZT91 VJP85:VJP91 VTL85:VTL91 WDH85:WDH91 WND85:WND91 JS124:JS130 TO124:TO130 ADK124:ADK130 ANG124:ANG130 AXC124:AXC130 BGY124:BGY130 BQU124:BQU130 CAQ124:CAQ130 CKM124:CKM130 CUI124:CUI130 DEE124:DEE130 DOA124:DOA130 DXW124:DXW130 EHS124:EHS130 ERO124:ERO130 FBK124:FBK130 FLG124:FLG130 FVC124:FVC130 GEY124:GEY130 GOU124:GOU130 GYQ124:GYQ130 HIM124:HIM130 HSI124:HSI130 ICE124:ICE130 IMA124:IMA130 IVW124:IVW130 JFS124:JFS130 JPO124:JPO130 JZK124:JZK130 KJG124:KJG130 KTC124:KTC130 LCY124:LCY130 LMU124:LMU130 LWQ124:LWQ130 MGM124:MGM130 MQI124:MQI130 NAE124:NAE130 NKA124:NKA130 NTW124:NTW130 ODS124:ODS130 ONO124:ONO130 OXK124:OXK130 PHG124:PHG130 PRC124:PRC130 QAY124:QAY130 QKU124:QKU130 QUQ124:QUQ130 REM124:REM130 ROI124:ROI130 RYE124:RYE130 SIA124:SIA130 SRW124:SRW130 TBS124:TBS130 TLO124:TLO130 TVK124:TVK130 UFG124:UFG130 UPC124:UPC130 UYY124:UYY130 VIU124:VIU130 VSQ124:VSQ130 WCM124:WCM130 WMI124:WMI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LH103:LH109 VD103:VD109 AEZ103:AEZ109 AOV103:AOV109 AYR103:AYR109 BIN103:BIN109 BSJ103:BSJ109 CCF103:CCF109 CMB103:CMB109 CVX103:CVX109 DFT103:DFT109 DPP103:DPP109 DZL103:DZL109 EJH103:EJH109 ETD103:ETD109 FCZ103:FCZ109 FMV103:FMV109 FWR103:FWR109 GGN103:GGN109 GQJ103:GQJ109 HAF103:HAF109 HKB103:HKB109 HTX103:HTX109 IDT103:IDT109 INP103:INP109 IXL103:IXL109 JHH103:JHH109 JRD103:JRD109 KAZ103:KAZ109 KKV103:KKV109 KUR103:KUR109 LEN103:LEN109 LOJ103:LOJ109 LYF103:LYF109 MIB103:MIB109 MRX103:MRX109 NBT103:NBT109 NLP103:NLP109 NVL103:NVL109 OFH103:OFH109 OPD103:OPD109 OYZ103:OYZ109 PIV103:PIV109 PSR103:PSR109 QCN103:QCN109 QMJ103:QMJ109 QWF103:QWF109 RGB103:RGB109 RPX103:RPX109 RZT103:RZT109 SJP103:SJP109 STL103:STL109 TDH103:TDH109 TND103:TND109 TWZ103:TWZ109 UGV103:UGV109 UQR103:UQR109 VAN103:VAN109 VKJ103:VKJ109 VUF103:VUF109 WEB103:WEB109 WNX103:WNX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E350:G350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Z237:WWZ244 WND237:WND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KN237:KN244 UJ237:UJ244 AEF237:AEF244 AOB237:AOB244 AXX237:AXX244 BHT237:BHT244 BRP237:BRP244 CBL237:CBL244 CLH237:CLH244 CVD237:CVD244 DEZ237:DEZ244 DOV237:DOV244 DYR237:DYR244 EIN237:EIN244 ESJ237:ESJ244 FCF237:FCF244 FMB237:FMB244 FVX237:FVX244 GFT237:GFT244 GPP237:GPP244 GZL237:GZL244 HJH237:HJH244 HTD237:HTD244 ICZ237:ICZ244 IMV237:IMV244 IWR237:IWR244 JGN237:JGN244 JQJ237:JQJ244 KAF237:KAF244 KKB237:KKB244 KTX237:KTX244 LDT237:LDT244 LNP237:LNP244 LXL237:LXL244 MHH237:MHH244 MRD237:MRD244 NAZ237:NAZ244 NKV237:NKV244 NUR237:NUR244 OEN237:OEN244 OOJ237:OOJ244 OYF237:OYF244 PIB237:PIB244 PRX237:PRX244 QBT237:QBT244 QLP237:QLP244 QVL237:QVL244 RFH237:RFH244 RPD237:RPD244 RYZ237:RYZ244 SIV237:SIV244 SSR237:SSR244 TCN237:TCN244 TMJ237:TMJ244 TWF237:TWF244 UGB237:UGB244 UPX237:UPX244 UZT237:UZT244 VJP237:VJP244 VTL237:VTL244 WDH237:WDH244 R15:R16 R9:R10 V15:W15 V9:W9">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J361 J372 O119:P119 O109:P109 O91 O243 O130 V243 AC243 AJ243 V91 AC91 AJ91 AA119:AB119 AA109:AB109 AM119:AN119 AM109:AN109 AY119:AZ119 AY109:AZ109">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2 WWC55 WMQ196 WWM196 Q210 WWB182 VKH119 WMG37 WNB91:WNB92 WMG148 WWC37 WMG73 WWC73 WMG130 WWX91:WWX92 WWC130 WMG166 WWC166 G9:G10 K9:K10 O9:O10 JR182 TN182 VKH109 VUD109 WDZ109 WNV109 VUD119 WXR109 ADJ182 WWC148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KJ91:KJ92 UF91:UF92 AEB91:AEB92 ANX91:ANX92 AXT91:AXT92 BHP91:BHP92 BRL91:BRL92 CBH91:CBH92 CLD91:CLD92 CUZ91:CUZ92 DEV91:DEV92 DOR91:DOR92 DYN91:DYN92 EIJ91:EIJ92 ESF91:ESF92 FCB91:FCB92 FLX91:FLX92 FVT91:FVT92 GFP91:GFP92 GPL91:GPL92 GZH91:GZH92 HJD91:HJD92 HSZ91:HSZ92 ICV91:ICV92 IMR91:IMR92 IWN91:IWN92 JGJ91:JGJ92 JQF91:JQF92 KAB91:KAB92 KJX91:KJX92 KTT91:KTT92 LDP91:LDP92 LNL91:LNL92 LXH91:LXH92 MHD91:MHD92 MQZ91:MQZ92 NAV91:NAV92 NKR91:NKR92 NUN91:NUN92 OEJ91:OEJ92 OOF91:OOF92 OYB91:OYB92 PHX91:PHX92 PRT91:PRT92 QBP91:QBP92 QLL91:QLL92 QVH91:QVH92 RFD91:RFD92 ROZ91:ROZ92 RYV91:RYV92 SIR91:SIR92 SSN91:SSN92 TCJ91:TCJ92 TMF91:TMF92 TWB91:TWB92 UFX91:UFX92 UPT91:UPT92 UZP91:UZP92 VJL91:VJL92 VTH91:VTH92 WDD91:WDD92 WMZ91:WMZ92 WWV91:WWV92 KL91:KL92 UH91:UH92 AED91:AED92 ANZ91:ANZ92 AXV91:AXV92 BHR91:BHR92 BRN91:BRN92 CBJ91:CBJ92 CLF91:CLF92 CVB91:CVB92 DEX91:DEX92 DOT91:DOT92 DYP91:DYP92 EIL91:EIL92 ESH91:ESH92 FCD91:FCD92 FLZ91:FLZ92 FVV91:FVV92 GFR91:GFR92 GPN91:GPN92 GZJ91:GZJ92 HJF91:HJF92 HTB91:HTB92 ICX91:ICX92 IMT91:IMT92 IWP91:IWP92 JGL91:JGL92 JQH91:JQH92 KAD91:KAD92 KJZ91:KJZ92 KTV91:KTV92 LDR91:LDR92 LNN91:LNN92 LXJ91:LXJ92 MHF91:MHF92 MRB91:MRB92 NAX91:NAX92 NKT91:NKT92 NUP91:NUP92 OEL91:OEL92 OOH91:OOH92 OYD91:OYD92 PHZ91:PHZ92 PRV91:PRV92 QBR91:QBR92 QLN91:QLN92 QVJ91:QVJ92 RFF91:RFF92 RPB91:RPB92 RYX91:RYX92 SIT91:SIT92 SSP91:SSP92 TCL91:TCL92 TMH91:TMH92 TWD91:TWD92 UFZ91:UFZ92 UPV91:UPV92 UZR91:UZR92 VJN91:VJN92 VTJ91:VTJ92 WDF91:WDF92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LF109 VB109 AEX109 AOT109 AYP109 BIL109 BSH109 CCD109 CLZ109 CVV109 DFR109 DPN109 DZJ109 EJF109 ETB109 FCX109 FMT109 FWP109 GGL109 GQH109 HAD109 HJZ109 HTV109 IDR109 INN109 IXJ109 JHF109 JRB109 KAX109 KKT109 KUP109 LEL109 LOH109 LYD109 MHZ109 MRV109 NBR109 NLN109 NVJ109 OFF109 OPB109 OYX109 PIT109 PSP109 QCL109 QMH109 QWD109 RFZ109 RPV109 RZR109 SJN109 STJ109 TDF109 TNB109 TWX109 UGT109 UQP109 VAL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DZ119 WNV119 WXR119 VAL119 LD119 UZ119 AEV119 AOR119 AYN119 BIJ119 BSF119 CCB119 CLX119 CVT119 DFP119 DPL119 DZH119 EJD119 ESZ119 FCV119 FMR119 FWN119 GGJ119 GQF119 HAB119 HJX119 HTT119 IDP119 INL119 IXH119 JHD119 JQZ119 KAV119 KKR119 KUN119 LEJ119 LOF119 LYB119 MHX119 MRT119 NBP119 NLL119 NVH119 OFD119 OOZ119 OYV119 PIR119 PSN119 QCJ119 QMF119 QWB119 RFX119 RPT119 RZP119 SJL119 STH119 TDD119 TMZ119 TWV119 UGR119 UQN119 VAJ119 VKF119 VUB119 WDX119 WNT119 WXP119 LF119 VB119 AEX119 AOT119 AYP119 BIL119 BSH119 CCD119 CLZ119 CVV119 DFR119 DPN119 DZJ119 EJF119 ETB119 FCX119 FMT119 FWP119 GGL119 GQH119 HAD119 HJZ119 HTV119 IDR119 INN119 IXJ119 JHF119 JRB119 KAX119 KKT119 KUP119 LEL119 LOH119 LYD119 MHZ119 MRV119 NBR119 NLN119 NVJ119 OFF119 OPB119 OYX119 PIT119 PSP119 QCL119 QMH119 QWD119 RFZ119 RPV119 RZR119 SJN119 STJ119 TDF119 TNB119 TWX119 UGT119 UQP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U37 KJ243 S243 WWX243 WNB243 WDF243 VTJ243 VJN243 UZR243 UPV243 UFZ243 TWD243 TMH243 TCL243 SSP243 SIT243 RYX243 RPB243 RFF243 QVJ243 QLN243 QBR243 PRV243 PHZ243 OYD243 OOH243 OEL243 NUP243 NKT243 NAX243 MRB243 MHF243 LXJ243 LNN243 LDR243 KTV243 KJZ243 KAD243 JQH243 JGL243 IWP243 IMT243 ICX243 HTB243 HJF243 GZJ243 GPN243 GFR243 FVV243 FLZ243 FCD243 ESH243 EIL243 DYP243 DOT243 DEX243 CVB243 CLF243 CBJ243 BRN243 BHR243 AXV243 ANZ243 AED243 UH243 UF243 KL243 WWV243 WMZ243 WDD243 VTH243 VJL243 UZP243 UPT243 UFX243 TWB243 TMF243 TCJ243 SSN243 SIR243 RYV243 ROZ243 RFD243 QVH243 QLL243 QBP243 PRT243 PHX243 OYB243 OOF243 OEJ243 NUN243 NKR243 NAV243 MQZ243 MHD243 LXH243 LNL243 LDP243 KTT243 KJX243 KAB243 JQF243 JGJ243 IWN243 IMR243 ICV243 HSZ243 HJD243 GZH243 GPL243 GFP243 FVT243 FLX243 FCB243 ESF243 EIJ243 DYN243 DOR243 DEV243 CUZ243 CLD243 CBH243 BRL243 BHP243 AXT243 ANX243 AEB243 S9:S10 S15:S16 U55 U166 V182 AE196 WXP109:WXP110 WNT109:WNT110 WDX109:WDX110 VUB109:VUB110 VKF109:VKF110 VAJ109:VAJ110 UQN109:UQN110 UGR109:UGR110 TWV109:TWV110 TMZ109:TMZ110 TDD109:TDD110 STH109:STH110 SJL109:SJL110 RZP109:RZP110 RPT109:RPT110 RFX109:RFX110 QWB109:QWB110 QMF109:QMF110 QCJ109:QCJ110 PSN109:PSN110 PIR109:PIR110 OYV109:OYV110 OOZ109:OOZ110 OFD109:OFD110 NVH109:NVH110 NLL109:NLL110 NBP109:NBP110 MRT109:MRT110 MHX109:MHX110 LYB109:LYB110 LOF109:LOF110 LEJ109:LEJ110 KUN109:KUN110 KKR109:KKR110 KAV109:KAV110 JQZ109:JQZ110 JHD109:JHD110 IXH109:IXH110 INL109:INL110 IDP109:IDP110 HTT109:HTT110 HJX109:HJX110 HAB109:HAB110 GQF109:GQF110 GGJ109:GGJ110 FWN109:FWN110 FMR109:FMR110 FCV109:FCV110 ESZ109:ESZ110 EJD109:EJD110 DZH109:DZH110 DPL109:DPL110 DFP109:DFP110 CVT109:CVT110 CLX109:CLX110 CCB109:CCB110 BSF109:BSF110 BIJ109:BIJ110 AYN109:AYN110 AOR109:AOR110 AEV109:AEV110 UZ109:UZ110 LD109:LD110 X109:X110 U243 Z243 AB243 AG243 AI243 AN243 AP243 U91:U92 Z91:Z92 AB91:AB92 AG91:AG92 AI91:AI92 AN91:AN92 AP91:AP92 Z109 Z119 AJ119 AJ109:AJ110 AL119 AL109 AV119 AV109:AV110 AX119 AX109 BH119 BH109:BH110 BJ109 BJ1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NU119 WMF130:WMF131 WWB130:WWB131 WMF148:WMF149 WWB148:WWB149 WMY91:WMY92 WWU91:WWU92 WMF37 WMF73 WWB37 WWB73 WNU109 WXQ109 WMF55 I291 WXQ119 J267:L267 WWB55 R259:T259 J263:L263 U182 JQ18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KK91:KK92 UG91:UG92 AEC91:AEC92 ANY91:ANY92 AXU91:AXU92 BHQ91:BHQ92 BRM91:BRM92 CBI91:CBI92 CLE91:CLE92 CVA91:CVA92 DEW91:DEW92 DOS91:DOS92 DYO91:DYO92 EIK91:EIK92 ESG91:ESG92 FCC91:FCC92 FLY91:FLY92 FVU91:FVU92 GFQ91:GFQ92 GPM91:GPM92 GZI91:GZI92 HJE91:HJE92 HTA91:HTA92 ICW91:ICW92 IMS91:IMS92 IWO91:IWO92 JGK91:JGK92 JQG91:JQG92 KAC91:KAC92 KJY91:KJY92 KTU91:KTU92 LDQ91:LDQ92 LNM91:LNM92 LXI91:LXI92 MHE91:MHE92 MRA91:MRA92 NAW91:NAW92 NKS91:NKS92 NUO91:NUO92 OEK91:OEK92 OOG91:OOG92 OYC91:OYC92 PHY91:PHY92 PRU91:PRU92 QBQ91:QBQ92 QLM91:QLM92 QVI91:QVI92 RFE91:RFE92 RPA91:RPA92 RYW91:RYW92 SIS91:SIS92 SSO91:SSO92 TCK91:TCK92 TMG91:TMG92 TWC91:TWC92 UFY91:UFY92 UPU91:UPU92 UZQ91:UZQ92 VJM91:VJM92 VTI91:VTI92 WDE91:WDE92 WNA91:WNA92 WWW91:WWW92 R91:R92 KI91:KI92 UE91:UE92 AEA91:AEA92 ANW91:ANW92 AXS91:AXS92 BHO91:BHO92 BRK91:BRK92 CBG91:CBG92 CLC91:CLC92 CUY91:CUY92 DEU91:DEU92 DOQ91:DOQ92 DYM91:DYM92 EII91:EII92 ESE91:ESE92 FCA91:FCA92 FLW91:FLW92 FVS91:FVS92 GFO91:GFO92 GPK91:GPK92 GZG91:GZG92 HJC91:HJC92 HSY91:HSY92 ICU91:ICU92 IMQ91:IMQ92 IWM91:IWM92 JGI91:JGI92 JQE91:JQE92 KAA91:KAA92 KJW91:KJW92 KTS91:KTS92 LDO91:LDO92 LNK91:LNK92 LXG91:LXG92 MHC91:MHC92 MQY91:MQY92 NAU91:NAU92 NKQ91:NKQ92 NUM91:NUM92 OEI91:OEI92 OOE91:OOE92 OYA91:OYA92 PHW91:PHW92 PRS91:PRS92 QBO91:QBO92 QLK91:QLK92 QVG91:QVG92 RFC91:RFC92 ROY91:ROY92 RYU91:RYU92 SIQ91:SIQ92 SSM91:SSM92 TCI91:TCI92 TME91:TME92 TWA91:TWA92 UFW91:UFW92 UPS91:UPS92 UZO91:UZO92 VJK91:VJK92 VTG91:VTG92 WDC91:WDC92 R130:R131 JN130:JN131 TJ130:TJ131 ADF130:ADF131 ANB130:ANB131 AWX130:AWX131 BGT130:BGT131 BQP130:BQP131 CAL130:CAL131 CKH130:CKH131 CUD130:CUD131 DDZ130:DDZ131 DNV130:DNV131 DXR130:DXR131 EHN130:EHN131 ERJ130:ERJ131 FBF130:FBF131 FLB130:FLB131 FUX130:FUX131 GET130:GET131 GOP130:GOP131 GYL130:GYL131 HIH130:HIH131 HSD130:HSD131 IBZ130:IBZ131 ILV130:ILV131 IVR130:IVR131 JFN130:JFN131 JPJ130:JPJ131 JZF130:JZF131 KJB130:KJB131 KSX130:KSX131 LCT130:LCT131 LMP130:LMP131 LWL130:LWL131 MGH130:MGH131 MQD130:MQD131 MZZ130:MZZ131 NJV130:NJV131 NTR130:NTR131 ODN130:ODN131 ONJ130:ONJ131 OXF130:OXF131 PHB130:PHB131 PQX130:PQX131 QAT130:QAT131 QKP130:QKP131 QUL130:QUL131 REH130:REH131 ROD130:ROD131 RXZ130:RXZ131 SHV130:SHV131 SRR130:SRR131 TBN130:TBN131 TLJ130:TLJ131 TVF130:TVF131 UFB130:UFB131 UOX130:UOX131 UYT130:UYT131 VIP130:VIP131 VSL130:VSL131 WCH130:WCH131 WMD130:WMD131 WVZ130:WVZ131 T130:T131 JP130:JP131 TL130:TL131 ADH130:ADH131 AND130:AND131 AWZ130:AWZ131 BGV130:BGV131 BQR130:BQR131 CAN130:CAN131 CKJ130:CKJ131 CUF130:CUF131 DEB130:DEB131 DNX130:DNX131 DXT130:DXT131 EHP130:EHP131 ERL130:ERL131 FBH130:FBH131 FLD130:FLD131 FUZ130:FUZ131 GEV130:GEV131 GOR130:GOR131 GYN130:GYN131 HIJ130:HIJ131 HSF130:HSF131 ICB130:ICB131 ILX130:ILX131 IVT130:IVT131 JFP130:JFP131 JPL130:JPL131 JZH130:JZH131 KJD130:KJD131 KSZ130:KSZ131 LCV130:LCV131 LMR130:LMR131 LWN130:LWN131 MGJ130:MGJ131 MQF130:MQF131 NAB130:NAB131 NJX130:NJX131 NTT130:NTT131 ODP130:ODP131 ONL130:ONL131 OXH130:OXH131 PHD130:PHD131 PQZ130:PQZ131 QAV130:QAV131 QKR130:QKR131 QUN130:QUN131 REJ130:REJ131 ROF130:ROF131 RYB130:RYB131 SHX130:SHX131 SRT130:SRT131 TBP130:TBP131 TLL130:TLL131 TVH130:TVH131 UFD130:UFD131 UOZ130:UOZ131 UYV130:UYV131 VIR130:VIR131 VSN130:VSN131 WCJ130:WCJ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LC109 UY109 AEU109 AOQ109 AYM109 BII109 BSE109 CCA109 CLW109 CVS109 DFO109 DPK109 DZG109 EJC109 ESY109 FCU109 FMQ109 FWM109 GGI109 GQE109 HAA109 HJW109 HTS109 IDO109 INK109 IXG109 JHC109 JQY109 KAU109 KKQ109 KUM109 LEI109 LOE109 LYA109 MHW109 MRS109 NBO109 NLK109 NVG109 OFC109 OOY109 OYU109 PIQ109 PSM109 QCI109 QME109 QWA109 RFW109 RPS109 RZO109 SJK109 STG109 TDC109 TMY109 TWU109 UGQ109 UQM109 VAI109 VKE109 VUA109 WDW109 WNS109 WXO109 Y109 LE109 VA109 AEW109 AOS109 AYO109 BIK109 BSG109 CCC109 CLY109 CVU109 DFQ109 DPM109 DZI109 EJE109 ETA109 FCW109 FMS109 FWO109 GGK109 GQG109 HAC109 HJY109 HTU109 IDQ109 INM109 IXI109 JHE109 JRA109 KAW109 KKS109 KUO109 LEK109 LOG109 LYC109 MHY109 MRU109 NBQ109 NLM109 NVI109 OFE109 OPA109 OYW109 PIS109 PSO109 QCK109 QMG109 QWC109 RFY109 RPU109 RZQ109 SJM109 STI109 TDE109 TNA109 TWW109 UGS109 UQO109 VAK109 VKG109 VUC109 WDY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LC119 UY119 AEU119 AOQ119 AYM119 BII119 BSE119 CCA119 CLW119 CVS119 DFO119 DPK119 DZG119 EJC119 ESY119 FCU119 FMQ119 FWM119 GGI119 GQE119 HAA119 HJW119 HTS119 IDO119 INK119 IXG119 JHC119 JQY119 KAU119 KKQ119 KUM119 LEI119 LOE119 LYA119 MHW119 MRS119 NBO119 NLK119 NVG119 OFC119 OOY119 OYU119 PIQ119 PSM119 QCI119 QME119 QWA119 RFW119 RPS119 RZO119 SJK119 STG119 TDC119 TMY119 TWU119 UGQ119 UQM119 VAI119 VKE119 VUA119 WDW119 WNS119 WXO119 Y119 LE119 VA119 AEW119 AOS119 AYO119 BIK119 BSG119 CCC119 CLY119 CVU119 DFQ119 DPM119 DZI119 EJE119 ETA119 FCW119 FMS119 FWO119 GGK119 GQG119 HAC119 HJY119 HTU119 IDQ119 INM119 IXI119 JHE119 JRA119 KAW119 KKS119 KUO119 LEK119 LOG119 LYC119 MHY119 MRU119 NBQ119 NLM119 NVI119 OFE119 OPA119 OYW119 PIS119 PSO119 QCK119 QMG119 QWC119 RFY119 RPU119 RZQ119 SJM119 STI119 TDE119 TNA119 TWW119 UGS119 UQO119 VAK119 VKG119 VUC119 WDY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WW243 WNA243 WDE243 VTI243 VJM243 UZQ243 UPU243 UFY243 TWC243 TMG243 TCK243 SSO243 SIS243 RYW243 RPA243 RFE243 QVI243 QLM243 QBQ243 PRU243 PHY243 OYC243 OOG243 OEK243 NUO243 NKS243 NAW243 MRA243 MHE243 LXI243 LNM243 LDQ243 KTU243 KJY243 KAC243 JQG243 JGK243 IWO243 IMS243 ICW243 HTA243 HJE243 GZI243 GPM243 GFQ243 FVU243 FLY243 FCC243 ESG243 EIK243 DYO243 DOS243 DEW243 CVA243 CLE243 CBI243 BRM243 BHQ243 AXU243 ANY243 AEC243 UG243 KK243 T243 WWU243 WMY243 WDC243 VTG243 VJK243 UZO243 UPS243 UFW243 TWA243 TME243 TCI243 SSM243 SIQ243 RYU243 ROY243 RFC243 QVG243 QLK243 QBO243 PRS243 PHW243 OYA243 OOE243 OEI243 NUM243 NKQ243 NAU243 MQY243 MHC243 LXG243 LNK243 LDO243 KTS243 KJW243 KAA243 JQE243 JGI243 IWM243 IMQ243 ICU243 HSY243 HJC243 GZG243 GPK243 GFO243 FVS243 FLW243 FCA243 ESE243 EII243 DYM243 DOQ243 DEU243 CUY243 CLC243 CBG243 BRK243 BHO243 AXS243 ANW243 AEA243 UE243 KI243 H355:I355 H361:I361 H367:I367 H372:I372 Y243 AA243 AF243 AH243 AM243 AO243 AA91:AA92 Y91:Y92 AH91:AH92 AF91:AF92 AO91:AO92 AM91:AM92 AI109 AK109 AI119 AK119 AU109 AW109 AU119 AW119 BG109 BI109 BG119 BI119"/>
    <dataValidation allowBlank="1" promptTitle="checkPeriodRange" sqref="WXN109 WVY38 WVY74 WVY131 WWT92 R183 WVY149 WVY56 WVY167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KH92 UD92 ADZ92 ANV92 AXR92 BHN92 BRJ92 CBF92 CLB92 CUX92 DET92 DOP92 DYL92 EIH92 ESD92 FBZ92 FLV92 FVR92 GFN92 GPJ92 GZF92 HJB92 HSX92 ICT92 IMP92 IWL92 JGH92 JQD92 JZZ92 KJV92 KTR92 LDN92 LNJ92 LXF92 MHB92 MQX92 NAT92 NKP92 NUL92 OEH92 OOD92 OXZ92 PHV92 PRR92 QBN92 QLJ92 QVF92 RFB92 ROX92 RYT92 SIP92 SSL92 TCH92 TMD92 TVZ92 UFV92 UPR92 UZN92 VJJ92 VTF92 WDB92 WMX92 Q131 JM131 TI131 ADE131 ANA131 AWW131 BGS131 BQO131 CAK131 CKG131 CUC131 DDY131 DNU131 DXQ131 EHM131 ERI131 FBE131 FLA131 FUW131 GES131 GOO131 GYK131 HIG131 HSC131 IBY131 ILU131 IVQ131 JFM131 JPI131 JZE131 KJA131 KSW131 LCS131 LMO131 LWK131 MGG131 MQC131 MZY131 NJU131 NTQ131 ODM131 ONI131 OXE131 PHA131 PQW131 QAS131 QKO131 QUK131 REG131 ROC131 RXY131 SHU131 SRQ131 TBM131 TLI131 TVE131 UFA131 UOW131 UYS131 VIO131 VSK131 WCG131 WMC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LB109 UX109 AET109 AOP109 AYL109 BIH109 BSD109 CBZ109 CLV109 CVR109 DFN109 DPJ109 DZF109 EJB109 ESX109 FCT109 FMP109 FWL109 GGH109 GQD109 GZZ109 HJV109 HTR109 IDN109 INJ109 IXF109 JHB109 JQX109 KAT109 KKP109 KUL109 LEH109 LOD109 LXZ109 MHV109 MRR109 NBN109 NLJ109 NVF109 OFB109 OOX109 OYT109 PIP109 PSL109 QCH109 QMD109 QVZ109 RFV109 RPR109 RZN109 SJJ109 STF109 TDB109 TMX109 TWT109 UGP109 UQL109 VAH109 VKD109 VTZ109 WDV109 WNR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WXN119 V119 LB119 UX119 AET119 AOP119 AYL119 BIH119 BSD119 CBZ119 CLV119 CVR119 DFN119 DPJ119 DZF119 EJB119 ESX119 FCT119 FMP119 FWL119 GGH119 GQD119 GZZ119 HJV119 HTR119 IDN119 INJ119 IXF119 JHB119 JQX119 KAT119 KKP119 KUL119 LEH119 LOD119 LXZ119 MHV119 MRR119 NBN119 NLJ119 NVF119 OFB119 OOX119 OYT119 PIP119 PSL119 QCH119 QMD119 QVZ119 RFV119 RPR119 RZN119 SJJ119 STF119 TDB119 TMX119 TWT119 UGP119 UQL119 VAH119 VKD119 VTZ119 WDV119 WNR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KH244 UD244 ADZ244 ANV244 AXR244 BHN244 BRJ244 CBF244 CLB244 CUX244 DET244 DOP244 DYL244 EIH244 ESD244 FBZ244 FLV244 FVR244 GFN244 GPJ244 GZF244 HJB244 HSX244 ICT244 IMP244 IWL244 JGH244 JQD244 JZZ244 KJV244 KTR244 LDN244 LNJ244 LXF244 MHB244 MQX244 NAT244 NKP244 NUL244 OEH244 OOD244 OXZ244 PHV244 PRR244 QBN244 QLJ244 QVF244 RFB244 ROX244 RYT244 SIP244 SSL244 TCH244 TMD244 TVZ244 UFV244 UPR244 UZN244 VJJ244 VTF244 WDB244 WMX244 WWT244 X244 AE244 AL244 X92 AE92 AL92 AH109 AH119 AT109 AT119 BF109 BF119"/>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formula1>kind_of_heat_transfer</formula1>
    </dataValidation>
    <dataValidation type="list" allowBlank="1" showInputMessage="1" showErrorMessage="1" errorTitle="Ошибка" error="Выберите значение из списка" prompt="Выберите значение из списка" sqref="F215">
      <formula1>kind_of_tariff_unit</formula1>
    </dataValidation>
    <dataValidation type="list" allowBlank="1" showInputMessage="1" errorTitle="Ошибка" error="Выберите значение из списка" prompt="Выберите значение из списка" sqref="WVW129 WWR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Z242:WDG242 KF90 UB90 ADX90 ANT90 AXP90 BHL90 BRH90 CBD90 CKZ90 CUV90 DER90 DON90 DYJ90 EIF90 ESB90 FBX90 FLT90 FVP90 GFL90 GPH90 GZD90 HIZ90 HSV90 ICR90 IMN90 IWJ90 JGF90 JQB90 JZX90 KJT90 KTP90 LDL90 LNH90 LXD90 MGZ90 MQV90 NAR90 NKN90 NUJ90 OEF90 OOB90 OXX90 PHT90 PRP90 QBL90 QLH90 QVD90 REZ90 ROV90 RYR90 SIN90 SSJ90 TCF90 TMB90 TVX90 UFT90 UPP90 UZL90 VJH90 VTD90 WCZ90 WMV90 VTD242:VTK242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UZL242:UZS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JH242:VJO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FT242:UGA242 WWR242:WWY242 WMV242:WNC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PP242:UPW242 KF242:KM242 UB242:UI242 ADX242:AEE242 ANT242:AOA242 AXP242:AXW242 BHL242:BHS242 BRH242:BRO242 CBD242:CBK242 CKZ242:CLG242 CUV242:CVC242 DER242:DEY242 DON242:DOU242 DYJ242:DYQ242 EIF242:EIM242 ESB242:ESI242 FBX242:FCE242 FLT242:FMA242 FVP242:FVW242 GFL242:GFS242 GPH242:GPO242 GZD242:GZK242 HIZ242:HJG242 HSV242:HTC242 ICR242:ICY242 IMN242:IMU242 IWJ242:IWQ242 JGF242:JGM242 JQB242:JQI242 JZX242:KAE242 KJT242:KKA242 KTP242:KTW242 LDL242:LDS242 LNH242:LNO242 LXD242:LXK242 MGZ242:MHG242 MQV242:MRC242 NAR242:NAY242 NKN242:NKU242 NUJ242:NUQ242 OEF242:OEM242 OOB242:OOI242 OXX242:OYE242 PHT242:PIA242 PRP242:PRW242 QBL242:QBS242 QLH242:QLO242 QVD242:QVK242 REZ242:RFG242 ROV242:RPC242 RYR242:RYY242 SIN242:SIU242 SSJ242:SSQ242 TCF242:TCM242 TMB242:TMI242 TVX242:TWE242">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KF241 UB241 ADX241 ANT241 AXP241 BHL241 BRH241 CBD241 CKZ241 CUV241 DER241 DON241 DYJ241 EIF241 ESB241 FBX241 FLT241 FVP241 GFL241 GPH241 GZD241 HIZ241 HSV241 ICR241 IMN241 IWJ241 JGF241 JQB241 JZX241 KJT241 KTP241 LDL241 LNH241 LXD241 MGZ241 MQV241 NAR241 NKN241 NUJ241 OEF241 OOB241 OXX241 PHT241 PRP241 QBL241 QLH241 QVD241 REZ241 ROV241 RYR241 SIN241 SSJ241 TCF241 TMB241 TVX241 UFT241 UPP241 UZL241 VJH241 VTD241 WCZ241 WMV241 WWR241">
      <formula1>kind_of_scheme_in</formula1>
    </dataValidation>
    <dataValidation type="list" allowBlank="1" showInputMessage="1" showErrorMessage="1" errorTitle="Ошибка" error="Выберите значение из списка" sqref="WXG108 KU108 UQ108 AEM108 AOI108 AYE108 BIA108 BRW108 CBS108 CLO108 CVK108 DFG108 DPC108 DYY108 EIU108 ESQ108 FCM108 FMI108 FWE108 GGA108 GPW108 GZS108 HJO108 HTK108 IDG108 INC108 IWY108 JGU108 JQQ108 KAM108 KKI108 KUE108 LEA108 LNW108 LXS108 MHO108 MRK108 NBG108 NLC108 NUY108 OEU108 OOQ108 OYM108 PII108 PSE108 QCA108 QLW108 QVS108 RFO108 RPK108 RZG108 SJC108 SSY108 TCU108 TMQ108 TWM108 UGI108 UQE108 VAA108 VJW108 VTS108 WDO108 WNK108 O108">
      <formula1>kind_of_cons</formula1>
    </dataValidation>
    <dataValidation type="list" allowBlank="1" showInputMessage="1" showErrorMessage="1" errorTitle="Ошибка" error="Выберите значение из списка" sqref="WWP91 WVU130 KD24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Z243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V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R243 KD91 TZ91 ADV91 ANR91 AXN91 BHJ91 BRF91 CBB91 CKX91 CUT91 DEP91 DOL91 DYH91 EID91 ERZ91 FBV91 FLR91 FVN91 GFJ91 GPF91 GZB91 HIX91 HST91 ICP91 IML91 IWH91 JGD91 JPZ91 JZV91 KJR91 KTN91 LDJ91 LNF91 LXB91 MGX91 MQT91 NAP91 NKL91 NUH91 OED91 ONZ91 OXV91 PHR91 PRN91 QBJ91 QLF91 QVB91 REX91 ROT91 RYP91 SIL91 SSH91 TCD91 TLZ91 TVV91 UFR91 UPN91 UZJ91 VJF91 VTB91 WCX91 WMT91 AXN243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WP243 WMT243 WCX243 VTB243 VJF243 UZJ243 UPN243 UFR243 TVV243 TLZ243 TCD243 SSH243 SIL243 RYP243 ROT243 REX243 QVB243 QLF243 QBJ243 PRN243 PHR243 OXV243 ONZ243 OED243 NUH243 NKL243 NAP243 MQT243 MGX243 LXB243 LNF243 LDJ243 KTN243 KJR243 JZV243 JPZ243 JGD243 IWH243 IML243 ICP243 HST243 HIX243 GZB243 GPF243 GFJ243 FVN243 FLR243 FBV243 ERZ243 EID243 DYH243 DOL243 DEP243 CUT243 CKX243 CBB243 BRF243 BHJ243 M37 M55 M73 M91 M130">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formula1>"a"</formula1>
    </dataValidation>
    <dataValidation allowBlank="1" sqref="WWO94:WWZ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KC94:KN95 TY94:UJ95 ADU94:AEF95 ANQ94:AOB95 AXM94:AXX95 BHI94:BHT95 BRE94:BRP95 CBA94:CBL95 CKW94:CLH95 CUS94:CVD95 DEO94:DEZ95 DOK94:DOV95 DYG94:DYR95 EIC94:EIN95 ERY94:ESJ95 FBU94:FCF95 FLQ94:FMB95 FVM94:FVX95 GFI94:GFT95 GPE94:GPP95 GZA94:GZL95 HIW94:HJH95 HSS94:HTD95 ICO94:ICZ95 IMK94:IMV95 IWG94:IWR95 JGC94:JGN95 JPY94:JQJ95 JZU94:KAF95 KJQ94:KKB95 KTM94:KTX95 LDI94:LDT95 LNE94:LNP95 LXA94:LXL95 MGW94:MHH95 MQS94:MRD95 NAO94:NAZ95 NKK94:NKV95 NUG94:NUR95 OEC94:OEN95 ONY94:OOJ95 OXU94:OYF95 PHQ94:PIB95 PRM94:PRX95 QBI94:QBT95 QLE94:QLP95 QVA94:QVL95 REW94:RFH95 ROS94:RPD95 RYO94:RYZ95 SIK94:SIV95 SSG94:SSR95 TCC94:TCN95 TLY94:TMJ95 TVU94:TWF95 UFQ94:UGB95 UPM94:UPX95 UZI94:UZT95 VJE94:VJP95 VTA94:VTL95 WCW94:WDH95 WMS94:WND95 KR114:LH114 UN114:VD114 AEJ114:AEZ114 AOF114:AOV114 AYB114:AYR114 BHX114:BIN114 BRT114:BSJ114 CBP114:CCF114 CLL114:CMB114 CVH114:CVX114 DFD114:DFT114 DOZ114:DPP114 DYV114:DZL114 EIR114:EJH114 ESN114:ETD114 FCJ114:FCZ114 FMF114:FMV114 FWB114:FWR114 GFX114:GGN114 GPT114:GQJ114 GZP114:HAF114 HJL114:HKB114 HTH114:HTX114 IDD114:IDT114 IMZ114:INP114 IWV114:IXL114 JGR114:JHH114 JQN114:JRD114 KAJ114:KAZ114 KKF114:KKV114 KUB114:KUR114 LDX114:LEN114 LNT114:LOJ114 LXP114:LYF114 MHL114:MIB114 MRH114:MRX114 NBD114:NBT114 NKZ114:NLP114 NUV114:NVL114 OER114:OFH114 OON114:OPD114 OYJ114:OYZ114 PIF114:PIV114 PSB114:PSR114 QBX114:QCN114 QLT114:QMJ114 QVP114:QWF114 RFL114:RGB114 RPH114:RPX114 RZD114:RZT114 SIZ114:SJP114 SSV114:STL114 TCR114:TDH114 TMN114:TND114 TWJ114:TWZ114 UGF114:UGV114 UQB114:UQR114 UZX114:VAN114 VJT114:VKJ114 VTP114:VUF114 WDL114:WEB114 WNH114:WNX114 WXD114:WXT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1:W251 AMV251:ANG252 MGW245:MHH250 MGB251:MGM252 ADU245:AEF250 ACZ251:ADK252 GFI245:GFT250 GEN251:GEY252 KC245:KN250 JH251:JS252 LXA245:LXL250 LWF251:LWQ252 TY245:UJ250 TD251:TO252 DEO245:DEZ250 DDT251:DEE252 WWO245:WWZ250 WVT251:WWE252 LNE245:LNP250 LMJ251:LMU252 WMS245:WND250 WLX251:WMI252 FVM245:FVX250 FUR251:FVC252 WCW245:WDH250 WCB251:WCM252 LDI245:LDT250 LCN251:LCY252 VTA245:VTL250 VSF251:VSQ252 BRE245:BRP250 BQJ251:BQU252 VJE245:VJP250 VIJ251:VIU252 KTM245:KTX250 KSR251:KTC252 UZI245:UZT250 UYN251:UYY252 FLQ245:FMB250 FKV251:FLG252 UPM245:UPX250 UOR251:UPC252 KJQ245:KKB250 KIV251:KJG252 UFQ245:UGB250 UEV251:UFG252 CUS245:CVD250 CTX251:CUI252 TVU245:TWF250 TUZ251:TVK252 JZU245:KAF250 JYZ251:JZK252 TLY245:TMJ250 TLD251:TLO252 FBU245:FCF250 FAZ251:FBK252 TCC245:TCN250 TBH251:TBS252 JPY245:JQJ250 JPD251:JPO252 SSG245:SSR250 SRL251:SRW252 AXM245:AXX250 AWR251:AXC252 SIK245:SIV250 SHP251:SIA252 JGC245:JGN250 JFH251:JFS252 RYO245:RYZ250 RXT251:RYE252 ERY245:ESJ250 ERD251:ERO252 ROS245:RPD250 RNX251:ROI252 IWG245:IWR250 IVL251:IVW252 REW245:RFH250 REB251:REM252 CKW245:CLH250 CKB251:CKM252 QVA245:QVL250 QUF251:QUQ252 IMK245:IMV250 ILP251:IMA252 QLE245:QLP250 QKJ251:QKU252 EIC245:EIN250 EHH251:EHS252 QBI245:QBT250 QAN251:QAY252 ICO245:ICZ250 IBT251:ICE252 PRM245:PRX250 PQR251:PRC252 BHI245:BHT250 BGN251:BGY252 PHQ245:PIB250 PGV251:PHG252 HSS245:HTD250 HRX251:HSI252 OXU245:OYF250 OWZ251:OXK252 DYG245:DYR250 DXL251:DXW252 ONY245:OOJ250 OND251:ONO252 HIW245:HJH250 HIB251:HIM252 OEC245:OEN250 ODH251:ODS252 CBA245:CBL250 CAF251:CAQ252 NUG245:NUR250 NTL251:NTW252 GZA245:GZL250 GYF251:GYQ252 NKK245:NKV250 NJP251:NKA252 DOK245:DOV250 DNP251:DOA252 NAO245:NAZ250 MZT251:NAE252 GPE245:GPP250 GOJ251:GOU252 MQS245:MRD250 MPX251:MQI252 ANQ245:AOB250 L246:AR250 L245:AQ245"/>
    <dataValidation type="list" allowBlank="1" showInputMessage="1" showErrorMessage="1" errorTitle="Ошибка" error="Выберите значение из списка" prompt="Выберите значение из списка" sqref="E291">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XE119 M119 KS119 UO119 AEK119 AOG119 AYC119 BHY119 BRU119 CBQ119 CLM119 CVI119 DFE119 DPA119 DYW119 EIS119 ESO119 FCK119 FMG119 FWC119 GFY119 GPU119 GZQ119 HJM119 HTI119 IDE119 INA119 IWW119 JGS119 JQO119 KAK119 KKG119 KUC119 LDY119 LNU119 LXQ119 MHM119 MRI119 NBE119 NLA119 NUW119 OES119 OOO119 OYK119 PIG119 PSC119 QBY119 QLU119 QVQ119 RFM119 RPI119 RZE119 SJA119 SSW119 TCS119 TMO119 TWK119 UGG119 UQC119 UZY119 VJU119 VTQ119 WDM119 WNI119">
      <formula1>900</formula1>
    </dataValidation>
    <dataValidation type="list" allowBlank="1" showInputMessage="1" errorTitle="Ошибка" error="Выберите значение из списка" prompt="Выберите значение из списка" sqref="WNI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XE109 KS109 UO109 AEK109 AOG109 AYC109 BHY109 BRU109 CBQ109 CLM109 CVI109 DFE109 DPA109 DYW109 EIS109 ESO109 FCK109 FMG109 FWC109 GFY109 GPU109 GZQ109 HJM109 HTI109 IDE109 INA109 IWW109 JGS109 JQO109 KAK109 KKG109 KUC109 LDY109 LNU109 LXQ109 MHM109 MRI109 NBE109 NLA109 NUW109 OES109 OOO109 OYK109 PIG109 PSC109 QBY109 QLU109 QVQ109 RFM109 RPI109 RZE109 SJA109 SSW109 TCS109 TMO109 TWK109 UGG109 UQC109 UZY109 VJU109 VTQ109 WDM109">
      <formula1>kind_of_heat_transfer</formula1>
    </dataValidation>
    <dataValidation allowBlank="1" prompt="Для выбора выполните двойной щелчок левой клавиши мыши по соответствующей ячейке." sqref="KC93:KN93 TY93:UJ93 ADU93:AEF93 ANQ93:AOB93 AXM93:AXX93 BHI93:BHT93 BRE93:BRP93 CBA93:CBL93 CKW93:CLH93 CUS93:CVD93 DEO93:DEZ93 DOK93:DOV93 DYG93:DYR93 EIC93:EIN93 ERY93:ESJ93 FBU93:FCF93 FLQ93:FMB93 FVM93:FVX93 GFI93:GFT93 GPE93:GPP93 GZA93:GZL93 HIW93:HJH93 HSS93:HTD93 ICO93:ICZ93 IMK93:IMV93 IWG93:IWR93 JGC93:JGN93 JPY93:JQJ93 JZU93:KAF93 KJQ93:KKB93 KTM93:KTX93 LDI93:LDT93 LNE93:LNP93 LXA93:LXL93 MGW93:MHH93 MQS93:MRD93 NAO93:NAZ93 NKK93:NKV93 NUG93:NUR93 OEC93:OEN93 ONY93:OOJ93 OXU93:OYF93 PHQ93:PIB93 PRM93:PRX93 QBI93:QBT93 QLE93:QLP93 QVA93:QVL93 REW93:RFH93 ROS93:RPD93 RYO93:RYZ93 SIK93:SIV93 SSG93:SSR93 TCC93:TCN93 TLY93:TMJ93 TVU93:TWF93 UFQ93:UGB93 UPM93:UPX93 UZI93:UZT93 VJE93:VJP93 VTA93:VTL93 WCW93:WDH93 WMS93:WND93 WWO93:WWZ93 JH132:JS138 TD132:TO138 ACZ132:ADK138 AMV132:ANG138 AWR132:AXC138 BGN132:BGY138 BQJ132:BQU138 CAF132:CAQ138 CKB132:CKM138 CTX132:CUI138 DDT132:DEE138 DNP132:DOA138 DXL132:DXW138 EHH132:EHS138 ERD132:ERO138 FAZ132:FBK138 FKV132:FLG138 FUR132:FVC138 GEN132:GEY138 GOJ132:GOU138 GYF132:GYQ138 HIB132:HIM138 HRX132:HSI138 IBT132:ICE138 ILP132:IMA138 IVL132:IVW138 JFH132:JFS138 JPD132:JPO138 JYZ132:JZK138 KIV132:KJG138 KSR132:KTC138 LCN132:LCY138 LMJ132:LMU138 LWF132:LWQ138 MGB132:MGM138 MPX132:MQI138 MZT132:NAE138 NJP132:NKA138 NTL132:NTW138 ODH132:ODS138 OND132:ONO138 OWZ132:OXK138 PGV132:PHG138 PQR132:PRC138 QAN132:QAY138 QKJ132:QKU138 QUF132:QUQ138 REB132:REM138 RNX132:ROI138 RXT132:RYE138 SHP132:SIA138 SRL132:SRW138 TBH132:TBS138 TLD132:TLO138 TUZ132:TVK138 UEV132:UFG138 UOR132:UPC138 UYN132:UYY138 VIJ132:VIU138 VSF132:VSQ138 WCB132:WCM138 WLX132:WMI138 WVT132:WWE138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KR115:LH118 UN115:VD118 AEJ115:AEZ118 AOF115:AOV118 AYB115:AYR118 BHX115:BIN118 BRT115:BSJ118 CBP115:CCF118 CLL115:CMB118 CVH115:CVX118 DFD115:DFT118 DOZ115:DPP118 DYV115:DZL118 EIR115:EJH118 ESN115:ETD118 FCJ115:FCZ118 FMF115:FMV118 FWB115:FWR118 GFX115:GGN118 GPT115:GQJ118 GZP115:HAF118 HJL115:HKB118 HTH115:HTX118 IDD115:IDT118 IMZ115:INP118 IWV115:IXL118 JGR115:JHH118 JQN115:JRD118 KAJ115:KAZ118 KKF115:KKV118 KUB115:KUR118 LDX115:LEN118 LNT115:LOJ118 LXP115:LYF118 MHL115:MIB118 MRH115:MRX118 NBD115:NBT118 NKZ115:NLP118 NUV115:NVL118 OER115:OFH118 OON115:OPD118 OYJ115:OYZ118 PIF115:PIV118 PSB115:PSR118 QBX115:QCN118 QLT115:QMJ118 QVP115:QWF118 RFL115:RGB118 RPH115:RPX118 RZD115:RZT118 SIZ115:SJP118 SSV115:STL118 TCR115:TDH118 TMN115:TND118 TWJ115:TWZ118 UGF115:UGV118 UQB115:UQR118 UZX115:VAN118 VJT115:VKJ118 VTP115:VUF118 WDL115:WEB118 WNH115:WNX118 WXD115:WXT118 KR111:LH113 UN111:VD113 AEJ111:AEZ113 AOF111:AOV113 AYB111:AYR113 BHX111:BIN113 BRT111:BSJ113 CBP111:CCF113 CLL111:CMB113 CVH111:CVX113 DFD111:DFT113 DOZ111:DPP113 DYV111:DZL113 EIR111:EJH113 ESN111:ETD113 FCJ111:FCZ113 FMF111:FMV113 FWB111:FWR113 GFX111:GGN113 GPT111:GQJ113 GZP111:HAF113 HJL111:HKB113 HTH111:HTX113 IDD111:IDT113 IMZ111:INP113 IWV111:IXL113 JGR111:JHH113 JQN111:JRD113 KAJ111:KAZ113 KKF111:KKV113 KUB111:KUR113 LDX111:LEN113 LNT111:LOJ113 LXP111:LYF113 MHL111:MIB113 MRH111:MRX113 NBD111:NBT113 NKZ111:NLP113 NUV111:NVL113 OER111:OFH113 OON111:OPD113 OYJ111:OYZ113 PIF111:PIV113 PSB111:PSR113 QBX111:QCN113 QLT111:QMJ113 QVP111:QWF113 RFL111:RGB113 RPH111:RPX113 RZD111:RZT113 SIZ111:SJP113 SSV111:STL113 TCR111:TDH113 TMN111:TND113 TWJ111:TWZ113 UGF111:UGV113 UQB111:UQR113 UZX111:VAN113 VJT111:VKJ113 VTP111:VUF113 WDL111:WEB113 WNH111:WNX113 WXD111:WXT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CAF200:CBA204 CKB200:CKW204 CTX200:CUS204 DDT200:DEO204 DNP200:DOK204 DXL200:DYG204 EHH200:EIC204 ERD200:ERY204 FAZ200:FBU204 FKV200:FLQ204 FUR200:FVM204 GEN200:GFI204 GOJ200:GPE204 GYF200:GZA204 HIB200:HIW204 HRX200:HSS204 IBT200:ICO204 ILP200:IMK204 IVL200:IWG204 JFH200:JGC204 JPD200:JPY204 JYZ200:JZU204 KIV200:KJQ204 KSR200:KTM204 LCN200:LDI204 LMJ200:LNE204 LWF200:LXA204 MGB200:MGW204 MPX200:MQS204 MZT200:NAO204 NJP200:NKK204 NTL200:NUG204 ODH200:OEC204 OND200:ONY204 OWZ200:OXU204 PGV200:PHQ204 PQR200:PRM204 QAN200:QBI204 QKJ200:QLE204 QUF200:QVA204 REB200:REW204 RNX200:ROS204 RXT200:RYO204 SHP200:SIK204 SRL200:SSG204 TBH200:TCC204 TLD200:TLY204 TUZ200:TVU204 UEV200:UFQ204 UOR200:UPM204 UYN200:UZI204 VIJ200:VJE204 VSF200:VTA204 WCB200:WCW204 WLX200:WMS204 BQJ200:BRE204 WVT200:WWO204 BGN200:BHI204 AMV200:ANQ204 AWR200:AXM204 JH200:KC204 ACZ200:ADU204 TD200:TY204 KC96:KN98 JH99:JS100 TY96:UJ98 TD99:TO100 ADU96:AEF98 ACZ99:ADK100 ANQ96:AOB98 AMV99:ANG100 AXM96:AXX98 AWR99:AXC100 BHI96:BHT98 BGN99:BGY100 BRE96:BRP98 BQJ99:BQU100 CBA96:CBL98 CAF99:CAQ100 CKW96:CLH98 CKB99:CKM100 CUS96:CVD98 CTX99:CUI100 DEO96:DEZ98 DDT99:DEE100 DOK96:DOV98 DNP99:DOA100 DYG96:DYR98 DXL99:DXW100 EIC96:EIN98 EHH99:EHS100 ERY96:ESJ98 ERD99:ERO100 FBU96:FCF98 FAZ99:FBK100 FLQ96:FMB98 FKV99:FLG100 FVM96:FVX98 FUR99:FVC100 GFI96:GFT98 GEN99:GEY100 GPE96:GPP98 GOJ99:GOU100 GZA96:GZL98 GYF99:GYQ100 HIW96:HJH98 HIB99:HIM100 HSS96:HTD98 HRX99:HSI100 ICO96:ICZ98 IBT99:ICE100 IMK96:IMV98 ILP99:IMA100 IWG96:IWR98 IVL99:IVW100 JGC96:JGN98 JFH99:JFS100 JPY96:JQJ98 JPD99:JPO100 JZU96:KAF98 JYZ99:JZK100 KJQ96:KKB98 KIV99:KJG100 KTM96:KTX98 KSR99:KTC100 LDI96:LDT98 LCN99:LCY100 LNE96:LNP98 LMJ99:LMU100 LXA96:LXL98 LWF99:LWQ100 MGW96:MHH98 MGB99:MGM100 MQS96:MRD98 MPX99:MQI100 NAO96:NAZ98 MZT99:NAE100 NKK96:NKV98 NJP99:NKA100 NUG96:NUR98 NTL99:NTW100 OEC96:OEN98 ODH99:ODS100 ONY96:OOJ98 OND99:ONO100 OXU96:OYF98 OWZ99:OXK100 PHQ96:PIB98 PGV99:PHG100 PRM96:PRX98 PQR99:PRC100 QBI96:QBT98 QAN99:QAY100 QLE96:QLP98 QKJ99:QKU100 QVA96:QVL98 QUF99:QUQ100 REW96:RFH98 REB99:REM100 ROS96:RPD98 RNX99:ROI100 RYO96:RYZ98 RXT99:RYE100 SIK96:SIV98 SHP99:SIA100 SSG96:SSR98 SRL99:SRW100 TCC96:TCN98 TBH99:TBS100 TLY96:TMJ98 TLD99:TLO100 TVU96:TWF98 TUZ99:TVK100 UFQ96:UGB98 UEV99:UFG100 UPM96:UPX98 UOR99:UPC100 UZI96:UZT98 UYN99:UYY100 VJE96:VJP98 VIJ99:VIU100 VTA96:VTL98 VSF99:VSQ100 WCW96:WDH98 WCB99:WCM100 WMS96:WND98 WLX99:WMI100 WWO96:WWZ98 WVT99:WWE100"/>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formula1>900</formula1>
    </dataValidation>
    <dataValidation type="list" allowBlank="1" showInputMessage="1" showErrorMessage="1" errorTitle="Ошибка" error="Выберите значение из списка" prompt="Выберите значение из списка" sqref="Q206:Q208">
      <formula1>kind_of_load4</formula1>
    </dataValidation>
    <dataValidation type="list" allowBlank="1" showInputMessage="1" showErrorMessage="1" errorTitle="Ошибка" error="Выберите значение из списка" prompt="Выберите значение из списка" sqref="U206:U207 U210:U211">
      <formula1>kind_of_nets</formula1>
    </dataValidation>
    <dataValidation type="list" allowBlank="1" showInputMessage="1" showErrorMessage="1" errorTitle="Ошибка" error="Выберите значение из списка" prompt="Выберите значение из списка" sqref="Y206 Y21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29:V129 O147:V147 O224:V224 O165 O90 O242">
      <formula1>kind_of_cons</formula1>
    </dataValidation>
    <dataValidation type="list" allowBlank="1" showInputMessage="1" showErrorMessage="1" errorTitle="Ошибка" error="Выберите значение из списка" prompt="Выберите значение из списка" sqref="J355 J367">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H41" sqref="H41"/>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26361126</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1.0.1</v>
      </c>
      <c r="F3" s="411"/>
      <c r="G3" s="40"/>
      <c r="H3" s="40"/>
      <c r="I3" s="40"/>
      <c r="J3" s="40"/>
      <c r="K3" s="40"/>
      <c r="L3" s="253"/>
    </row>
    <row r="4" spans="1:12" s="348" customFormat="1" ht="6">
      <c r="A4" s="342"/>
      <c r="B4" s="343"/>
      <c r="C4" s="344"/>
      <c r="D4" s="345"/>
      <c r="E4" s="365"/>
      <c r="F4" s="366"/>
      <c r="G4" s="367"/>
      <c r="I4" s="349"/>
    </row>
    <row r="5" spans="1:12" ht="39" customHeight="1">
      <c r="D5" s="23"/>
      <c r="E5" s="1224" t="s">
        <v>754</v>
      </c>
      <c r="F5" s="1225"/>
      <c r="G5" s="406"/>
      <c r="J5" s="289"/>
    </row>
    <row r="6" spans="1:12" s="348" customFormat="1" ht="6">
      <c r="A6" s="342"/>
      <c r="B6" s="343"/>
      <c r="C6" s="344"/>
      <c r="D6" s="345"/>
      <c r="E6" s="350"/>
      <c r="F6" s="351"/>
      <c r="G6" s="352"/>
      <c r="I6" s="349"/>
    </row>
    <row r="7" spans="1:12" ht="27">
      <c r="D7" s="23"/>
      <c r="E7" s="24" t="s">
        <v>50</v>
      </c>
      <c r="F7" s="308" t="s">
        <v>64</v>
      </c>
      <c r="G7" s="360"/>
    </row>
    <row r="8" spans="1:12" s="348" customFormat="1" ht="6">
      <c r="A8" s="342"/>
      <c r="B8" s="343"/>
      <c r="C8" s="344"/>
      <c r="D8" s="345"/>
      <c r="E8" s="346"/>
      <c r="F8" s="347"/>
      <c r="G8" s="345"/>
      <c r="I8" s="349"/>
    </row>
    <row r="9" spans="1:12" ht="27">
      <c r="D9" s="23"/>
      <c r="E9" s="24" t="s">
        <v>456</v>
      </c>
      <c r="F9" s="326" t="s">
        <v>83</v>
      </c>
      <c r="G9" s="359"/>
    </row>
    <row r="10" spans="1:12" s="348" customFormat="1" ht="6">
      <c r="A10" s="353"/>
      <c r="B10" s="343"/>
      <c r="C10" s="344"/>
      <c r="D10" s="354"/>
      <c r="E10" s="350"/>
      <c r="F10" s="355"/>
      <c r="G10" s="356"/>
      <c r="I10" s="349"/>
    </row>
    <row r="11" spans="1:12" ht="27">
      <c r="A11" s="192"/>
      <c r="D11" s="23"/>
      <c r="E11" s="78" t="s">
        <v>454</v>
      </c>
      <c r="F11" s="1198" t="s">
        <v>1009</v>
      </c>
      <c r="G11" s="357"/>
    </row>
    <row r="12" spans="1:12" ht="27">
      <c r="D12" s="23"/>
      <c r="E12" s="78" t="s">
        <v>455</v>
      </c>
      <c r="F12" s="1198" t="s">
        <v>1010</v>
      </c>
      <c r="G12" s="359"/>
    </row>
    <row r="13" spans="1:12" s="348" customFormat="1" ht="6">
      <c r="A13" s="353"/>
      <c r="B13" s="343"/>
      <c r="C13" s="344"/>
      <c r="D13" s="354"/>
      <c r="E13" s="350"/>
      <c r="F13" s="355"/>
      <c r="G13" s="356"/>
      <c r="I13" s="349"/>
    </row>
    <row r="14" spans="1:12" ht="27">
      <c r="D14" s="23"/>
      <c r="E14" s="78" t="s">
        <v>366</v>
      </c>
      <c r="F14" s="1158" t="s">
        <v>40</v>
      </c>
      <c r="G14" s="359"/>
    </row>
    <row r="15" spans="1:12" ht="27" hidden="1">
      <c r="D15" s="23"/>
      <c r="E15" s="78" t="s">
        <v>297</v>
      </c>
      <c r="F15" s="309" t="s">
        <v>768</v>
      </c>
      <c r="G15" s="359"/>
    </row>
    <row r="16" spans="1:12" ht="27" hidden="1">
      <c r="D16" s="23"/>
      <c r="E16" s="78" t="s">
        <v>573</v>
      </c>
      <c r="F16" s="309"/>
      <c r="G16" s="359"/>
    </row>
    <row r="17" spans="1:9" ht="19.5">
      <c r="D17" s="23"/>
      <c r="E17" s="24"/>
      <c r="F17" s="1048" t="s">
        <v>679</v>
      </c>
      <c r="G17" s="20"/>
    </row>
    <row r="18" spans="1:9" s="1047" customFormat="1" ht="5.25" hidden="1">
      <c r="A18" s="1044"/>
      <c r="B18" s="1042"/>
      <c r="C18" s="1045"/>
      <c r="D18" s="1046"/>
      <c r="E18" s="1040"/>
      <c r="F18" s="1039"/>
      <c r="G18" s="1046"/>
      <c r="I18" s="1043"/>
    </row>
    <row r="19" spans="1:9" ht="27">
      <c r="D19" s="23"/>
      <c r="E19" s="1041" t="s">
        <v>677</v>
      </c>
      <c r="F19" s="1159" t="s">
        <v>1647</v>
      </c>
      <c r="G19" s="359"/>
    </row>
    <row r="20" spans="1:9" ht="27">
      <c r="D20" s="23"/>
      <c r="E20" s="1041" t="s">
        <v>678</v>
      </c>
      <c r="F20" s="1158" t="s">
        <v>1648</v>
      </c>
      <c r="G20" s="359"/>
    </row>
    <row r="21" spans="1:9" s="1047" customFormat="1" ht="5.25" hidden="1">
      <c r="A21" s="1044"/>
      <c r="B21" s="1042"/>
      <c r="C21" s="1045"/>
      <c r="D21" s="1046"/>
      <c r="E21" s="1040"/>
      <c r="F21" s="1039"/>
      <c r="G21" s="1046"/>
      <c r="I21" s="1043"/>
    </row>
    <row r="22" spans="1:9" ht="19.5" hidden="1">
      <c r="D22" s="23"/>
      <c r="E22" s="24"/>
      <c r="F22" s="414" t="s">
        <v>580</v>
      </c>
      <c r="G22" s="20"/>
    </row>
    <row r="23" spans="1:9" s="1064" customFormat="1" ht="5.25" hidden="1">
      <c r="A23" s="1061"/>
      <c r="B23" s="1059"/>
      <c r="C23" s="1062"/>
      <c r="D23" s="1063"/>
      <c r="E23" s="1040"/>
      <c r="F23" s="1039"/>
      <c r="G23" s="1063"/>
      <c r="I23" s="1060"/>
    </row>
    <row r="24" spans="1:9" ht="27" hidden="1">
      <c r="D24" s="23"/>
      <c r="E24" s="1049" t="s">
        <v>680</v>
      </c>
      <c r="F24" s="309"/>
      <c r="G24" s="359"/>
    </row>
    <row r="25" spans="1:9" ht="27" hidden="1">
      <c r="D25" s="23"/>
      <c r="E25" s="1049" t="s">
        <v>681</v>
      </c>
      <c r="F25" s="311"/>
      <c r="G25" s="359"/>
    </row>
    <row r="26" spans="1:9" s="1064" customFormat="1" ht="5.25" hidden="1">
      <c r="A26" s="1061"/>
      <c r="B26" s="1059"/>
      <c r="C26" s="1062"/>
      <c r="D26" s="1063"/>
      <c r="E26" s="1040"/>
      <c r="F26" s="1039"/>
      <c r="G26" s="1063"/>
      <c r="I26" s="1060"/>
    </row>
    <row r="27" spans="1:9" s="348" customFormat="1" ht="35.1" customHeight="1">
      <c r="A27" s="353"/>
      <c r="B27" s="343"/>
      <c r="C27" s="344"/>
      <c r="D27" s="354"/>
      <c r="E27" s="350"/>
      <c r="F27" s="355"/>
      <c r="G27" s="356"/>
      <c r="I27" s="349"/>
    </row>
    <row r="28" spans="1:9" ht="27">
      <c r="D28" s="23"/>
      <c r="E28" s="78" t="s">
        <v>168</v>
      </c>
      <c r="F28" s="326" t="s">
        <v>83</v>
      </c>
      <c r="G28" s="359"/>
    </row>
    <row r="29" spans="1:9" ht="27">
      <c r="C29" s="27"/>
      <c r="D29" s="28"/>
      <c r="E29" s="29" t="s">
        <v>77</v>
      </c>
      <c r="F29" s="310" t="s">
        <v>1163</v>
      </c>
      <c r="G29" s="358"/>
    </row>
    <row r="30" spans="1:9" ht="27" hidden="1">
      <c r="C30" s="27"/>
      <c r="D30" s="28"/>
      <c r="E30" s="49" t="s">
        <v>201</v>
      </c>
      <c r="F30" s="311"/>
      <c r="G30" s="358"/>
    </row>
    <row r="31" spans="1:9" ht="27">
      <c r="C31" s="27"/>
      <c r="D31" s="28"/>
      <c r="E31" s="29" t="s">
        <v>51</v>
      </c>
      <c r="F31" s="310" t="s">
        <v>1164</v>
      </c>
      <c r="G31" s="358"/>
    </row>
    <row r="32" spans="1:9" ht="27">
      <c r="C32" s="27"/>
      <c r="D32" s="28"/>
      <c r="E32" s="29" t="s">
        <v>52</v>
      </c>
      <c r="F32" s="310" t="s">
        <v>1027</v>
      </c>
      <c r="G32" s="358"/>
      <c r="H32" s="30"/>
    </row>
    <row r="33" spans="1:9" s="348" customFormat="1" ht="6">
      <c r="A33" s="353"/>
      <c r="B33" s="343"/>
      <c r="C33" s="344"/>
      <c r="D33" s="354"/>
      <c r="E33" s="350"/>
      <c r="F33" s="355"/>
      <c r="G33" s="356"/>
      <c r="I33" s="349"/>
    </row>
    <row r="34" spans="1:9" ht="27">
      <c r="A34" s="191"/>
      <c r="D34" s="25"/>
      <c r="E34" s="749" t="s">
        <v>637</v>
      </c>
      <c r="F34" s="1160" t="s">
        <v>640</v>
      </c>
      <c r="G34" s="357"/>
    </row>
    <row r="35" spans="1:9" s="348" customFormat="1" ht="6">
      <c r="A35" s="353"/>
      <c r="B35" s="343"/>
      <c r="C35" s="344"/>
      <c r="D35" s="354"/>
      <c r="E35" s="350"/>
      <c r="F35" s="355"/>
      <c r="G35" s="356"/>
      <c r="I35" s="349"/>
    </row>
    <row r="36" spans="1:9" ht="27">
      <c r="A36" s="191"/>
      <c r="D36" s="25"/>
      <c r="E36" s="78" t="s">
        <v>241</v>
      </c>
      <c r="F36" s="1160" t="s">
        <v>202</v>
      </c>
      <c r="G36" s="357"/>
    </row>
    <row r="37" spans="1:9" s="348" customFormat="1" ht="6" hidden="1">
      <c r="A37" s="342"/>
      <c r="B37" s="343"/>
      <c r="C37" s="344"/>
      <c r="D37" s="345"/>
      <c r="E37" s="346"/>
      <c r="F37" s="347"/>
      <c r="G37" s="345"/>
      <c r="I37" s="349"/>
    </row>
    <row r="38" spans="1:9" s="1052" customFormat="1" ht="6" hidden="1">
      <c r="A38" s="1055"/>
      <c r="B38" s="1050"/>
      <c r="C38" s="1051"/>
      <c r="D38" s="1056"/>
      <c r="E38" s="1054"/>
      <c r="F38" s="1057"/>
      <c r="G38" s="1058"/>
      <c r="I38" s="1053"/>
    </row>
    <row r="39" spans="1:9" s="348" customFormat="1" ht="6">
      <c r="A39" s="353"/>
      <c r="B39" s="343"/>
      <c r="C39" s="344"/>
      <c r="D39" s="354"/>
      <c r="E39" s="350"/>
      <c r="F39" s="355"/>
      <c r="G39" s="356"/>
      <c r="I39" s="349"/>
    </row>
    <row r="40" spans="1:9" ht="27">
      <c r="A40" s="193"/>
      <c r="B40" s="87"/>
      <c r="D40" s="32"/>
      <c r="E40" s="31" t="s">
        <v>523</v>
      </c>
      <c r="F40" s="1158" t="s">
        <v>1649</v>
      </c>
      <c r="G40" s="357"/>
    </row>
    <row r="41" spans="1:9" ht="27">
      <c r="A41" s="193"/>
      <c r="B41" s="87"/>
      <c r="D41" s="32"/>
      <c r="E41" s="38" t="s">
        <v>524</v>
      </c>
      <c r="F41" s="1158" t="s">
        <v>1650</v>
      </c>
      <c r="G41" s="357"/>
    </row>
    <row r="42" spans="1:9" ht="19.5">
      <c r="D42" s="23"/>
      <c r="E42" s="24"/>
      <c r="F42" s="414" t="s">
        <v>556</v>
      </c>
      <c r="G42" s="20"/>
    </row>
    <row r="43" spans="1:9" ht="27">
      <c r="A43" s="193"/>
      <c r="D43" s="20"/>
      <c r="E43" s="412" t="s">
        <v>85</v>
      </c>
      <c r="F43" s="1162" t="s">
        <v>1651</v>
      </c>
      <c r="G43" s="357"/>
    </row>
    <row r="44" spans="1:9" ht="27">
      <c r="A44" s="193"/>
      <c r="B44" s="87"/>
      <c r="D44" s="32"/>
      <c r="E44" s="412" t="s">
        <v>86</v>
      </c>
      <c r="F44" s="1162" t="s">
        <v>1652</v>
      </c>
      <c r="G44" s="357"/>
    </row>
    <row r="45" spans="1:9" ht="27">
      <c r="A45" s="193"/>
      <c r="B45" s="87"/>
      <c r="D45" s="32"/>
      <c r="E45" s="412" t="s">
        <v>557</v>
      </c>
      <c r="F45" s="1162" t="s">
        <v>1653</v>
      </c>
      <c r="G45" s="357"/>
    </row>
    <row r="46" spans="1:9" ht="27">
      <c r="D46" s="23"/>
      <c r="E46" s="413" t="s">
        <v>558</v>
      </c>
      <c r="F46" s="1162" t="s">
        <v>1654</v>
      </c>
      <c r="G46" s="359"/>
    </row>
    <row r="47" spans="1:9" ht="3" customHeight="1">
      <c r="A47" s="193"/>
      <c r="D47" s="20"/>
      <c r="F47" s="156"/>
      <c r="G47" s="26"/>
    </row>
    <row r="48" spans="1:9" ht="69" customHeight="1">
      <c r="A48" s="193"/>
      <c r="B48" s="87"/>
      <c r="D48" s="1172" t="s">
        <v>755</v>
      </c>
      <c r="E48" s="1227" t="s">
        <v>753</v>
      </c>
      <c r="F48" s="1227"/>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6"/>
      <c r="F54" s="1226"/>
      <c r="G54" s="1226"/>
      <c r="H54" s="1226"/>
      <c r="I54" s="1226"/>
    </row>
  </sheetData>
  <sheetProtection password="FA9C" sheet="1" objects="1" scenarios="1" formatColumns="0" formatRows="0"/>
  <dataConsolidate/>
  <mergeCells count="3">
    <mergeCell ref="E5:F5"/>
    <mergeCell ref="E54:I54"/>
    <mergeCell ref="E48:F48"/>
  </mergeCells>
  <phoneticPr fontId="10"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65</v>
      </c>
      <c r="B1" s="141" t="s">
        <v>359</v>
      </c>
      <c r="C1" s="141" t="s">
        <v>84</v>
      </c>
      <c r="D1" s="141" t="s">
        <v>81</v>
      </c>
      <c r="E1" s="141" t="s">
        <v>183</v>
      </c>
      <c r="F1" s="141" t="s">
        <v>223</v>
      </c>
      <c r="G1" s="141" t="s">
        <v>200</v>
      </c>
      <c r="H1" s="141" t="s">
        <v>204</v>
      </c>
      <c r="I1" s="141" t="s">
        <v>222</v>
      </c>
      <c r="J1" s="141" t="s">
        <v>239</v>
      </c>
      <c r="K1" s="141" t="s">
        <v>243</v>
      </c>
      <c r="L1" s="141"/>
      <c r="M1" s="141"/>
      <c r="N1" s="93" t="s">
        <v>279</v>
      </c>
      <c r="O1" s="141" t="s">
        <v>270</v>
      </c>
      <c r="P1" s="141" t="s">
        <v>294</v>
      </c>
      <c r="Q1" s="141" t="s">
        <v>337</v>
      </c>
      <c r="R1" s="141" t="s">
        <v>20</v>
      </c>
      <c r="S1" s="141" t="s">
        <v>28</v>
      </c>
      <c r="T1" s="154" t="s">
        <v>34</v>
      </c>
      <c r="U1" s="154" t="s">
        <v>39</v>
      </c>
      <c r="V1" s="426"/>
      <c r="W1" s="427" t="s">
        <v>323</v>
      </c>
      <c r="X1" s="383" t="s">
        <v>292</v>
      </c>
      <c r="Y1" s="383" t="s">
        <v>306</v>
      </c>
      <c r="Z1" s="141"/>
      <c r="AA1" s="199" t="s">
        <v>360</v>
      </c>
      <c r="AB1" s="199"/>
      <c r="AC1" s="199" t="s">
        <v>361</v>
      </c>
      <c r="AD1" s="199"/>
      <c r="AF1" s="154" t="s">
        <v>334</v>
      </c>
      <c r="AH1" s="141" t="s">
        <v>335</v>
      </c>
      <c r="AI1" s="141" t="s">
        <v>336</v>
      </c>
      <c r="AK1" s="141" t="s">
        <v>351</v>
      </c>
      <c r="AM1" s="141" t="s">
        <v>352</v>
      </c>
      <c r="AP1" s="141" t="s">
        <v>368</v>
      </c>
      <c r="AQ1" s="141" t="s">
        <v>367</v>
      </c>
      <c r="AS1" s="383" t="s">
        <v>373</v>
      </c>
      <c r="AU1" s="154" t="s">
        <v>381</v>
      </c>
      <c r="AW1" s="385" t="s">
        <v>525</v>
      </c>
      <c r="AX1" s="385" t="s">
        <v>526</v>
      </c>
      <c r="AZ1" s="1425" t="s">
        <v>559</v>
      </c>
      <c r="BA1" s="1425"/>
      <c r="BC1" s="774" t="s">
        <v>638</v>
      </c>
    </row>
    <row r="2" spans="1:55" ht="90">
      <c r="A2" s="6" t="s">
        <v>99</v>
      </c>
      <c r="B2" s="41">
        <v>2000</v>
      </c>
      <c r="C2" s="41">
        <v>2013</v>
      </c>
      <c r="D2" s="41" t="s">
        <v>82</v>
      </c>
      <c r="E2" s="137" t="s">
        <v>184</v>
      </c>
      <c r="F2" s="137" t="s">
        <v>224</v>
      </c>
      <c r="G2" s="137" t="s">
        <v>198</v>
      </c>
      <c r="H2" s="137" t="s">
        <v>202</v>
      </c>
      <c r="I2" s="137" t="s">
        <v>91</v>
      </c>
      <c r="J2" s="137" t="s">
        <v>240</v>
      </c>
      <c r="K2" s="138" t="s">
        <v>244</v>
      </c>
      <c r="L2" s="171" t="s">
        <v>244</v>
      </c>
      <c r="M2" s="138">
        <v>1</v>
      </c>
      <c r="N2" s="624" t="s">
        <v>283</v>
      </c>
      <c r="O2" s="495" t="s">
        <v>605</v>
      </c>
      <c r="P2" s="628" t="s">
        <v>40</v>
      </c>
      <c r="Q2" s="173" t="s">
        <v>3</v>
      </c>
      <c r="R2" s="176" t="s">
        <v>23</v>
      </c>
      <c r="S2" s="174" t="s">
        <v>25</v>
      </c>
      <c r="T2" s="175" t="s">
        <v>29</v>
      </c>
      <c r="U2" s="171" t="s">
        <v>35</v>
      </c>
      <c r="V2" s="983">
        <v>1</v>
      </c>
      <c r="W2" s="428"/>
      <c r="X2" s="429" t="s">
        <v>581</v>
      </c>
      <c r="Y2" s="41" t="s">
        <v>729</v>
      </c>
      <c r="Z2" s="153"/>
      <c r="AA2" s="713" t="s">
        <v>631</v>
      </c>
      <c r="AB2" s="715" t="s">
        <v>632</v>
      </c>
      <c r="AC2" s="41" t="s">
        <v>308</v>
      </c>
      <c r="AD2" s="201" t="s">
        <v>308</v>
      </c>
      <c r="AF2" s="42" t="s">
        <v>35</v>
      </c>
      <c r="AH2" s="137" t="s">
        <v>339</v>
      </c>
      <c r="AI2" s="137" t="s">
        <v>339</v>
      </c>
      <c r="AK2" s="137" t="s">
        <v>343</v>
      </c>
      <c r="AM2" s="137" t="s">
        <v>353</v>
      </c>
      <c r="AP2" s="1203" t="s">
        <v>581</v>
      </c>
      <c r="AQ2" s="979" t="s">
        <v>585</v>
      </c>
      <c r="AS2" s="41" t="s">
        <v>371</v>
      </c>
      <c r="AU2" s="42" t="s">
        <v>374</v>
      </c>
      <c r="AW2" s="386" t="s">
        <v>527</v>
      </c>
      <c r="AX2" s="387" t="s">
        <v>527</v>
      </c>
      <c r="AZ2" s="415" t="s">
        <v>560</v>
      </c>
      <c r="BA2" s="416" t="s">
        <v>561</v>
      </c>
      <c r="BC2" s="753" t="s">
        <v>639</v>
      </c>
    </row>
    <row r="3" spans="1:55" ht="101.25">
      <c r="A3" s="6" t="s">
        <v>100</v>
      </c>
      <c r="B3" s="41">
        <v>2001</v>
      </c>
      <c r="C3" s="41">
        <v>2014</v>
      </c>
      <c r="D3" s="41" t="s">
        <v>83</v>
      </c>
      <c r="E3" s="137" t="s">
        <v>185</v>
      </c>
      <c r="F3" s="137" t="s">
        <v>225</v>
      </c>
      <c r="G3" s="137" t="s">
        <v>199</v>
      </c>
      <c r="H3" s="137" t="s">
        <v>203</v>
      </c>
      <c r="I3" s="137" t="s">
        <v>47</v>
      </c>
      <c r="J3" s="137" t="s">
        <v>280</v>
      </c>
      <c r="K3" s="138" t="s">
        <v>246</v>
      </c>
      <c r="L3" s="138" t="s">
        <v>246</v>
      </c>
      <c r="M3" s="138">
        <v>2</v>
      </c>
      <c r="N3" s="624" t="s">
        <v>257</v>
      </c>
      <c r="O3" s="495" t="s">
        <v>606</v>
      </c>
      <c r="P3" s="628" t="s">
        <v>41</v>
      </c>
      <c r="Q3" s="173" t="s">
        <v>299</v>
      </c>
      <c r="R3" s="172" t="s">
        <v>301</v>
      </c>
      <c r="S3" s="174" t="s">
        <v>26</v>
      </c>
      <c r="T3" s="175" t="s">
        <v>30</v>
      </c>
      <c r="U3" s="171" t="s">
        <v>36</v>
      </c>
      <c r="V3" s="983">
        <v>2</v>
      </c>
      <c r="W3" s="428"/>
      <c r="X3" s="429" t="s">
        <v>673</v>
      </c>
      <c r="Y3" s="1071" t="s">
        <v>729</v>
      </c>
      <c r="Z3" s="153"/>
      <c r="AA3" s="713" t="s">
        <v>632</v>
      </c>
      <c r="AB3" s="715"/>
      <c r="AC3" s="41" t="s">
        <v>309</v>
      </c>
      <c r="AD3" s="201" t="s">
        <v>309</v>
      </c>
      <c r="AF3" s="42" t="s">
        <v>36</v>
      </c>
      <c r="AH3" s="137" t="s">
        <v>362</v>
      </c>
      <c r="AI3" s="137" t="s">
        <v>341</v>
      </c>
      <c r="AK3" s="137" t="s">
        <v>344</v>
      </c>
      <c r="AM3" s="137" t="s">
        <v>354</v>
      </c>
      <c r="AP3" s="1203" t="s">
        <v>674</v>
      </c>
      <c r="AQ3" s="979" t="s">
        <v>588</v>
      </c>
      <c r="AS3" s="41" t="s">
        <v>372</v>
      </c>
      <c r="AU3" s="42" t="s">
        <v>375</v>
      </c>
      <c r="AW3" s="386" t="s">
        <v>528</v>
      </c>
      <c r="AX3" s="387" t="s">
        <v>528</v>
      </c>
      <c r="AZ3" s="1081" t="s">
        <v>697</v>
      </c>
      <c r="BA3" s="1089" t="s">
        <v>696</v>
      </c>
      <c r="BC3" s="753" t="s">
        <v>640</v>
      </c>
    </row>
    <row r="4" spans="1:55" ht="101.25">
      <c r="A4" s="6" t="s">
        <v>101</v>
      </c>
      <c r="B4" s="41">
        <v>2002</v>
      </c>
      <c r="C4" s="41">
        <v>2015</v>
      </c>
      <c r="E4" s="137" t="s">
        <v>186</v>
      </c>
      <c r="F4" s="137" t="s">
        <v>226</v>
      </c>
      <c r="H4" s="137" t="s">
        <v>2</v>
      </c>
      <c r="I4" s="137" t="s">
        <v>48</v>
      </c>
      <c r="J4" s="137" t="s">
        <v>281</v>
      </c>
      <c r="K4" s="138" t="s">
        <v>247</v>
      </c>
      <c r="L4" s="138" t="s">
        <v>247</v>
      </c>
      <c r="M4" s="138">
        <v>3</v>
      </c>
      <c r="N4" s="624" t="s">
        <v>284</v>
      </c>
      <c r="O4" s="512" t="s">
        <v>607</v>
      </c>
      <c r="Q4" s="173" t="s">
        <v>22</v>
      </c>
      <c r="R4" s="172" t="s">
        <v>453</v>
      </c>
      <c r="S4" s="174" t="s">
        <v>27</v>
      </c>
      <c r="T4" s="175" t="s">
        <v>31</v>
      </c>
      <c r="U4" s="171" t="s">
        <v>37</v>
      </c>
      <c r="V4" s="983">
        <v>3</v>
      </c>
      <c r="W4" s="428"/>
      <c r="X4" s="429"/>
      <c r="Y4" s="713"/>
      <c r="Z4" s="200"/>
      <c r="AC4" s="41" t="s">
        <v>310</v>
      </c>
      <c r="AD4" s="201" t="s">
        <v>310</v>
      </c>
      <c r="AF4" s="42" t="s">
        <v>37</v>
      </c>
      <c r="AH4" s="42" t="s">
        <v>365</v>
      </c>
      <c r="AK4" s="137" t="s">
        <v>345</v>
      </c>
      <c r="AM4" s="137" t="s">
        <v>355</v>
      </c>
      <c r="AP4" s="1203" t="s">
        <v>673</v>
      </c>
      <c r="AQ4" s="979" t="s">
        <v>587</v>
      </c>
      <c r="AS4" s="41" t="s">
        <v>342</v>
      </c>
      <c r="AU4" s="42" t="s">
        <v>376</v>
      </c>
      <c r="AW4" s="386" t="s">
        <v>529</v>
      </c>
      <c r="AX4" s="387" t="s">
        <v>529</v>
      </c>
      <c r="AZ4" s="1081" t="s">
        <v>709</v>
      </c>
      <c r="BA4" s="1089" t="s">
        <v>708</v>
      </c>
      <c r="BC4" s="753" t="s">
        <v>641</v>
      </c>
    </row>
    <row r="5" spans="1:55" ht="33.75">
      <c r="A5" s="6" t="s">
        <v>102</v>
      </c>
      <c r="B5" s="41">
        <v>2003</v>
      </c>
      <c r="C5" s="41">
        <v>2016</v>
      </c>
      <c r="E5" s="137" t="s">
        <v>187</v>
      </c>
      <c r="F5" s="137" t="s">
        <v>227</v>
      </c>
      <c r="I5" s="137" t="s">
        <v>49</v>
      </c>
      <c r="K5" s="138" t="s">
        <v>245</v>
      </c>
      <c r="L5" s="138" t="s">
        <v>245</v>
      </c>
      <c r="M5" s="138">
        <v>4</v>
      </c>
      <c r="N5" s="625" t="s">
        <v>285</v>
      </c>
      <c r="O5" s="512" t="s">
        <v>608</v>
      </c>
      <c r="Q5" s="173" t="s">
        <v>300</v>
      </c>
      <c r="R5" s="172" t="s">
        <v>302</v>
      </c>
      <c r="T5" s="42" t="s">
        <v>32</v>
      </c>
      <c r="U5" s="171" t="s">
        <v>38</v>
      </c>
      <c r="V5" s="983">
        <v>4</v>
      </c>
      <c r="W5" s="428"/>
      <c r="X5" s="429" t="s">
        <v>582</v>
      </c>
      <c r="Y5" s="713" t="s">
        <v>730</v>
      </c>
      <c r="Z5" s="200">
        <v>1</v>
      </c>
      <c r="AF5" s="42" t="s">
        <v>325</v>
      </c>
      <c r="AH5" s="137" t="s">
        <v>363</v>
      </c>
      <c r="AK5" s="137" t="s">
        <v>346</v>
      </c>
      <c r="AM5" s="137" t="s">
        <v>356</v>
      </c>
      <c r="AP5" s="1203" t="s">
        <v>582</v>
      </c>
      <c r="AQ5" s="979" t="s">
        <v>586</v>
      </c>
      <c r="AU5" s="42" t="s">
        <v>377</v>
      </c>
      <c r="AW5" s="386" t="s">
        <v>530</v>
      </c>
      <c r="AX5" s="387" t="s">
        <v>530</v>
      </c>
      <c r="AZ5" s="1081" t="s">
        <v>724</v>
      </c>
      <c r="BA5" s="1089" t="s">
        <v>723</v>
      </c>
      <c r="BC5" s="753" t="s">
        <v>642</v>
      </c>
    </row>
    <row r="6" spans="1:55" ht="45">
      <c r="A6" s="6" t="s">
        <v>103</v>
      </c>
      <c r="B6" s="41">
        <v>2004</v>
      </c>
      <c r="C6" s="41">
        <v>2017</v>
      </c>
      <c r="E6" s="137" t="s">
        <v>188</v>
      </c>
      <c r="F6" s="140"/>
      <c r="G6" s="141" t="s">
        <v>289</v>
      </c>
      <c r="H6" s="141" t="s">
        <v>256</v>
      </c>
      <c r="I6" s="137" t="s">
        <v>66</v>
      </c>
      <c r="J6" s="141" t="s">
        <v>262</v>
      </c>
      <c r="N6" s="625" t="s">
        <v>286</v>
      </c>
      <c r="O6" s="512" t="s">
        <v>609</v>
      </c>
      <c r="R6" s="172" t="s">
        <v>3</v>
      </c>
      <c r="T6" s="42" t="s">
        <v>33</v>
      </c>
      <c r="U6" s="171" t="s">
        <v>325</v>
      </c>
      <c r="V6" s="983">
        <v>5</v>
      </c>
      <c r="W6" s="428"/>
      <c r="X6" s="713" t="s">
        <v>583</v>
      </c>
      <c r="Y6" s="713" t="s">
        <v>737</v>
      </c>
      <c r="Z6" s="200"/>
      <c r="AA6" s="211"/>
      <c r="AH6" s="137" t="s">
        <v>364</v>
      </c>
      <c r="AK6" s="137" t="s">
        <v>347</v>
      </c>
      <c r="AM6" s="137" t="s">
        <v>357</v>
      </c>
      <c r="AP6" s="1203" t="s">
        <v>583</v>
      </c>
      <c r="AQ6" s="979" t="s">
        <v>673</v>
      </c>
      <c r="AU6" s="212" t="s">
        <v>378</v>
      </c>
      <c r="AW6" s="386" t="s">
        <v>531</v>
      </c>
      <c r="AX6" s="387" t="s">
        <v>531</v>
      </c>
      <c r="AZ6" s="1081" t="s">
        <v>725</v>
      </c>
      <c r="BA6" s="1089" t="s">
        <v>731</v>
      </c>
    </row>
    <row r="7" spans="1:55" ht="112.5">
      <c r="A7" s="6" t="s">
        <v>104</v>
      </c>
      <c r="B7" s="41">
        <v>2005</v>
      </c>
      <c r="E7" s="137" t="s">
        <v>189</v>
      </c>
      <c r="F7" s="140"/>
      <c r="G7" s="137" t="s">
        <v>253</v>
      </c>
      <c r="H7" s="137" t="s">
        <v>255</v>
      </c>
      <c r="I7" s="137" t="s">
        <v>67</v>
      </c>
      <c r="J7" s="137" t="s">
        <v>282</v>
      </c>
      <c r="N7" s="626" t="s">
        <v>287</v>
      </c>
      <c r="O7" s="512" t="s">
        <v>610</v>
      </c>
      <c r="U7" s="171" t="s">
        <v>83</v>
      </c>
      <c r="V7" s="984" t="s">
        <v>67</v>
      </c>
      <c r="W7" s="428"/>
      <c r="X7" s="713" t="s">
        <v>584</v>
      </c>
      <c r="Y7" s="1071" t="s">
        <v>730</v>
      </c>
      <c r="Z7" s="200"/>
      <c r="AA7" s="211"/>
      <c r="AH7" s="137" t="s">
        <v>340</v>
      </c>
      <c r="AK7" s="137" t="s">
        <v>348</v>
      </c>
      <c r="AM7" s="137" t="s">
        <v>358</v>
      </c>
      <c r="AP7" s="1203" t="s">
        <v>584</v>
      </c>
      <c r="AQ7" s="979" t="s">
        <v>581</v>
      </c>
      <c r="AU7" s="212" t="s">
        <v>379</v>
      </c>
      <c r="AW7" s="386" t="s">
        <v>532</v>
      </c>
      <c r="AX7" s="387" t="s">
        <v>532</v>
      </c>
      <c r="AZ7" s="1081" t="s">
        <v>726</v>
      </c>
      <c r="BA7" s="1089" t="s">
        <v>736</v>
      </c>
    </row>
    <row r="8" spans="1:55" ht="33.75">
      <c r="A8" s="6" t="s">
        <v>105</v>
      </c>
      <c r="B8" s="41">
        <v>2006</v>
      </c>
      <c r="E8" s="137" t="s">
        <v>190</v>
      </c>
      <c r="F8" s="140"/>
      <c r="G8" s="137" t="s">
        <v>254</v>
      </c>
      <c r="H8" s="137" t="s">
        <v>261</v>
      </c>
      <c r="I8" s="137" t="s">
        <v>181</v>
      </c>
      <c r="J8" s="137" t="s">
        <v>278</v>
      </c>
      <c r="N8" s="627" t="s">
        <v>288</v>
      </c>
      <c r="O8" s="512" t="s">
        <v>611</v>
      </c>
      <c r="V8" s="984" t="s">
        <v>181</v>
      </c>
      <c r="W8" s="428"/>
      <c r="X8" s="713" t="s">
        <v>585</v>
      </c>
      <c r="Y8" s="1071" t="s">
        <v>730</v>
      </c>
      <c r="Z8" s="200"/>
      <c r="AA8" s="211"/>
      <c r="AK8" s="137" t="s">
        <v>349</v>
      </c>
      <c r="AP8" s="1203" t="s">
        <v>585</v>
      </c>
      <c r="AQ8" s="979"/>
      <c r="AU8" s="212" t="s">
        <v>380</v>
      </c>
      <c r="AW8" s="386" t="s">
        <v>533</v>
      </c>
      <c r="AX8" s="387" t="s">
        <v>533</v>
      </c>
      <c r="AZ8" s="1081" t="s">
        <v>727</v>
      </c>
      <c r="BA8" s="1089" t="s">
        <v>745</v>
      </c>
    </row>
    <row r="9" spans="1:55" ht="33.75">
      <c r="A9" s="6" t="s">
        <v>106</v>
      </c>
      <c r="B9" s="41">
        <v>2007</v>
      </c>
      <c r="E9" s="137" t="s">
        <v>191</v>
      </c>
      <c r="F9" s="140"/>
      <c r="G9" s="137" t="s">
        <v>261</v>
      </c>
      <c r="I9" s="137" t="s">
        <v>182</v>
      </c>
      <c r="O9" s="512" t="s">
        <v>612</v>
      </c>
      <c r="V9" s="984" t="s">
        <v>182</v>
      </c>
      <c r="W9" s="428"/>
      <c r="X9" s="713" t="s">
        <v>586</v>
      </c>
      <c r="Y9" s="1071" t="s">
        <v>729</v>
      </c>
      <c r="Z9" s="200">
        <v>1</v>
      </c>
      <c r="AA9" s="211"/>
      <c r="AK9" s="137" t="s">
        <v>350</v>
      </c>
      <c r="AP9" s="1203" t="s">
        <v>588</v>
      </c>
      <c r="AQ9" s="979"/>
      <c r="AW9" s="386" t="s">
        <v>534</v>
      </c>
      <c r="AX9" s="387" t="s">
        <v>534</v>
      </c>
      <c r="AZ9" s="1081" t="s">
        <v>728</v>
      </c>
      <c r="BA9" s="1089" t="s">
        <v>742</v>
      </c>
    </row>
    <row r="10" spans="1:55" ht="45">
      <c r="A10" s="6" t="s">
        <v>107</v>
      </c>
      <c r="B10" s="41">
        <v>2008</v>
      </c>
      <c r="E10" s="137" t="s">
        <v>192</v>
      </c>
      <c r="F10" s="140"/>
      <c r="I10" s="137" t="s">
        <v>206</v>
      </c>
      <c r="O10" s="512" t="s">
        <v>613</v>
      </c>
      <c r="V10" s="985" t="s">
        <v>206</v>
      </c>
      <c r="W10" s="982"/>
      <c r="X10" s="980" t="s">
        <v>587</v>
      </c>
      <c r="Y10" s="981" t="s">
        <v>741</v>
      </c>
      <c r="Z10" s="200"/>
      <c r="AP10" s="1203" t="s">
        <v>587</v>
      </c>
      <c r="AQ10" s="979"/>
      <c r="AW10" s="386" t="s">
        <v>535</v>
      </c>
      <c r="AX10" s="387" t="s">
        <v>535</v>
      </c>
    </row>
    <row r="11" spans="1:55" ht="22.5">
      <c r="A11" s="6" t="s">
        <v>108</v>
      </c>
      <c r="B11" s="41">
        <v>2009</v>
      </c>
      <c r="E11" s="137" t="s">
        <v>193</v>
      </c>
      <c r="F11" s="140"/>
      <c r="I11" s="137" t="s">
        <v>207</v>
      </c>
      <c r="O11" s="495" t="s">
        <v>614</v>
      </c>
      <c r="V11" s="984" t="s">
        <v>207</v>
      </c>
      <c r="W11" s="430"/>
      <c r="X11" s="429" t="s">
        <v>588</v>
      </c>
      <c r="Y11" s="713" t="s">
        <v>740</v>
      </c>
      <c r="Z11" s="200"/>
      <c r="AP11" s="1203" t="s">
        <v>586</v>
      </c>
      <c r="AQ11" s="702"/>
      <c r="AW11" s="386" t="s">
        <v>536</v>
      </c>
      <c r="AX11" s="387" t="s">
        <v>536</v>
      </c>
    </row>
    <row r="12" spans="1:55" ht="33.75">
      <c r="A12" s="6" t="s">
        <v>63</v>
      </c>
      <c r="B12" s="41">
        <v>2010</v>
      </c>
      <c r="E12" s="137" t="s">
        <v>194</v>
      </c>
      <c r="F12" s="140"/>
      <c r="G12" s="141" t="s">
        <v>290</v>
      </c>
      <c r="H12" s="141" t="s">
        <v>258</v>
      </c>
      <c r="I12" s="137" t="s">
        <v>208</v>
      </c>
      <c r="O12" s="495" t="s">
        <v>3</v>
      </c>
      <c r="V12" s="984" t="s">
        <v>208</v>
      </c>
      <c r="W12" s="513"/>
      <c r="X12" s="429" t="s">
        <v>669</v>
      </c>
      <c r="Y12" s="1071" t="s">
        <v>729</v>
      </c>
      <c r="AP12" s="1037"/>
      <c r="AW12" s="386" t="s">
        <v>207</v>
      </c>
      <c r="AX12" s="387" t="s">
        <v>207</v>
      </c>
    </row>
    <row r="13" spans="1:55" ht="22.5">
      <c r="A13" s="6" t="s">
        <v>109</v>
      </c>
      <c r="B13" s="41">
        <v>2011</v>
      </c>
      <c r="E13" s="137" t="s">
        <v>195</v>
      </c>
      <c r="F13" s="140"/>
      <c r="G13" s="137" t="s">
        <v>259</v>
      </c>
      <c r="H13" s="137" t="s">
        <v>260</v>
      </c>
      <c r="I13" s="137" t="s">
        <v>209</v>
      </c>
      <c r="V13" s="984" t="s">
        <v>209</v>
      </c>
      <c r="W13" s="513"/>
      <c r="X13" s="513"/>
      <c r="Y13" s="513"/>
      <c r="AW13" s="386" t="s">
        <v>208</v>
      </c>
      <c r="AX13" s="387" t="s">
        <v>208</v>
      </c>
    </row>
    <row r="14" spans="1:55" ht="45">
      <c r="A14" s="6" t="s">
        <v>64</v>
      </c>
      <c r="B14" s="41">
        <v>2012</v>
      </c>
      <c r="G14" s="137" t="s">
        <v>261</v>
      </c>
      <c r="H14" s="137" t="s">
        <v>261</v>
      </c>
      <c r="I14" s="137" t="s">
        <v>210</v>
      </c>
      <c r="N14" s="93" t="s">
        <v>314</v>
      </c>
      <c r="V14" s="983">
        <v>13</v>
      </c>
      <c r="W14" s="428"/>
      <c r="X14" s="429" t="s">
        <v>674</v>
      </c>
      <c r="Y14" s="1071" t="s">
        <v>729</v>
      </c>
      <c r="AW14" s="386" t="s">
        <v>209</v>
      </c>
      <c r="AX14" s="387" t="s">
        <v>209</v>
      </c>
    </row>
    <row r="15" spans="1:55" ht="63.75">
      <c r="A15" s="6" t="s">
        <v>437</v>
      </c>
      <c r="B15" s="41">
        <v>2013</v>
      </c>
      <c r="I15" s="137" t="s">
        <v>211</v>
      </c>
      <c r="N15" s="170" t="s">
        <v>322</v>
      </c>
      <c r="V15" s="496"/>
      <c r="W15" s="496"/>
      <c r="X15" s="210"/>
      <c r="Y15" s="496"/>
      <c r="AW15" s="386" t="s">
        <v>210</v>
      </c>
      <c r="AX15" s="387" t="s">
        <v>210</v>
      </c>
    </row>
    <row r="16" spans="1:55" ht="21" customHeight="1">
      <c r="A16" s="6" t="s">
        <v>110</v>
      </c>
      <c r="B16" s="41">
        <v>2014</v>
      </c>
      <c r="I16" s="137" t="s">
        <v>212</v>
      </c>
      <c r="N16" s="170" t="s">
        <v>321</v>
      </c>
      <c r="AW16" s="386" t="s">
        <v>211</v>
      </c>
      <c r="AX16" s="387" t="s">
        <v>211</v>
      </c>
    </row>
    <row r="17" spans="1:50" ht="21" customHeight="1">
      <c r="A17" s="6" t="s">
        <v>111</v>
      </c>
      <c r="B17" s="41">
        <v>2015</v>
      </c>
      <c r="I17" s="137" t="s">
        <v>213</v>
      </c>
      <c r="N17" s="170" t="s">
        <v>320</v>
      </c>
      <c r="X17" s="210"/>
      <c r="AW17" s="386" t="s">
        <v>212</v>
      </c>
      <c r="AX17" s="387" t="s">
        <v>212</v>
      </c>
    </row>
    <row r="18" spans="1:50" ht="21" customHeight="1">
      <c r="A18" s="6" t="s">
        <v>112</v>
      </c>
      <c r="B18" s="41">
        <v>2016</v>
      </c>
      <c r="I18" s="137" t="s">
        <v>214</v>
      </c>
      <c r="N18" s="170" t="s">
        <v>319</v>
      </c>
      <c r="X18" s="210"/>
      <c r="AW18" s="386" t="s">
        <v>213</v>
      </c>
      <c r="AX18" s="387" t="s">
        <v>213</v>
      </c>
    </row>
    <row r="19" spans="1:50" ht="21" customHeight="1">
      <c r="A19" s="6" t="s">
        <v>113</v>
      </c>
      <c r="B19" s="41">
        <v>2017</v>
      </c>
      <c r="I19" s="137" t="s">
        <v>215</v>
      </c>
      <c r="N19" s="170" t="s">
        <v>318</v>
      </c>
      <c r="X19" s="210"/>
      <c r="AW19" s="386" t="s">
        <v>214</v>
      </c>
      <c r="AX19" s="387" t="s">
        <v>214</v>
      </c>
    </row>
    <row r="20" spans="1:50" ht="21" customHeight="1">
      <c r="A20" s="6" t="s">
        <v>114</v>
      </c>
      <c r="B20" s="41">
        <v>2018</v>
      </c>
      <c r="I20" s="137" t="s">
        <v>216</v>
      </c>
      <c r="N20" s="170" t="s">
        <v>317</v>
      </c>
      <c r="AW20" s="386" t="s">
        <v>215</v>
      </c>
      <c r="AX20" s="387" t="s">
        <v>215</v>
      </c>
    </row>
    <row r="21" spans="1:50" ht="21" customHeight="1">
      <c r="A21" s="6" t="s">
        <v>115</v>
      </c>
      <c r="B21" s="41">
        <v>2019</v>
      </c>
      <c r="I21" s="137" t="s">
        <v>217</v>
      </c>
      <c r="N21" s="170" t="s">
        <v>316</v>
      </c>
      <c r="AW21" s="386" t="s">
        <v>216</v>
      </c>
      <c r="AX21" s="387" t="s">
        <v>216</v>
      </c>
    </row>
    <row r="22" spans="1:50" ht="21" customHeight="1">
      <c r="A22" s="6" t="s">
        <v>116</v>
      </c>
      <c r="B22" s="41">
        <v>2020</v>
      </c>
      <c r="N22" s="170" t="s">
        <v>315</v>
      </c>
      <c r="AW22" s="386" t="s">
        <v>217</v>
      </c>
      <c r="AX22" s="387" t="s">
        <v>217</v>
      </c>
    </row>
    <row r="23" spans="1:50" ht="21" customHeight="1">
      <c r="A23" s="6" t="s">
        <v>117</v>
      </c>
      <c r="B23" s="41">
        <v>2021</v>
      </c>
      <c r="AW23" s="386" t="s">
        <v>537</v>
      </c>
      <c r="AX23" s="387" t="s">
        <v>537</v>
      </c>
    </row>
    <row r="24" spans="1:50" ht="21" customHeight="1">
      <c r="A24" s="6" t="s">
        <v>118</v>
      </c>
      <c r="B24" s="41">
        <v>2022</v>
      </c>
      <c r="AW24" s="386" t="s">
        <v>538</v>
      </c>
      <c r="AX24" s="387" t="s">
        <v>538</v>
      </c>
    </row>
    <row r="25" spans="1:50">
      <c r="A25" s="6" t="s">
        <v>119</v>
      </c>
      <c r="B25" s="41">
        <v>2023</v>
      </c>
      <c r="AW25" s="386" t="s">
        <v>539</v>
      </c>
      <c r="AX25" s="387" t="s">
        <v>539</v>
      </c>
    </row>
    <row r="26" spans="1:50">
      <c r="A26" s="6" t="s">
        <v>120</v>
      </c>
      <c r="B26" s="41">
        <v>2024</v>
      </c>
      <c r="AX26" s="387" t="s">
        <v>540</v>
      </c>
    </row>
    <row r="27" spans="1:50">
      <c r="A27" s="6" t="s">
        <v>121</v>
      </c>
      <c r="B27" s="41">
        <v>2025</v>
      </c>
      <c r="AX27" s="387" t="s">
        <v>541</v>
      </c>
    </row>
    <row r="28" spans="1:50">
      <c r="A28" s="6" t="s">
        <v>122</v>
      </c>
      <c r="D28" s="262"/>
      <c r="E28" s="263"/>
      <c r="F28" s="263"/>
      <c r="H28" s="264" t="s">
        <v>405</v>
      </c>
      <c r="AX28" s="387" t="s">
        <v>542</v>
      </c>
    </row>
    <row r="29" spans="1:50">
      <c r="A29" s="6" t="s">
        <v>123</v>
      </c>
      <c r="D29" s="265" t="s">
        <v>406</v>
      </c>
      <c r="E29" s="266" t="str">
        <f>IF(periodStart = "","", periodStart)</f>
        <v>01.01.2020</v>
      </c>
      <c r="F29" s="266" t="str">
        <f>IF(periodEnd = "","", periodEnd)</f>
        <v>31.12.2023</v>
      </c>
      <c r="H29" s="267" t="s">
        <v>1689</v>
      </c>
      <c r="AX29" s="387" t="s">
        <v>543</v>
      </c>
    </row>
    <row r="30" spans="1:50">
      <c r="A30" s="6" t="s">
        <v>124</v>
      </c>
      <c r="D30" s="268"/>
      <c r="E30" s="269"/>
      <c r="F30" s="269"/>
      <c r="AX30" s="387" t="s">
        <v>544</v>
      </c>
    </row>
    <row r="31" spans="1:50" ht="12.75">
      <c r="A31" s="6" t="s">
        <v>125</v>
      </c>
      <c r="D31" s="262"/>
      <c r="E31" s="263"/>
      <c r="F31" s="263"/>
      <c r="H31" s="270"/>
      <c r="AX31" s="387" t="s">
        <v>545</v>
      </c>
    </row>
    <row r="32" spans="1:50">
      <c r="A32" s="6" t="s">
        <v>126</v>
      </c>
      <c r="D32" s="265" t="s">
        <v>407</v>
      </c>
      <c r="E32" s="271"/>
      <c r="F32" s="271"/>
      <c r="H32" s="272" t="s">
        <v>408</v>
      </c>
      <c r="O32" s="496" t="s">
        <v>605</v>
      </c>
      <c r="AX32" s="387" t="s">
        <v>546</v>
      </c>
    </row>
    <row r="33" spans="1:50">
      <c r="A33" s="6" t="s">
        <v>127</v>
      </c>
      <c r="O33" s="496" t="s">
        <v>606</v>
      </c>
      <c r="AX33" s="387" t="s">
        <v>547</v>
      </c>
    </row>
    <row r="34" spans="1:50">
      <c r="A34" s="6" t="s">
        <v>128</v>
      </c>
      <c r="O34" s="496" t="s">
        <v>607</v>
      </c>
      <c r="AX34" s="387" t="s">
        <v>548</v>
      </c>
    </row>
    <row r="35" spans="1:50">
      <c r="A35" s="6" t="s">
        <v>129</v>
      </c>
      <c r="O35" s="496" t="s">
        <v>608</v>
      </c>
      <c r="X35" s="496"/>
      <c r="Y35" s="496"/>
      <c r="AX35" s="387" t="s">
        <v>549</v>
      </c>
    </row>
    <row r="36" spans="1:50">
      <c r="A36" s="6" t="s">
        <v>93</v>
      </c>
      <c r="O36" s="496" t="s">
        <v>609</v>
      </c>
      <c r="AX36" s="387" t="s">
        <v>550</v>
      </c>
    </row>
    <row r="37" spans="1:50">
      <c r="A37" s="6" t="s">
        <v>94</v>
      </c>
      <c r="O37" s="496" t="s">
        <v>610</v>
      </c>
      <c r="AX37" s="387" t="s">
        <v>551</v>
      </c>
    </row>
    <row r="38" spans="1:50">
      <c r="A38" s="6" t="s">
        <v>95</v>
      </c>
      <c r="O38" s="496" t="s">
        <v>611</v>
      </c>
      <c r="AX38" s="387" t="s">
        <v>552</v>
      </c>
    </row>
    <row r="39" spans="1:50">
      <c r="A39" s="6" t="s">
        <v>96</v>
      </c>
      <c r="O39" s="496" t="s">
        <v>612</v>
      </c>
      <c r="AX39" s="387" t="s">
        <v>500</v>
      </c>
    </row>
    <row r="40" spans="1:50">
      <c r="A40" s="6" t="s">
        <v>97</v>
      </c>
      <c r="O40" s="496" t="s">
        <v>613</v>
      </c>
      <c r="AX40" s="387" t="s">
        <v>501</v>
      </c>
    </row>
    <row r="41" spans="1:50">
      <c r="A41" s="6" t="s">
        <v>98</v>
      </c>
      <c r="O41" s="496" t="s">
        <v>614</v>
      </c>
      <c r="AX41" s="387" t="s">
        <v>502</v>
      </c>
    </row>
    <row r="42" spans="1:50">
      <c r="A42" s="6" t="s">
        <v>130</v>
      </c>
      <c r="AX42" s="387" t="s">
        <v>503</v>
      </c>
    </row>
    <row r="43" spans="1:50">
      <c r="A43" s="6" t="s">
        <v>131</v>
      </c>
      <c r="AX43" s="387" t="s">
        <v>504</v>
      </c>
    </row>
    <row r="44" spans="1:50">
      <c r="A44" s="6" t="s">
        <v>132</v>
      </c>
      <c r="AX44" s="387" t="s">
        <v>505</v>
      </c>
    </row>
    <row r="45" spans="1:50">
      <c r="A45" s="6" t="s">
        <v>133</v>
      </c>
      <c r="AX45" s="387" t="s">
        <v>506</v>
      </c>
    </row>
    <row r="46" spans="1:50">
      <c r="A46" s="6" t="s">
        <v>134</v>
      </c>
      <c r="AX46" s="387" t="s">
        <v>507</v>
      </c>
    </row>
    <row r="47" spans="1:50">
      <c r="A47" s="6" t="s">
        <v>155</v>
      </c>
      <c r="AX47" s="387" t="s">
        <v>508</v>
      </c>
    </row>
    <row r="48" spans="1:50">
      <c r="A48" s="6" t="s">
        <v>156</v>
      </c>
      <c r="AX48" s="387" t="s">
        <v>509</v>
      </c>
    </row>
    <row r="49" spans="1:50">
      <c r="A49" s="6" t="s">
        <v>157</v>
      </c>
      <c r="AX49" s="387" t="s">
        <v>510</v>
      </c>
    </row>
    <row r="50" spans="1:50">
      <c r="A50" s="6" t="s">
        <v>135</v>
      </c>
      <c r="AX50" s="387" t="s">
        <v>511</v>
      </c>
    </row>
    <row r="51" spans="1:50">
      <c r="A51" s="6" t="s">
        <v>136</v>
      </c>
      <c r="AX51" s="387" t="s">
        <v>512</v>
      </c>
    </row>
    <row r="52" spans="1:50">
      <c r="A52" s="6" t="s">
        <v>137</v>
      </c>
      <c r="AX52" s="387" t="s">
        <v>513</v>
      </c>
    </row>
    <row r="53" spans="1:50">
      <c r="A53" s="6" t="s">
        <v>138</v>
      </c>
      <c r="X53" s="449"/>
      <c r="AX53" s="387" t="s">
        <v>514</v>
      </c>
    </row>
    <row r="54" spans="1:50">
      <c r="A54" s="6" t="s">
        <v>139</v>
      </c>
      <c r="X54" s="449"/>
      <c r="AX54" s="387" t="s">
        <v>515</v>
      </c>
    </row>
    <row r="55" spans="1:50">
      <c r="A55" s="6" t="s">
        <v>140</v>
      </c>
      <c r="X55" s="449"/>
      <c r="AX55" s="387" t="s">
        <v>516</v>
      </c>
    </row>
    <row r="56" spans="1:50">
      <c r="A56" s="6" t="s">
        <v>141</v>
      </c>
      <c r="X56" s="449"/>
      <c r="AX56" s="387" t="s">
        <v>517</v>
      </c>
    </row>
    <row r="57" spans="1:50">
      <c r="A57" s="6" t="s">
        <v>385</v>
      </c>
      <c r="X57" s="449"/>
      <c r="AX57" s="387" t="s">
        <v>518</v>
      </c>
    </row>
    <row r="58" spans="1:50">
      <c r="A58" s="6" t="s">
        <v>142</v>
      </c>
      <c r="X58" s="449"/>
      <c r="AX58" s="387" t="s">
        <v>519</v>
      </c>
    </row>
    <row r="59" spans="1:50">
      <c r="A59" s="6" t="s">
        <v>143</v>
      </c>
      <c r="X59" s="449"/>
      <c r="AX59" s="387" t="s">
        <v>520</v>
      </c>
    </row>
    <row r="60" spans="1:50">
      <c r="A60" s="6" t="s">
        <v>144</v>
      </c>
      <c r="X60" s="449"/>
      <c r="AX60" s="387" t="s">
        <v>521</v>
      </c>
    </row>
    <row r="61" spans="1:50">
      <c r="A61" s="6" t="s">
        <v>145</v>
      </c>
      <c r="X61" s="449"/>
      <c r="AX61" s="387" t="s">
        <v>522</v>
      </c>
    </row>
    <row r="62" spans="1:50">
      <c r="A62" s="6" t="s">
        <v>88</v>
      </c>
      <c r="X62" s="449"/>
    </row>
    <row r="63" spans="1:50">
      <c r="A63" s="6" t="s">
        <v>146</v>
      </c>
    </row>
    <row r="64" spans="1:50">
      <c r="A64" s="6" t="s">
        <v>147</v>
      </c>
    </row>
    <row r="65" spans="1:1">
      <c r="A65" s="6" t="s">
        <v>148</v>
      </c>
    </row>
    <row r="66" spans="1:1">
      <c r="A66" s="6" t="s">
        <v>149</v>
      </c>
    </row>
    <row r="67" spans="1:1">
      <c r="A67" s="6" t="s">
        <v>150</v>
      </c>
    </row>
    <row r="68" spans="1:1">
      <c r="A68" s="6" t="s">
        <v>151</v>
      </c>
    </row>
    <row r="69" spans="1:1">
      <c r="A69" s="6" t="s">
        <v>152</v>
      </c>
    </row>
    <row r="70" spans="1:1">
      <c r="A70" s="6" t="s">
        <v>153</v>
      </c>
    </row>
    <row r="71" spans="1:1">
      <c r="A71" s="6" t="s">
        <v>154</v>
      </c>
    </row>
    <row r="72" spans="1:1">
      <c r="A72" s="6" t="s">
        <v>158</v>
      </c>
    </row>
    <row r="73" spans="1:1">
      <c r="A73" s="6" t="s">
        <v>159</v>
      </c>
    </row>
    <row r="74" spans="1:1">
      <c r="A74" s="6" t="s">
        <v>160</v>
      </c>
    </row>
    <row r="75" spans="1:1">
      <c r="A75" s="6" t="s">
        <v>161</v>
      </c>
    </row>
    <row r="76" spans="1:1">
      <c r="A76" s="6" t="s">
        <v>162</v>
      </c>
    </row>
    <row r="77" spans="1:1">
      <c r="A77" s="6" t="s">
        <v>163</v>
      </c>
    </row>
    <row r="78" spans="1:1">
      <c r="A78" s="6" t="s">
        <v>164</v>
      </c>
    </row>
    <row r="79" spans="1:1">
      <c r="A79" s="6" t="s">
        <v>92</v>
      </c>
    </row>
    <row r="80" spans="1:1">
      <c r="A80" s="6" t="s">
        <v>165</v>
      </c>
    </row>
    <row r="81" spans="1:1">
      <c r="A81" s="6" t="s">
        <v>166</v>
      </c>
    </row>
    <row r="82" spans="1:1">
      <c r="A82" s="6" t="s">
        <v>167</v>
      </c>
    </row>
    <row r="83" spans="1:1">
      <c r="A83" s="6" t="s">
        <v>42</v>
      </c>
    </row>
    <row r="84" spans="1:1">
      <c r="A84" s="6" t="s">
        <v>43</v>
      </c>
    </row>
    <row r="85" spans="1:1">
      <c r="A85" s="6" t="s">
        <v>44</v>
      </c>
    </row>
    <row r="86" spans="1:1">
      <c r="A86" s="6" t="s">
        <v>45</v>
      </c>
    </row>
    <row r="87" spans="1:1">
      <c r="A87" s="6" t="s">
        <v>46</v>
      </c>
    </row>
  </sheetData>
  <sheetProtection formatColumns="0" formatRows="0"/>
  <mergeCells count="1">
    <mergeCell ref="AZ1:BA1"/>
  </mergeCells>
  <phoneticPr fontId="11"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88"/>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65"/>
  </cols>
  <sheetData>
    <row r="1" spans="1:1">
      <c r="A1" s="1066"/>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346"/>
  <sheetViews>
    <sheetView showGridLines="0" workbookViewId="0"/>
  </sheetViews>
  <sheetFormatPr defaultRowHeight="11.25"/>
  <sheetData>
    <row r="1" spans="1:1">
      <c r="A1" s="1168">
        <f>IF('Форма 4.10.2 | Т-ТЭ | &gt;=25МВт'!$O$22="",1,0)</f>
        <v>1</v>
      </c>
    </row>
    <row r="2" spans="1:1">
      <c r="A2" s="1168">
        <f>IF('Форма 4.10.2 | Т-ТЭ | &gt;=25МВт'!$O$23="",1,0)</f>
        <v>1</v>
      </c>
    </row>
    <row r="3" spans="1:1">
      <c r="A3" s="1168">
        <f>IF('Форма 4.10.2 | Т-ТЭ | &gt;=25МВт'!$M$24="",1,0)</f>
        <v>1</v>
      </c>
    </row>
    <row r="4" spans="1:1">
      <c r="A4" s="1168">
        <f>IF('Форма 4.10.2 | Т-ТЭ | &gt;=25МВт'!$R$24="",1,0)</f>
        <v>1</v>
      </c>
    </row>
    <row r="5" spans="1:1">
      <c r="A5" s="1168">
        <f>IF('Форма 4.10.2 | Т-ТЭ | &gt;=25МВт'!$T$24="",1,0)</f>
        <v>1</v>
      </c>
    </row>
    <row r="6" spans="1:1">
      <c r="A6" s="1168">
        <f>IF('Форма 4.10.2 | Т-ТЭ | &gt;=25МВт'!$S$24="",1,0)</f>
        <v>0</v>
      </c>
    </row>
    <row r="7" spans="1:1">
      <c r="A7" s="1168">
        <f>IF('Форма 4.10.2 | Т-ТЭ | &gt;=25МВт'!$U$24="",1,0)</f>
        <v>0</v>
      </c>
    </row>
    <row r="8" spans="1:1">
      <c r="A8" s="1168">
        <f>IF('Форма 4.10.2 | Т-ТЭ | ТСО'!$O$22="",1,0)</f>
        <v>1</v>
      </c>
    </row>
    <row r="9" spans="1:1">
      <c r="A9" s="1168">
        <f>IF('Форма 4.10.2 | Т-ТЭ | ТСО'!$O$23="",1,0)</f>
        <v>1</v>
      </c>
    </row>
    <row r="10" spans="1:1">
      <c r="A10" s="1168">
        <f>IF('Форма 4.10.2 | Т-ТЭ | ТСО'!$M$24="",1,0)</f>
        <v>1</v>
      </c>
    </row>
    <row r="11" spans="1:1">
      <c r="A11" s="1168">
        <f>IF('Форма 4.10.2 | Т-ТЭ | ТСО'!$R$24="",1,0)</f>
        <v>1</v>
      </c>
    </row>
    <row r="12" spans="1:1">
      <c r="A12" s="1168">
        <f>IF('Форма 4.10.2 | Т-ТЭ | ТСО'!$T$24="",1,0)</f>
        <v>1</v>
      </c>
    </row>
    <row r="13" spans="1:1">
      <c r="A13" s="1168">
        <f>IF('Форма 4.10.2 | Т-ТЭ | ТСО'!$S$24="",1,0)</f>
        <v>0</v>
      </c>
    </row>
    <row r="14" spans="1:1">
      <c r="A14" s="1168">
        <f>IF('Форма 4.10.2 | Т-ТЭ | ТСО'!$U$24="",1,0)</f>
        <v>0</v>
      </c>
    </row>
    <row r="15" spans="1:1">
      <c r="A15" s="1168">
        <f>IF('Форма 4.10.2 | Т-ТЭ | потр'!$O$22="",1,0)</f>
        <v>0</v>
      </c>
    </row>
    <row r="16" spans="1:1">
      <c r="A16" s="1168">
        <f>IF('Форма 4.10.2 | Т-ТЭ | потр'!$O$23="",1,0)</f>
        <v>0</v>
      </c>
    </row>
    <row r="17" spans="1:1">
      <c r="A17" s="1168">
        <f>IF('Форма 4.10.2 | Т-ТЭ | потр'!$M$24="",1,0)</f>
        <v>0</v>
      </c>
    </row>
    <row r="18" spans="1:1">
      <c r="A18" s="1168">
        <f>IF('Форма 4.10.2 | Т-ТЭ | потр'!$R$24="",1,0)</f>
        <v>0</v>
      </c>
    </row>
    <row r="19" spans="1:1">
      <c r="A19" s="1168">
        <f>IF('Форма 4.10.2 | Т-ТЭ | потр'!$T$24="",1,0)</f>
        <v>0</v>
      </c>
    </row>
    <row r="20" spans="1:1">
      <c r="A20" s="1168">
        <f>IF('Форма 4.10.2 | Т-ТЭ | потр'!$S$24="",1,0)</f>
        <v>0</v>
      </c>
    </row>
    <row r="21" spans="1:1">
      <c r="A21" s="1168">
        <f>IF('Форма 4.10.2 | Т-ТЭ | потр'!$U$24="",1,0)</f>
        <v>0</v>
      </c>
    </row>
    <row r="22" spans="1:1">
      <c r="A22" s="1168">
        <f>IF('Форма 4.10.2 | Т-ТЭ | предел'!$O$24="",1,0)</f>
        <v>1</v>
      </c>
    </row>
    <row r="23" spans="1:1">
      <c r="A23" s="1168">
        <f>IF('Форма 4.10.2 | Т-ТЭ | предел'!$O$25="",1,0)</f>
        <v>1</v>
      </c>
    </row>
    <row r="24" spans="1:1">
      <c r="A24" s="1168">
        <f>IF('Форма 4.10.2 | Т-ТЭ | предел'!$M$26="",1,0)</f>
        <v>1</v>
      </c>
    </row>
    <row r="25" spans="1:1">
      <c r="A25" s="1168">
        <f>IF('Форма 4.10.2 | Т-ТЭ | предел'!$R$26="",1,0)</f>
        <v>1</v>
      </c>
    </row>
    <row r="26" spans="1:1">
      <c r="A26" s="1168">
        <f>IF('Форма 4.10.2 | Т-ТЭ | предел'!$T$26="",1,0)</f>
        <v>1</v>
      </c>
    </row>
    <row r="27" spans="1:1">
      <c r="A27" s="1168">
        <f>IF('Форма 4.10.2 | Т-ТЭ | предел'!$S$26="",1,0)</f>
        <v>0</v>
      </c>
    </row>
    <row r="28" spans="1:1">
      <c r="A28" s="1168">
        <f>IF('Форма 4.10.2 | Т-ТЭ | предел'!$U$26="",1,0)</f>
        <v>0</v>
      </c>
    </row>
    <row r="29" spans="1:1">
      <c r="A29" s="1168">
        <f>IF('Форма 4.10.2 | Т-ТЭ | индикат'!$O$7="",1,0)</f>
        <v>1</v>
      </c>
    </row>
    <row r="30" spans="1:1">
      <c r="A30" s="1168">
        <f>IF('Форма 4.10.2 | Т-ТЭ | индикат'!$O$24="",1,0)</f>
        <v>1</v>
      </c>
    </row>
    <row r="31" spans="1:1">
      <c r="A31" s="1168">
        <f>IF('Форма 4.10.2 | Т-ТЭ | индикат'!$O$25="",1,0)</f>
        <v>1</v>
      </c>
    </row>
    <row r="32" spans="1:1">
      <c r="A32" s="1168">
        <f>IF('Форма 4.10.2 | Т-ТЭ | индикат'!$M$26="",1,0)</f>
        <v>1</v>
      </c>
    </row>
    <row r="33" spans="1:1">
      <c r="A33" s="1168">
        <f>IF('Форма 4.10.2 | Т-ТЭ | индикат'!$R$26="",1,0)</f>
        <v>1</v>
      </c>
    </row>
    <row r="34" spans="1:1">
      <c r="A34" s="1168">
        <f>IF('Форма 4.10.2 | Т-ТЭ | индикат'!$T$26="",1,0)</f>
        <v>1</v>
      </c>
    </row>
    <row r="35" spans="1:1">
      <c r="A35" s="1168">
        <f>IF('Форма 4.10.2 | Т-ТЭ | индикат'!$S$26="",1,0)</f>
        <v>0</v>
      </c>
    </row>
    <row r="36" spans="1:1">
      <c r="A36" s="1168">
        <f>IF('Форма 4.10.2 | Т-ТЭ | индикат'!$U$26="",1,0)</f>
        <v>0</v>
      </c>
    </row>
    <row r="37" spans="1:1">
      <c r="A37" s="1168">
        <f>IF('Форма 4.10.2 | Резерв мощности'!$O$22="",1,0)</f>
        <v>1</v>
      </c>
    </row>
    <row r="38" spans="1:1">
      <c r="A38" s="1168">
        <f>IF('Форма 4.10.2 | Резерв мощности'!$O$23="",1,0)</f>
        <v>1</v>
      </c>
    </row>
    <row r="39" spans="1:1">
      <c r="A39" s="1168">
        <f>IF('Форма 4.10.2 | Резерв мощности'!$M$24="",1,0)</f>
        <v>1</v>
      </c>
    </row>
    <row r="40" spans="1:1">
      <c r="A40" s="1168">
        <f>IF('Форма 4.10.2 | Резерв мощности'!$O$24="",1,0)</f>
        <v>1</v>
      </c>
    </row>
    <row r="41" spans="1:1">
      <c r="A41" s="1168">
        <f>IF('Форма 4.10.2 | Резерв мощности'!$R$24="",1,0)</f>
        <v>1</v>
      </c>
    </row>
    <row r="42" spans="1:1">
      <c r="A42" s="1168">
        <f>IF('Форма 4.10.2 | Резерв мощности'!$T$24="",1,0)</f>
        <v>1</v>
      </c>
    </row>
    <row r="43" spans="1:1">
      <c r="A43" s="1168">
        <f>IF('Форма 4.10.2 | Резерв мощности'!$S$24="",1,0)</f>
        <v>0</v>
      </c>
    </row>
    <row r="44" spans="1:1">
      <c r="A44" s="1168">
        <f>IF('Форма 4.10.2 | Резерв мощности'!$U$24="",1,0)</f>
        <v>0</v>
      </c>
    </row>
    <row r="45" spans="1:1">
      <c r="A45" s="1168">
        <f>IF('Форма 4.10.3 | Т-ТН'!$O$23="",1,0)</f>
        <v>0</v>
      </c>
    </row>
    <row r="46" spans="1:1">
      <c r="A46" s="1168">
        <f>IF('Форма 4.10.3 | Т-ТН'!$M$24="",1,0)</f>
        <v>0</v>
      </c>
    </row>
    <row r="47" spans="1:1">
      <c r="A47" s="1168">
        <f>IF('Форма 4.10.3 | Т-ТН'!$R$24="",1,0)</f>
        <v>0</v>
      </c>
    </row>
    <row r="48" spans="1:1">
      <c r="A48" s="1168">
        <f>IF('Форма 4.10.3 | Т-ТН'!$T$24="",1,0)</f>
        <v>0</v>
      </c>
    </row>
    <row r="49" spans="1:1">
      <c r="A49" s="1168">
        <f>IF('Форма 4.10.3 | Т-ТН'!$S$24="",1,0)</f>
        <v>0</v>
      </c>
    </row>
    <row r="50" spans="1:1">
      <c r="A50" s="1168">
        <f>IF('Форма 4.10.3 | Т-ТН'!$U$24="",1,0)</f>
        <v>0</v>
      </c>
    </row>
    <row r="51" spans="1:1">
      <c r="A51" s="1168">
        <f>IF('Форма 4.10.3 | Т-передача ТЭ'!$O$23="",1,0)</f>
        <v>0</v>
      </c>
    </row>
    <row r="52" spans="1:1">
      <c r="A52" s="1168">
        <f>IF('Форма 4.10.3 | Т-передача ТЭ'!$M$24="",1,0)</f>
        <v>0</v>
      </c>
    </row>
    <row r="53" spans="1:1">
      <c r="A53" s="1168">
        <f>IF('Форма 4.10.3 | Т-передача ТЭ'!$R$24="",1,0)</f>
        <v>0</v>
      </c>
    </row>
    <row r="54" spans="1:1">
      <c r="A54" s="1168">
        <f>IF('Форма 4.10.3 | Т-передача ТЭ'!$T$24="",1,0)</f>
        <v>0</v>
      </c>
    </row>
    <row r="55" spans="1:1">
      <c r="A55" s="1168">
        <f>IF('Форма 4.10.3 | Т-передача ТЭ'!$S$24="",1,0)</f>
        <v>0</v>
      </c>
    </row>
    <row r="56" spans="1:1">
      <c r="A56" s="1168">
        <f>IF('Форма 4.10.3 | Т-передача ТЭ'!$U$24="",1,0)</f>
        <v>0</v>
      </c>
    </row>
    <row r="57" spans="1:1">
      <c r="A57" s="1168">
        <f>IF('Форма 4.10.3 | Т-передача ТН'!$O$23="",1,0)</f>
        <v>1</v>
      </c>
    </row>
    <row r="58" spans="1:1">
      <c r="A58" s="1168">
        <f>IF('Форма 4.10.3 | Т-передача ТН'!$M$24="",1,0)</f>
        <v>1</v>
      </c>
    </row>
    <row r="59" spans="1:1">
      <c r="A59" s="1168">
        <f>IF('Форма 4.10.3 | Т-передача ТН'!$R$24="",1,0)</f>
        <v>1</v>
      </c>
    </row>
    <row r="60" spans="1:1">
      <c r="A60" s="1168">
        <f>IF('Форма 4.10.3 | Т-передача ТН'!$T$24="",1,0)</f>
        <v>1</v>
      </c>
    </row>
    <row r="61" spans="1:1">
      <c r="A61" s="1168">
        <f>IF('Форма 4.10.3 | Т-передача ТН'!$S$24="",1,0)</f>
        <v>0</v>
      </c>
    </row>
    <row r="62" spans="1:1">
      <c r="A62" s="1168">
        <f>IF('Форма 4.10.3 | Т-передача ТН'!$U$24="",1,0)</f>
        <v>0</v>
      </c>
    </row>
    <row r="63" spans="1:1">
      <c r="A63" s="1168">
        <f>IF('Форма 4.10.4 | Т-гор.вода'!$O$23="",1,0)</f>
        <v>0</v>
      </c>
    </row>
    <row r="64" spans="1:1">
      <c r="A64" s="1168">
        <f>IF('Форма 4.10.4 | Т-гор.вода'!$M$24="",1,0)</f>
        <v>0</v>
      </c>
    </row>
    <row r="65" spans="1:1">
      <c r="A65" s="1168">
        <f>IF('Форма 4.10.4 | Т-гор.вода'!$W$24="",1,0)</f>
        <v>0</v>
      </c>
    </row>
    <row r="66" spans="1:1">
      <c r="A66" s="1168">
        <f>IF('Форма 4.10.4 | Т-гор.вода'!$Y$24="",1,0)</f>
        <v>0</v>
      </c>
    </row>
    <row r="67" spans="1:1">
      <c r="A67" s="1168">
        <f>IF('Форма 4.10.4 | Т-гор.вода'!$X$24="",1,0)</f>
        <v>0</v>
      </c>
    </row>
    <row r="68" spans="1:1">
      <c r="A68" s="1168">
        <f>IF('Форма 4.10.4 | Т-гор.вода'!$Z$24="",1,0)</f>
        <v>0</v>
      </c>
    </row>
    <row r="69" spans="1:1">
      <c r="A69" s="1168">
        <f>IF('Форма 4.10.5 | Т-подкл'!$AB$23="",1,0)</f>
        <v>1</v>
      </c>
    </row>
    <row r="70" spans="1:1">
      <c r="A70" s="1168">
        <f>IF('Форма 4.10.5 | Т-подкл'!$AD$23="",1,0)</f>
        <v>1</v>
      </c>
    </row>
    <row r="71" spans="1:1">
      <c r="A71" s="1168">
        <f>IF('Форма 4.10.5 | Т-подкл'!$N$23="",1,0)</f>
        <v>0</v>
      </c>
    </row>
    <row r="72" spans="1:1">
      <c r="A72" s="1168">
        <f>IF('Форма 4.10.5 | Т-подкл'!$R$23="",1,0)</f>
        <v>0</v>
      </c>
    </row>
    <row r="73" spans="1:1">
      <c r="A73" s="1168">
        <f>IF('Форма 4.10.5 | Т-подкл'!$V$23="",1,0)</f>
        <v>0</v>
      </c>
    </row>
    <row r="74" spans="1:1">
      <c r="A74" s="1168">
        <f>IF('Форма 4.10.5 | Т-подкл'!$AC$23="",1,0)</f>
        <v>0</v>
      </c>
    </row>
    <row r="75" spans="1:1">
      <c r="A75" s="1168">
        <f>IF('Форма 4.10.5 | Т-подкл'!$AE$23="",1,0)</f>
        <v>0</v>
      </c>
    </row>
    <row r="76" spans="1:1">
      <c r="A76" s="1168">
        <f>IF('Форма 4.10.6 | Т-подкл(инд)'!$M$23="",1,0)</f>
        <v>1</v>
      </c>
    </row>
    <row r="77" spans="1:1">
      <c r="A77" s="1168">
        <f>IF('Форма 4.10.6 | Т-подкл(инд)'!$P$23="",1,0)</f>
        <v>1</v>
      </c>
    </row>
    <row r="78" spans="1:1">
      <c r="A78" s="1168">
        <f>IF('Форма 4.10.6 | Т-подкл(инд)'!$S$23="",1,0)</f>
        <v>1</v>
      </c>
    </row>
    <row r="79" spans="1:1">
      <c r="A79" s="1168">
        <f>IF('Форма 4.10.6 | Т-подкл(инд)'!$T$23="",1,0)</f>
        <v>0</v>
      </c>
    </row>
    <row r="80" spans="1:1">
      <c r="A80" s="1168">
        <f>IF('Форма 4.10.6 | Т-подкл(инд)'!$V$23="",1,0)</f>
        <v>0</v>
      </c>
    </row>
    <row r="81" spans="1:1">
      <c r="A81" s="1168">
        <f>IF('Форма 4.9'!$F$10="",1,0)</f>
        <v>1</v>
      </c>
    </row>
    <row r="82" spans="1:1">
      <c r="A82" s="1168">
        <f>IF('Форма 4.9'!$G$10="",1,0)</f>
        <v>1</v>
      </c>
    </row>
    <row r="83" spans="1:1">
      <c r="A83" s="1168">
        <f>IF('Форма 4.9'!$F$11="",1,0)</f>
        <v>1</v>
      </c>
    </row>
    <row r="84" spans="1:1">
      <c r="A84" s="1168">
        <f>IF('Форма 4.9'!$G$11="",1,0)</f>
        <v>1</v>
      </c>
    </row>
    <row r="85" spans="1:1">
      <c r="A85" s="1168">
        <f>IF('Форма 4.9'!$F$12="",1,0)</f>
        <v>1</v>
      </c>
    </row>
    <row r="86" spans="1:1">
      <c r="A86" s="1168">
        <f>IF('Форма 4.9'!$G$12="",1,0)</f>
        <v>1</v>
      </c>
    </row>
    <row r="87" spans="1:1">
      <c r="A87" s="1168">
        <f>IF('Форма 4.9'!$F$13="",1,0)</f>
        <v>1</v>
      </c>
    </row>
    <row r="88" spans="1:1">
      <c r="A88" s="1168">
        <f>IF('Форма 4.9'!$G$13="",1,0)</f>
        <v>1</v>
      </c>
    </row>
    <row r="89" spans="1:1">
      <c r="A89" s="1168">
        <f>IF('Форма 4.10.1'!$J$15="",1,0)</f>
        <v>0</v>
      </c>
    </row>
    <row r="90" spans="1:1">
      <c r="A90" s="1168">
        <f>IF('Форма 4.10.1'!$H$17="",1,0)</f>
        <v>0</v>
      </c>
    </row>
    <row r="91" spans="1:1">
      <c r="A91" s="1168">
        <f>IF('Форма 4.10.1'!$I$17="",1,0)</f>
        <v>0</v>
      </c>
    </row>
    <row r="92" spans="1:1">
      <c r="A92" s="1168">
        <f>IF('Форма 4.10.1'!$J$17="",1,0)</f>
        <v>0</v>
      </c>
    </row>
    <row r="93" spans="1:1">
      <c r="A93" s="1168">
        <f>IF('Форма 4.10.1'!$H$28="",1,0)</f>
        <v>0</v>
      </c>
    </row>
    <row r="94" spans="1:1">
      <c r="A94" s="1168">
        <f>IF('Форма 4.10.1'!$I$28="",1,0)</f>
        <v>0</v>
      </c>
    </row>
    <row r="95" spans="1:1">
      <c r="A95" s="1168">
        <f>IF('Форма 4.10.1'!$J$28="",1,0)</f>
        <v>0</v>
      </c>
    </row>
    <row r="96" spans="1:1">
      <c r="A96" s="1168">
        <f>IF('Форма 4.10.1'!$H$49="",1,0)</f>
        <v>0</v>
      </c>
    </row>
    <row r="97" spans="1:1">
      <c r="A97" s="1168">
        <f>IF('Форма 4.10.1'!$I$49="",1,0)</f>
        <v>0</v>
      </c>
    </row>
    <row r="98" spans="1:1">
      <c r="A98" s="1168">
        <f>IF('Форма 4.10.1'!$J$49="",1,0)</f>
        <v>0</v>
      </c>
    </row>
    <row r="99" spans="1:1">
      <c r="A99" s="1168">
        <f>IF('Форма 4.10.1'!$H$70="",1,0)</f>
        <v>0</v>
      </c>
    </row>
    <row r="100" spans="1:1">
      <c r="A100" s="1168">
        <f>IF('Форма 4.10.1'!$I$70="",1,0)</f>
        <v>0</v>
      </c>
    </row>
    <row r="101" spans="1:1">
      <c r="A101" s="1168">
        <f>IF('Форма 4.10.1'!$J$70="",1,0)</f>
        <v>0</v>
      </c>
    </row>
    <row r="102" spans="1:1">
      <c r="A102" s="1168">
        <f>IF('Форма 4.10.1'!$H$79="",1,0)</f>
        <v>0</v>
      </c>
    </row>
    <row r="103" spans="1:1">
      <c r="A103" s="1168">
        <f>IF('Форма 4.10.1'!$I$79="",1,0)</f>
        <v>0</v>
      </c>
    </row>
    <row r="104" spans="1:1">
      <c r="A104" s="1168">
        <f>IF('Форма 4.10.1'!$J$79="",1,0)</f>
        <v>0</v>
      </c>
    </row>
    <row r="105" spans="1:1">
      <c r="A105" s="1168">
        <f>IF('Форма 1.0.2'!$E$12="",1,0)</f>
        <v>1</v>
      </c>
    </row>
    <row r="106" spans="1:1">
      <c r="A106" s="1168">
        <f>IF('Форма 1.0.2'!$F$12="",1,0)</f>
        <v>1</v>
      </c>
    </row>
    <row r="107" spans="1:1">
      <c r="A107" s="1168">
        <f>IF('Форма 1.0.2'!$G$12="",1,0)</f>
        <v>1</v>
      </c>
    </row>
    <row r="108" spans="1:1">
      <c r="A108" s="1168">
        <f>IF('Форма 1.0.2'!$H$12="",1,0)</f>
        <v>1</v>
      </c>
    </row>
    <row r="109" spans="1:1">
      <c r="A109" s="1168">
        <f>IF('Форма 1.0.2'!$I$12="",1,0)</f>
        <v>1</v>
      </c>
    </row>
    <row r="110" spans="1:1">
      <c r="A110" s="1168">
        <f>IF('Форма 1.0.2'!$J$12="",1,0)</f>
        <v>1</v>
      </c>
    </row>
    <row r="111" spans="1:1">
      <c r="A111" s="1168">
        <f>IF('Сведения об изменении'!$E$12="",1,0)</f>
        <v>1</v>
      </c>
    </row>
    <row r="112" spans="1:1">
      <c r="A112" s="1169">
        <f>IF('Форма 4.10.6 | Т-подкл(инд)'!$U$23="",1,0)</f>
        <v>1</v>
      </c>
    </row>
    <row r="113" spans="1:1">
      <c r="A113" s="1170">
        <f>IF('Форма 4.10.5 | Т-подкл'!$AA$23="",1,0)</f>
        <v>1</v>
      </c>
    </row>
    <row r="114" spans="1:1">
      <c r="A114" s="1170">
        <f>IF('Форма 4.10.5 | Т-подкл'!$Z$23="",1,0)</f>
        <v>1</v>
      </c>
    </row>
    <row r="115" spans="1:1">
      <c r="A115" s="1174">
        <f>IF(Территории!$E$12="",1,0)</f>
        <v>0</v>
      </c>
    </row>
    <row r="116" spans="1:1">
      <c r="A116" s="1174">
        <f>IF('Перечень тарифов'!$E$21="",1,0)</f>
        <v>0</v>
      </c>
    </row>
    <row r="117" spans="1:1">
      <c r="A117" s="1174">
        <f>IF('Перечень тарифов'!$F$21="",1,0)</f>
        <v>0</v>
      </c>
    </row>
    <row r="118" spans="1:1">
      <c r="A118" s="1174">
        <f>IF('Перечень тарифов'!$K$21="",1,0)</f>
        <v>0</v>
      </c>
    </row>
    <row r="119" spans="1:1">
      <c r="A119" s="1174">
        <f>IF('Перечень тарифов'!$O$21="",1,0)</f>
        <v>0</v>
      </c>
    </row>
    <row r="120" spans="1:1">
      <c r="A120" s="1174">
        <f>IF('Перечень тарифов'!$S$21="",1,0)</f>
        <v>0</v>
      </c>
    </row>
    <row r="121" spans="1:1">
      <c r="A121" s="1174">
        <f>IF('Перечень тарифов'!$G$21="",1,0)</f>
        <v>0</v>
      </c>
    </row>
    <row r="122" spans="1:1">
      <c r="A122" s="1174">
        <f>IF('Перечень тарифов'!$E$26="",1,0)</f>
        <v>0</v>
      </c>
    </row>
    <row r="123" spans="1:1">
      <c r="A123" s="1174">
        <f>IF('Перечень тарифов'!$F$26="",1,0)</f>
        <v>0</v>
      </c>
    </row>
    <row r="124" spans="1:1">
      <c r="A124" s="1174">
        <f>IF('Перечень тарифов'!$K$26="",1,0)</f>
        <v>0</v>
      </c>
    </row>
    <row r="125" spans="1:1">
      <c r="A125" s="1174">
        <f>IF('Перечень тарифов'!$O$26="",1,0)</f>
        <v>0</v>
      </c>
    </row>
    <row r="126" spans="1:1">
      <c r="A126" s="1174">
        <f>IF('Перечень тарифов'!$S$26="",1,0)</f>
        <v>0</v>
      </c>
    </row>
    <row r="127" spans="1:1">
      <c r="A127" s="1174">
        <f>IF('Перечень тарифов'!$G$26="",1,0)</f>
        <v>0</v>
      </c>
    </row>
    <row r="128" spans="1:1">
      <c r="A128" s="1174">
        <f>IF('Перечень тарифов'!$E$31="",1,0)</f>
        <v>0</v>
      </c>
    </row>
    <row r="129" spans="1:1">
      <c r="A129" s="1174">
        <f>IF('Перечень тарифов'!$F$31="",1,0)</f>
        <v>0</v>
      </c>
    </row>
    <row r="130" spans="1:1">
      <c r="A130" s="1174">
        <f>IF('Перечень тарифов'!$G$31="",1,0)</f>
        <v>0</v>
      </c>
    </row>
    <row r="131" spans="1:1">
      <c r="A131" s="1174">
        <f>IF('Перечень тарифов'!$K$31="",1,0)</f>
        <v>0</v>
      </c>
    </row>
    <row r="132" spans="1:1">
      <c r="A132" s="1174">
        <f>IF('Перечень тарифов'!$O$31="",1,0)</f>
        <v>0</v>
      </c>
    </row>
    <row r="133" spans="1:1">
      <c r="A133" s="1174">
        <f>IF('Перечень тарифов'!$S$31="",1,0)</f>
        <v>0</v>
      </c>
    </row>
    <row r="134" spans="1:1">
      <c r="A134" s="1174">
        <f>IF('Перечень тарифов'!$G$12="",1,0)</f>
        <v>0</v>
      </c>
    </row>
    <row r="135" spans="1:1">
      <c r="A135" s="1174">
        <f>IF('Перечень тарифов'!$G$11="",1,0)</f>
        <v>0</v>
      </c>
    </row>
    <row r="136" spans="1:1">
      <c r="A136" s="1174">
        <f>IF('Перечень тарифов'!$E$36="",1,0)</f>
        <v>0</v>
      </c>
    </row>
    <row r="137" spans="1:1">
      <c r="A137" s="1174">
        <f>IF('Перечень тарифов'!$F$36="",1,0)</f>
        <v>0</v>
      </c>
    </row>
    <row r="138" spans="1:1">
      <c r="A138" s="1174">
        <f>IF('Перечень тарифов'!$G$36="",1,0)</f>
        <v>0</v>
      </c>
    </row>
    <row r="139" spans="1:1">
      <c r="A139" s="1174">
        <f>IF('Перечень тарифов'!$K$36="",1,0)</f>
        <v>0</v>
      </c>
    </row>
    <row r="140" spans="1:1">
      <c r="A140" s="1174">
        <f>IF('Перечень тарифов'!$O$36="",1,0)</f>
        <v>0</v>
      </c>
    </row>
    <row r="141" spans="1:1">
      <c r="A141" s="1174">
        <f>IF('Перечень тарифов'!$S$36="",1,0)</f>
        <v>0</v>
      </c>
    </row>
    <row r="142" spans="1:1">
      <c r="A142" s="1174">
        <f>IF('Форма 4.10.2 | Т-ТЭ | потр'!$O$24="",1,0)</f>
        <v>0</v>
      </c>
    </row>
    <row r="143" spans="1:1">
      <c r="A143" s="1174">
        <f>IF('Форма 4.10.3 | Т-ТН'!$O$24="",1,0)</f>
        <v>0</v>
      </c>
    </row>
    <row r="144" spans="1:1">
      <c r="A144" s="1174">
        <f>IF('Форма 4.10.4 | Т-гор.вода'!$O$24="",1,0)</f>
        <v>0</v>
      </c>
    </row>
    <row r="145" spans="1:1">
      <c r="A145" s="1174">
        <f>IF('Форма 4.10.4 | Т-гор.вода'!$P$24="",1,0)</f>
        <v>0</v>
      </c>
    </row>
    <row r="146" spans="1:1">
      <c r="A146" s="1174">
        <f>IF('Форма 4.10.3 | Т-передача ТЭ'!$O$24="",1,0)</f>
        <v>0</v>
      </c>
    </row>
    <row r="147" spans="1:1">
      <c r="A147" s="1174">
        <f>IF('Форма 4.10.1'!$H$19="",1,0)</f>
        <v>0</v>
      </c>
    </row>
    <row r="148" spans="1:1">
      <c r="A148" s="1174">
        <f>IF('Форма 4.10.1'!$I$19="",1,0)</f>
        <v>0</v>
      </c>
    </row>
    <row r="149" spans="1:1">
      <c r="A149" s="1174">
        <f>IF('Форма 4.10.1'!$J$19="",1,0)</f>
        <v>0</v>
      </c>
    </row>
    <row r="150" spans="1:1">
      <c r="A150" s="1174">
        <f>IF('Форма 4.10.1'!$H$33="",1,0)</f>
        <v>0</v>
      </c>
    </row>
    <row r="151" spans="1:1">
      <c r="A151" s="1174">
        <f>IF('Форма 4.10.1'!$I$33="",1,0)</f>
        <v>0</v>
      </c>
    </row>
    <row r="152" spans="1:1">
      <c r="A152" s="1174">
        <f>IF('Форма 4.10.1'!$J$33="",1,0)</f>
        <v>0</v>
      </c>
    </row>
    <row r="153" spans="1:1">
      <c r="A153" s="1174">
        <f>IF('Форма 4.10.1'!$H$54="",1,0)</f>
        <v>0</v>
      </c>
    </row>
    <row r="154" spans="1:1">
      <c r="A154" s="1174">
        <f>IF('Форма 4.10.1'!$I$54="",1,0)</f>
        <v>0</v>
      </c>
    </row>
    <row r="155" spans="1:1">
      <c r="A155" s="1174">
        <f>IF('Форма 4.10.1'!$J$54="",1,0)</f>
        <v>0</v>
      </c>
    </row>
    <row r="156" spans="1:1">
      <c r="A156" s="1174">
        <f>IF('Форма 4.10.1'!$H$72="",1,0)</f>
        <v>0</v>
      </c>
    </row>
    <row r="157" spans="1:1">
      <c r="A157" s="1174">
        <f>IF('Форма 4.10.1'!$I$72="",1,0)</f>
        <v>0</v>
      </c>
    </row>
    <row r="158" spans="1:1">
      <c r="A158" s="1174">
        <f>IF('Форма 4.10.1'!$J$72="",1,0)</f>
        <v>0</v>
      </c>
    </row>
    <row r="159" spans="1:1">
      <c r="A159" s="1174">
        <f>IF('Форма 4.10.1'!$H$81="",1,0)</f>
        <v>0</v>
      </c>
    </row>
    <row r="160" spans="1:1">
      <c r="A160" s="1174">
        <f>IF('Форма 4.10.1'!$I$81="",1,0)</f>
        <v>0</v>
      </c>
    </row>
    <row r="161" spans="1:1">
      <c r="A161" s="1174">
        <f>IF('Форма 4.10.1'!$J$81="",1,0)</f>
        <v>0</v>
      </c>
    </row>
    <row r="162" spans="1:1">
      <c r="A162" s="1174">
        <f>IF('Форма 4.10.1'!$H$21="",1,0)</f>
        <v>0</v>
      </c>
    </row>
    <row r="163" spans="1:1">
      <c r="A163" s="1174">
        <f>IF('Форма 4.10.1'!$I$21="",1,0)</f>
        <v>0</v>
      </c>
    </row>
    <row r="164" spans="1:1">
      <c r="A164" s="1174">
        <f>IF('Форма 4.10.1'!$J$21="",1,0)</f>
        <v>0</v>
      </c>
    </row>
    <row r="165" spans="1:1">
      <c r="A165" s="1174">
        <f>IF('Форма 4.10.1'!$H$38="",1,0)</f>
        <v>0</v>
      </c>
    </row>
    <row r="166" spans="1:1">
      <c r="A166" s="1174">
        <f>IF('Форма 4.10.1'!$I$38="",1,0)</f>
        <v>0</v>
      </c>
    </row>
    <row r="167" spans="1:1">
      <c r="A167" s="1174">
        <f>IF('Форма 4.10.1'!$J$38="",1,0)</f>
        <v>0</v>
      </c>
    </row>
    <row r="168" spans="1:1">
      <c r="A168" s="1174">
        <f>IF('Форма 4.10.1'!$H$59="",1,0)</f>
        <v>0</v>
      </c>
    </row>
    <row r="169" spans="1:1">
      <c r="A169" s="1174">
        <f>IF('Форма 4.10.1'!$I$59="",1,0)</f>
        <v>0</v>
      </c>
    </row>
    <row r="170" spans="1:1">
      <c r="A170" s="1174">
        <f>IF('Форма 4.10.1'!$J$59="",1,0)</f>
        <v>0</v>
      </c>
    </row>
    <row r="171" spans="1:1">
      <c r="A171" s="1174">
        <f>IF('Форма 4.10.1'!$H$74="",1,0)</f>
        <v>0</v>
      </c>
    </row>
    <row r="172" spans="1:1">
      <c r="A172" s="1174">
        <f>IF('Форма 4.10.1'!$I$74="",1,0)</f>
        <v>0</v>
      </c>
    </row>
    <row r="173" spans="1:1">
      <c r="A173" s="1174">
        <f>IF('Форма 4.10.1'!$J$74="",1,0)</f>
        <v>0</v>
      </c>
    </row>
    <row r="174" spans="1:1">
      <c r="A174" s="1174">
        <f>IF('Форма 4.10.1'!$H$83="",1,0)</f>
        <v>0</v>
      </c>
    </row>
    <row r="175" spans="1:1">
      <c r="A175" s="1174">
        <f>IF('Форма 4.10.1'!$I$83="",1,0)</f>
        <v>0</v>
      </c>
    </row>
    <row r="176" spans="1:1">
      <c r="A176" s="1174">
        <f>IF('Форма 4.10.1'!$J$83="",1,0)</f>
        <v>0</v>
      </c>
    </row>
    <row r="177" spans="1:1">
      <c r="A177" s="1174">
        <f>IF('Форма 4.10.1'!$H$23="",1,0)</f>
        <v>0</v>
      </c>
    </row>
    <row r="178" spans="1:1">
      <c r="A178" s="1174">
        <f>IF('Форма 4.10.1'!$I$23="",1,0)</f>
        <v>0</v>
      </c>
    </row>
    <row r="179" spans="1:1">
      <c r="A179" s="1174">
        <f>IF('Форма 4.10.1'!$J$23="",1,0)</f>
        <v>0</v>
      </c>
    </row>
    <row r="180" spans="1:1">
      <c r="A180" s="1174">
        <f>IF('Форма 4.10.1'!$H$43="",1,0)</f>
        <v>0</v>
      </c>
    </row>
    <row r="181" spans="1:1">
      <c r="A181" s="1174">
        <f>IF('Форма 4.10.1'!$I$43="",1,0)</f>
        <v>0</v>
      </c>
    </row>
    <row r="182" spans="1:1">
      <c r="A182" s="1174">
        <f>IF('Форма 4.10.1'!$J$43="",1,0)</f>
        <v>0</v>
      </c>
    </row>
    <row r="183" spans="1:1">
      <c r="A183" s="1174">
        <f>IF('Форма 4.10.1'!$H$64="",1,0)</f>
        <v>0</v>
      </c>
    </row>
    <row r="184" spans="1:1">
      <c r="A184" s="1174">
        <f>IF('Форма 4.10.1'!$I$64="",1,0)</f>
        <v>0</v>
      </c>
    </row>
    <row r="185" spans="1:1">
      <c r="A185" s="1174">
        <f>IF('Форма 4.10.1'!$J$64="",1,0)</f>
        <v>0</v>
      </c>
    </row>
    <row r="186" spans="1:1">
      <c r="A186" s="1174">
        <f>IF('Форма 4.10.1'!$H$76="",1,0)</f>
        <v>0</v>
      </c>
    </row>
    <row r="187" spans="1:1">
      <c r="A187" s="1174">
        <f>IF('Форма 4.10.1'!$I$76="",1,0)</f>
        <v>0</v>
      </c>
    </row>
    <row r="188" spans="1:1">
      <c r="A188" s="1174">
        <f>IF('Форма 4.10.1'!$J$76="",1,0)</f>
        <v>0</v>
      </c>
    </row>
    <row r="189" spans="1:1">
      <c r="A189" s="1174">
        <f>IF('Форма 4.10.1'!$H$85="",1,0)</f>
        <v>0</v>
      </c>
    </row>
    <row r="190" spans="1:1">
      <c r="A190" s="1174">
        <f>IF('Форма 4.10.1'!$I$85="",1,0)</f>
        <v>0</v>
      </c>
    </row>
    <row r="191" spans="1:1">
      <c r="A191" s="1174">
        <f>IF('Форма 4.10.1'!$J$85="",1,0)</f>
        <v>0</v>
      </c>
    </row>
    <row r="192" spans="1:1">
      <c r="A192" s="1174">
        <f>IF('Форма 4.10.2 | Т-ТЭ | потр'!$M$25="",1,0)</f>
        <v>0</v>
      </c>
    </row>
    <row r="193" spans="1:1">
      <c r="A193" s="1174">
        <f>IF('Форма 4.10.2 | Т-ТЭ | потр'!$O$25="",1,0)</f>
        <v>0</v>
      </c>
    </row>
    <row r="194" spans="1:1">
      <c r="A194" s="1174">
        <f>IF('Форма 4.10.2 | Т-ТЭ | потр'!$Y$24="",1,0)</f>
        <v>0</v>
      </c>
    </row>
    <row r="195" spans="1:1">
      <c r="A195" s="1174">
        <f>IF('Форма 4.10.2 | Т-ТЭ | потр'!$AA$24="",1,0)</f>
        <v>0</v>
      </c>
    </row>
    <row r="196" spans="1:1">
      <c r="A196" s="1174">
        <f>IF('Форма 4.10.2 | Т-ТЭ | потр'!$V$25="",1,0)</f>
        <v>0</v>
      </c>
    </row>
    <row r="197" spans="1:1">
      <c r="A197" s="1174">
        <f>IF('Форма 4.10.2 | Т-ТЭ | потр'!$V$24="",1,0)</f>
        <v>0</v>
      </c>
    </row>
    <row r="198" spans="1:1">
      <c r="A198" s="1174">
        <f>IF('Форма 4.10.2 | Т-ТЭ | потр'!$Z$24="",1,0)</f>
        <v>0</v>
      </c>
    </row>
    <row r="199" spans="1:1">
      <c r="A199" s="1174">
        <f>IF('Форма 4.10.2 | Т-ТЭ | потр'!$AB$24="",1,0)</f>
        <v>0</v>
      </c>
    </row>
    <row r="200" spans="1:1">
      <c r="A200" s="1174">
        <f>IF('Форма 4.10.2 | Т-ТЭ | потр'!$AF$24="",1,0)</f>
        <v>0</v>
      </c>
    </row>
    <row r="201" spans="1:1">
      <c r="A201" s="1174">
        <f>IF('Форма 4.10.2 | Т-ТЭ | потр'!$AH$24="",1,0)</f>
        <v>0</v>
      </c>
    </row>
    <row r="202" spans="1:1">
      <c r="A202" s="1174">
        <f>IF('Форма 4.10.2 | Т-ТЭ | потр'!$AC$25="",1,0)</f>
        <v>0</v>
      </c>
    </row>
    <row r="203" spans="1:1">
      <c r="A203" s="1174">
        <f>IF('Форма 4.10.2 | Т-ТЭ | потр'!$AC$24="",1,0)</f>
        <v>0</v>
      </c>
    </row>
    <row r="204" spans="1:1">
      <c r="A204" s="1174">
        <f>IF('Форма 4.10.2 | Т-ТЭ | потр'!$AG$24="",1,0)</f>
        <v>0</v>
      </c>
    </row>
    <row r="205" spans="1:1">
      <c r="A205" s="1174">
        <f>IF('Форма 4.10.2 | Т-ТЭ | потр'!$AI$24="",1,0)</f>
        <v>0</v>
      </c>
    </row>
    <row r="206" spans="1:1">
      <c r="A206" s="1174">
        <f>IF('Форма 4.10.2 | Т-ТЭ | потр'!$AM$24="",1,0)</f>
        <v>0</v>
      </c>
    </row>
    <row r="207" spans="1:1">
      <c r="A207" s="1174">
        <f>IF('Форма 4.10.2 | Т-ТЭ | потр'!$AO$24="",1,0)</f>
        <v>0</v>
      </c>
    </row>
    <row r="208" spans="1:1">
      <c r="A208" s="1174">
        <f>IF('Форма 4.10.2 | Т-ТЭ | потр'!$AJ$25="",1,0)</f>
        <v>0</v>
      </c>
    </row>
    <row r="209" spans="1:1">
      <c r="A209" s="1174">
        <f>IF('Форма 4.10.2 | Т-ТЭ | потр'!$AJ$24="",1,0)</f>
        <v>0</v>
      </c>
    </row>
    <row r="210" spans="1:1">
      <c r="A210" s="1174">
        <f>IF('Форма 4.10.2 | Т-ТЭ | потр'!$AN$24="",1,0)</f>
        <v>0</v>
      </c>
    </row>
    <row r="211" spans="1:1">
      <c r="A211" s="1174">
        <f>IF('Форма 4.10.2 | Т-ТЭ | потр'!$AP$24="",1,0)</f>
        <v>0</v>
      </c>
    </row>
    <row r="212" spans="1:1">
      <c r="A212" s="1174">
        <f>IF('Форма 4.10.2 | Т-ТЭ | потр'!$O$29="",1,0)</f>
        <v>0</v>
      </c>
    </row>
    <row r="213" spans="1:1">
      <c r="A213" s="1174">
        <f>IF('Форма 4.10.2 | Т-ТЭ | потр'!$O$30="",1,0)</f>
        <v>0</v>
      </c>
    </row>
    <row r="214" spans="1:1">
      <c r="A214" s="1174">
        <f>IF('Форма 4.10.2 | Т-ТЭ | потр'!$M$31="",1,0)</f>
        <v>0</v>
      </c>
    </row>
    <row r="215" spans="1:1">
      <c r="A215" s="1174">
        <f>IF('Форма 4.10.2 | Т-ТЭ | потр'!$O$31="",1,0)</f>
        <v>0</v>
      </c>
    </row>
    <row r="216" spans="1:1">
      <c r="A216" s="1174">
        <f>IF('Форма 4.10.2 | Т-ТЭ | потр'!$R$31="",1,0)</f>
        <v>0</v>
      </c>
    </row>
    <row r="217" spans="1:1">
      <c r="A217" s="1174">
        <f>IF('Форма 4.10.2 | Т-ТЭ | потр'!$T$31="",1,0)</f>
        <v>0</v>
      </c>
    </row>
    <row r="218" spans="1:1">
      <c r="A218" s="1174">
        <f>IF('Форма 4.10.2 | Т-ТЭ | потр'!$V$31="",1,0)</f>
        <v>0</v>
      </c>
    </row>
    <row r="219" spans="1:1">
      <c r="A219" s="1174">
        <f>IF('Форма 4.10.2 | Т-ТЭ | потр'!$Y$31="",1,0)</f>
        <v>0</v>
      </c>
    </row>
    <row r="220" spans="1:1">
      <c r="A220" s="1174">
        <f>IF('Форма 4.10.2 | Т-ТЭ | потр'!$AA$31="",1,0)</f>
        <v>0</v>
      </c>
    </row>
    <row r="221" spans="1:1">
      <c r="A221" s="1174">
        <f>IF('Форма 4.10.2 | Т-ТЭ | потр'!$AC$31="",1,0)</f>
        <v>0</v>
      </c>
    </row>
    <row r="222" spans="1:1">
      <c r="A222" s="1174">
        <f>IF('Форма 4.10.2 | Т-ТЭ | потр'!$AF$31="",1,0)</f>
        <v>0</v>
      </c>
    </row>
    <row r="223" spans="1:1">
      <c r="A223" s="1174">
        <f>IF('Форма 4.10.2 | Т-ТЭ | потр'!$AH$31="",1,0)</f>
        <v>0</v>
      </c>
    </row>
    <row r="224" spans="1:1">
      <c r="A224" s="1174">
        <f>IF('Форма 4.10.2 | Т-ТЭ | потр'!$AJ$31="",1,0)</f>
        <v>0</v>
      </c>
    </row>
    <row r="225" spans="1:1">
      <c r="A225" s="1174">
        <f>IF('Форма 4.10.2 | Т-ТЭ | потр'!$AM$31="",1,0)</f>
        <v>0</v>
      </c>
    </row>
    <row r="226" spans="1:1">
      <c r="A226" s="1174">
        <f>IF('Форма 4.10.2 | Т-ТЭ | потр'!$AO$31="",1,0)</f>
        <v>0</v>
      </c>
    </row>
    <row r="227" spans="1:1">
      <c r="A227" s="1174">
        <f>IF('Форма 4.10.2 | Т-ТЭ | потр'!$S$31="",1,0)</f>
        <v>0</v>
      </c>
    </row>
    <row r="228" spans="1:1">
      <c r="A228" s="1174">
        <f>IF('Форма 4.10.2 | Т-ТЭ | потр'!$U$31="",1,0)</f>
        <v>0</v>
      </c>
    </row>
    <row r="229" spans="1:1">
      <c r="A229" s="1174">
        <f>IF('Форма 4.10.2 | Т-ТЭ | потр'!$Z$31="",1,0)</f>
        <v>0</v>
      </c>
    </row>
    <row r="230" spans="1:1">
      <c r="A230" s="1174">
        <f>IF('Форма 4.10.2 | Т-ТЭ | потр'!$AB$31="",1,0)</f>
        <v>0</v>
      </c>
    </row>
    <row r="231" spans="1:1">
      <c r="A231" s="1174">
        <f>IF('Форма 4.10.2 | Т-ТЭ | потр'!$AG$31="",1,0)</f>
        <v>0</v>
      </c>
    </row>
    <row r="232" spans="1:1">
      <c r="A232" s="1174">
        <f>IF('Форма 4.10.2 | Т-ТЭ | потр'!$AI$31="",1,0)</f>
        <v>0</v>
      </c>
    </row>
    <row r="233" spans="1:1">
      <c r="A233" s="1174">
        <f>IF('Форма 4.10.2 | Т-ТЭ | потр'!$AN$31="",1,0)</f>
        <v>0</v>
      </c>
    </row>
    <row r="234" spans="1:1">
      <c r="A234" s="1174">
        <f>IF('Форма 4.10.2 | Т-ТЭ | потр'!$AP$31="",1,0)</f>
        <v>0</v>
      </c>
    </row>
    <row r="235" spans="1:1">
      <c r="A235" s="1174">
        <f>IF('Форма 4.10.3 | Т-ТН'!$M$25="",1,0)</f>
        <v>0</v>
      </c>
    </row>
    <row r="236" spans="1:1">
      <c r="A236" s="1174">
        <f>IF('Форма 4.10.3 | Т-ТН'!$O$25="",1,0)</f>
        <v>0</v>
      </c>
    </row>
    <row r="237" spans="1:1">
      <c r="A237" s="1174">
        <f>IF('Форма 4.10.3 | Т-ТН'!$Y$24="",1,0)</f>
        <v>0</v>
      </c>
    </row>
    <row r="238" spans="1:1">
      <c r="A238" s="1174">
        <f>IF('Форма 4.10.3 | Т-ТН'!$AA$24="",1,0)</f>
        <v>0</v>
      </c>
    </row>
    <row r="239" spans="1:1">
      <c r="A239" s="1174">
        <f>IF('Форма 4.10.3 | Т-ТН'!$V$25="",1,0)</f>
        <v>0</v>
      </c>
    </row>
    <row r="240" spans="1:1">
      <c r="A240" s="1174">
        <f>IF('Форма 4.10.3 | Т-ТН'!$V$24="",1,0)</f>
        <v>0</v>
      </c>
    </row>
    <row r="241" spans="1:1">
      <c r="A241" s="1174">
        <f>IF('Форма 4.10.3 | Т-ТН'!$Z$24="",1,0)</f>
        <v>0</v>
      </c>
    </row>
    <row r="242" spans="1:1">
      <c r="A242" s="1174">
        <f>IF('Форма 4.10.3 | Т-ТН'!$AB$24="",1,0)</f>
        <v>0</v>
      </c>
    </row>
    <row r="243" spans="1:1">
      <c r="A243" s="1174">
        <f>IF('Форма 4.10.3 | Т-ТН'!$AF$24="",1,0)</f>
        <v>0</v>
      </c>
    </row>
    <row r="244" spans="1:1">
      <c r="A244" s="1174">
        <f>IF('Форма 4.10.3 | Т-ТН'!$AH$24="",1,0)</f>
        <v>0</v>
      </c>
    </row>
    <row r="245" spans="1:1">
      <c r="A245" s="1174">
        <f>IF('Форма 4.10.3 | Т-ТН'!$AC$25="",1,0)</f>
        <v>0</v>
      </c>
    </row>
    <row r="246" spans="1:1">
      <c r="A246" s="1174">
        <f>IF('Форма 4.10.3 | Т-ТН'!$AC$24="",1,0)</f>
        <v>0</v>
      </c>
    </row>
    <row r="247" spans="1:1">
      <c r="A247" s="1174">
        <f>IF('Форма 4.10.3 | Т-ТН'!$AG$24="",1,0)</f>
        <v>0</v>
      </c>
    </row>
    <row r="248" spans="1:1">
      <c r="A248" s="1174">
        <f>IF('Форма 4.10.3 | Т-ТН'!$AI$24="",1,0)</f>
        <v>0</v>
      </c>
    </row>
    <row r="249" spans="1:1">
      <c r="A249" s="1174">
        <f>IF('Форма 4.10.3 | Т-ТН'!$AM$24="",1,0)</f>
        <v>0</v>
      </c>
    </row>
    <row r="250" spans="1:1">
      <c r="A250" s="1174">
        <f>IF('Форма 4.10.3 | Т-ТН'!$AO$24="",1,0)</f>
        <v>0</v>
      </c>
    </row>
    <row r="251" spans="1:1">
      <c r="A251" s="1174">
        <f>IF('Форма 4.10.3 | Т-ТН'!$AJ$25="",1,0)</f>
        <v>0</v>
      </c>
    </row>
    <row r="252" spans="1:1">
      <c r="A252" s="1174">
        <f>IF('Форма 4.10.3 | Т-ТН'!$AJ$24="",1,0)</f>
        <v>0</v>
      </c>
    </row>
    <row r="253" spans="1:1">
      <c r="A253" s="1174">
        <f>IF('Форма 4.10.3 | Т-ТН'!$AN$24="",1,0)</f>
        <v>0</v>
      </c>
    </row>
    <row r="254" spans="1:1">
      <c r="A254" s="1174">
        <f>IF('Форма 4.10.3 | Т-ТН'!$AP$24="",1,0)</f>
        <v>0</v>
      </c>
    </row>
    <row r="255" spans="1:1">
      <c r="A255" s="1174">
        <f>IF('Форма 4.10.4 | Т-гор.вода'!$AB$24="",1,0)</f>
        <v>0</v>
      </c>
    </row>
    <row r="256" spans="1:1">
      <c r="A256" s="1174">
        <f>IF('Форма 4.10.4 | Т-гор.вода'!$AI$24="",1,0)</f>
        <v>0</v>
      </c>
    </row>
    <row r="257" spans="1:1">
      <c r="A257" s="1174">
        <f>IF('Форма 4.10.4 | Т-гор.вода'!$AK$24="",1,0)</f>
        <v>0</v>
      </c>
    </row>
    <row r="258" spans="1:1">
      <c r="A258" s="1174">
        <f>IF('Форма 4.10.4 | Т-гор.вода'!$AA$24="",1,0)</f>
        <v>0</v>
      </c>
    </row>
    <row r="259" spans="1:1">
      <c r="A259" s="1174">
        <f>IF('Форма 4.10.4 | Т-гор.вода'!$AJ$24="",1,0)</f>
        <v>0</v>
      </c>
    </row>
    <row r="260" spans="1:1">
      <c r="A260" s="1174">
        <f>IF('Форма 4.10.4 | Т-гор.вода'!$AL$24="",1,0)</f>
        <v>0</v>
      </c>
    </row>
    <row r="261" spans="1:1">
      <c r="A261" s="1174">
        <f>IF('Форма 4.10.4 | Т-гор.вода'!$AN$24="",1,0)</f>
        <v>0</v>
      </c>
    </row>
    <row r="262" spans="1:1">
      <c r="A262" s="1174">
        <f>IF('Форма 4.10.4 | Т-гор.вода'!$AU$24="",1,0)</f>
        <v>0</v>
      </c>
    </row>
    <row r="263" spans="1:1">
      <c r="A263" s="1174">
        <f>IF('Форма 4.10.4 | Т-гор.вода'!$AW$24="",1,0)</f>
        <v>0</v>
      </c>
    </row>
    <row r="264" spans="1:1">
      <c r="A264" s="1174">
        <f>IF('Форма 4.10.4 | Т-гор.вода'!$AM$24="",1,0)</f>
        <v>0</v>
      </c>
    </row>
    <row r="265" spans="1:1">
      <c r="A265" s="1174">
        <f>IF('Форма 4.10.4 | Т-гор.вода'!$AV$24="",1,0)</f>
        <v>0</v>
      </c>
    </row>
    <row r="266" spans="1:1">
      <c r="A266" s="1174">
        <f>IF('Форма 4.10.4 | Т-гор.вода'!$AX$24="",1,0)</f>
        <v>0</v>
      </c>
    </row>
    <row r="267" spans="1:1">
      <c r="A267" s="1174">
        <f>IF('Форма 4.10.4 | Т-гор.вода'!$AZ$24="",1,0)</f>
        <v>0</v>
      </c>
    </row>
    <row r="268" spans="1:1">
      <c r="A268" s="1174">
        <f>IF('Форма 4.10.4 | Т-гор.вода'!$BG$24="",1,0)</f>
        <v>0</v>
      </c>
    </row>
    <row r="269" spans="1:1">
      <c r="A269" s="1174">
        <f>IF('Форма 4.10.4 | Т-гор.вода'!$BI$24="",1,0)</f>
        <v>0</v>
      </c>
    </row>
    <row r="270" spans="1:1">
      <c r="A270" s="1174">
        <f>IF('Форма 4.10.4 | Т-гор.вода'!$AY$24="",1,0)</f>
        <v>0</v>
      </c>
    </row>
    <row r="271" spans="1:1">
      <c r="A271" s="1174">
        <f>IF('Форма 4.10.4 | Т-гор.вода'!$BH$24="",1,0)</f>
        <v>0</v>
      </c>
    </row>
    <row r="272" spans="1:1">
      <c r="A272" s="1174">
        <f>IF('Форма 4.10.4 | Т-гор.вода'!$BJ$24="",1,0)</f>
        <v>0</v>
      </c>
    </row>
    <row r="273" spans="1:1">
      <c r="A273" s="1174">
        <f>IF('Форма 4.10.1'!$K$15="",1,0)</f>
        <v>0</v>
      </c>
    </row>
    <row r="274" spans="1:1">
      <c r="A274" s="1174">
        <f>IF('Форма 4.10.1'!$H$29="",1,0)</f>
        <v>0</v>
      </c>
    </row>
    <row r="275" spans="1:1">
      <c r="A275" s="1174">
        <f>IF('Форма 4.10.1'!$I$29="",1,0)</f>
        <v>0</v>
      </c>
    </row>
    <row r="276" spans="1:1">
      <c r="A276" s="1174">
        <f>IF('Форма 4.10.1'!$J$29="",1,0)</f>
        <v>0</v>
      </c>
    </row>
    <row r="277" spans="1:1">
      <c r="A277" s="1174">
        <f>IF('Форма 4.10.1'!$H$30="",1,0)</f>
        <v>0</v>
      </c>
    </row>
    <row r="278" spans="1:1">
      <c r="A278" s="1174">
        <f>IF('Форма 4.10.1'!$I$30="",1,0)</f>
        <v>0</v>
      </c>
    </row>
    <row r="279" spans="1:1">
      <c r="A279" s="1174">
        <f>IF('Форма 4.10.1'!$J$30="",1,0)</f>
        <v>0</v>
      </c>
    </row>
    <row r="280" spans="1:1">
      <c r="A280" s="1174">
        <f>IF('Форма 4.10.1'!$H$31="",1,0)</f>
        <v>0</v>
      </c>
    </row>
    <row r="281" spans="1:1">
      <c r="A281" s="1174">
        <f>IF('Форма 4.10.1'!$I$31="",1,0)</f>
        <v>0</v>
      </c>
    </row>
    <row r="282" spans="1:1">
      <c r="A282" s="1174">
        <f>IF('Форма 4.10.1'!$J$31="",1,0)</f>
        <v>0</v>
      </c>
    </row>
    <row r="283" spans="1:1">
      <c r="A283" s="1174">
        <f>IF('Форма 4.10.1'!$H$34="",1,0)</f>
        <v>0</v>
      </c>
    </row>
    <row r="284" spans="1:1">
      <c r="A284" s="1174">
        <f>IF('Форма 4.10.1'!$I$34="",1,0)</f>
        <v>0</v>
      </c>
    </row>
    <row r="285" spans="1:1">
      <c r="A285" s="1174">
        <f>IF('Форма 4.10.1'!$J$34="",1,0)</f>
        <v>0</v>
      </c>
    </row>
    <row r="286" spans="1:1">
      <c r="A286" s="1174">
        <f>IF('Форма 4.10.1'!$H$35="",1,0)</f>
        <v>0</v>
      </c>
    </row>
    <row r="287" spans="1:1">
      <c r="A287" s="1174">
        <f>IF('Форма 4.10.1'!$I$35="",1,0)</f>
        <v>0</v>
      </c>
    </row>
    <row r="288" spans="1:1">
      <c r="A288" s="1174">
        <f>IF('Форма 4.10.1'!$J$35="",1,0)</f>
        <v>0</v>
      </c>
    </row>
    <row r="289" spans="1:1">
      <c r="A289" s="1174">
        <f>IF('Форма 4.10.1'!$H$36="",1,0)</f>
        <v>0</v>
      </c>
    </row>
    <row r="290" spans="1:1">
      <c r="A290" s="1174">
        <f>IF('Форма 4.10.1'!$I$36="",1,0)</f>
        <v>0</v>
      </c>
    </row>
    <row r="291" spans="1:1">
      <c r="A291" s="1174">
        <f>IF('Форма 4.10.1'!$J$36="",1,0)</f>
        <v>0</v>
      </c>
    </row>
    <row r="292" spans="1:1">
      <c r="A292" s="1174">
        <f>IF('Форма 4.10.1'!$H$39="",1,0)</f>
        <v>0</v>
      </c>
    </row>
    <row r="293" spans="1:1">
      <c r="A293" s="1174">
        <f>IF('Форма 4.10.1'!$I$39="",1,0)</f>
        <v>0</v>
      </c>
    </row>
    <row r="294" spans="1:1">
      <c r="A294" s="1174">
        <f>IF('Форма 4.10.1'!$J$39="",1,0)</f>
        <v>0</v>
      </c>
    </row>
    <row r="295" spans="1:1">
      <c r="A295" s="1174">
        <f>IF('Форма 4.10.1'!$H$40="",1,0)</f>
        <v>0</v>
      </c>
    </row>
    <row r="296" spans="1:1">
      <c r="A296" s="1174">
        <f>IF('Форма 4.10.1'!$I$40="",1,0)</f>
        <v>0</v>
      </c>
    </row>
    <row r="297" spans="1:1">
      <c r="A297" s="1174">
        <f>IF('Форма 4.10.1'!$J$40="",1,0)</f>
        <v>0</v>
      </c>
    </row>
    <row r="298" spans="1:1">
      <c r="A298" s="1174">
        <f>IF('Форма 4.10.1'!$H$41="",1,0)</f>
        <v>0</v>
      </c>
    </row>
    <row r="299" spans="1:1">
      <c r="A299" s="1174">
        <f>IF('Форма 4.10.1'!$I$41="",1,0)</f>
        <v>0</v>
      </c>
    </row>
    <row r="300" spans="1:1">
      <c r="A300" s="1174">
        <f>IF('Форма 4.10.1'!$J$41="",1,0)</f>
        <v>0</v>
      </c>
    </row>
    <row r="301" spans="1:1">
      <c r="A301" s="1174">
        <f>IF('Форма 4.10.1'!$H$44="",1,0)</f>
        <v>0</v>
      </c>
    </row>
    <row r="302" spans="1:1">
      <c r="A302" s="1174">
        <f>IF('Форма 4.10.1'!$I$44="",1,0)</f>
        <v>0</v>
      </c>
    </row>
    <row r="303" spans="1:1">
      <c r="A303" s="1174">
        <f>IF('Форма 4.10.1'!$J$44="",1,0)</f>
        <v>0</v>
      </c>
    </row>
    <row r="304" spans="1:1">
      <c r="A304" s="1174">
        <f>IF('Форма 4.10.1'!$H$45="",1,0)</f>
        <v>0</v>
      </c>
    </row>
    <row r="305" spans="1:1">
      <c r="A305" s="1174">
        <f>IF('Форма 4.10.1'!$I$45="",1,0)</f>
        <v>0</v>
      </c>
    </row>
    <row r="306" spans="1:1">
      <c r="A306" s="1174">
        <f>IF('Форма 4.10.1'!$J$45="",1,0)</f>
        <v>0</v>
      </c>
    </row>
    <row r="307" spans="1:1">
      <c r="A307" s="1174">
        <f>IF('Форма 4.10.1'!$H$46="",1,0)</f>
        <v>0</v>
      </c>
    </row>
    <row r="308" spans="1:1">
      <c r="A308" s="1174">
        <f>IF('Форма 4.10.1'!$I$46="",1,0)</f>
        <v>0</v>
      </c>
    </row>
    <row r="309" spans="1:1">
      <c r="A309" s="1174">
        <f>IF('Форма 4.10.1'!$J$46="",1,0)</f>
        <v>0</v>
      </c>
    </row>
    <row r="310" spans="1:1">
      <c r="A310" s="1174">
        <f>IF('Форма 4.10.1'!$H$50="",1,0)</f>
        <v>0</v>
      </c>
    </row>
    <row r="311" spans="1:1">
      <c r="A311" s="1174">
        <f>IF('Форма 4.10.1'!$I$50="",1,0)</f>
        <v>0</v>
      </c>
    </row>
    <row r="312" spans="1:1">
      <c r="A312" s="1174">
        <f>IF('Форма 4.10.1'!$J$50="",1,0)</f>
        <v>0</v>
      </c>
    </row>
    <row r="313" spans="1:1">
      <c r="A313" s="1174">
        <f>IF('Форма 4.10.1'!$H$51="",1,0)</f>
        <v>0</v>
      </c>
    </row>
    <row r="314" spans="1:1">
      <c r="A314" s="1174">
        <f>IF('Форма 4.10.1'!$I$51="",1,0)</f>
        <v>0</v>
      </c>
    </row>
    <row r="315" spans="1:1">
      <c r="A315" s="1174">
        <f>IF('Форма 4.10.1'!$J$51="",1,0)</f>
        <v>0</v>
      </c>
    </row>
    <row r="316" spans="1:1">
      <c r="A316" s="1174">
        <f>IF('Форма 4.10.1'!$H$52="",1,0)</f>
        <v>0</v>
      </c>
    </row>
    <row r="317" spans="1:1">
      <c r="A317" s="1174">
        <f>IF('Форма 4.10.1'!$I$52="",1,0)</f>
        <v>0</v>
      </c>
    </row>
    <row r="318" spans="1:1">
      <c r="A318" s="1174">
        <f>IF('Форма 4.10.1'!$J$52="",1,0)</f>
        <v>0</v>
      </c>
    </row>
    <row r="319" spans="1:1">
      <c r="A319" s="1174">
        <f>IF('Форма 4.10.1'!$H$55="",1,0)</f>
        <v>0</v>
      </c>
    </row>
    <row r="320" spans="1:1">
      <c r="A320" s="1174">
        <f>IF('Форма 4.10.1'!$I$55="",1,0)</f>
        <v>0</v>
      </c>
    </row>
    <row r="321" spans="1:1">
      <c r="A321" s="1174">
        <f>IF('Форма 4.10.1'!$J$55="",1,0)</f>
        <v>0</v>
      </c>
    </row>
    <row r="322" spans="1:1">
      <c r="A322" s="1174">
        <f>IF('Форма 4.10.1'!$H$56="",1,0)</f>
        <v>0</v>
      </c>
    </row>
    <row r="323" spans="1:1">
      <c r="A323" s="1174">
        <f>IF('Форма 4.10.1'!$I$56="",1,0)</f>
        <v>0</v>
      </c>
    </row>
    <row r="324" spans="1:1">
      <c r="A324" s="1174">
        <f>IF('Форма 4.10.1'!$J$56="",1,0)</f>
        <v>0</v>
      </c>
    </row>
    <row r="325" spans="1:1">
      <c r="A325" s="1174">
        <f>IF('Форма 4.10.1'!$H$57="",1,0)</f>
        <v>0</v>
      </c>
    </row>
    <row r="326" spans="1:1">
      <c r="A326" s="1174">
        <f>IF('Форма 4.10.1'!$I$57="",1,0)</f>
        <v>0</v>
      </c>
    </row>
    <row r="327" spans="1:1">
      <c r="A327" s="1174">
        <f>IF('Форма 4.10.1'!$J$57="",1,0)</f>
        <v>0</v>
      </c>
    </row>
    <row r="328" spans="1:1">
      <c r="A328" s="1174">
        <f>IF('Форма 4.10.1'!$H$60="",1,0)</f>
        <v>0</v>
      </c>
    </row>
    <row r="329" spans="1:1">
      <c r="A329" s="1174">
        <f>IF('Форма 4.10.1'!$I$60="",1,0)</f>
        <v>0</v>
      </c>
    </row>
    <row r="330" spans="1:1">
      <c r="A330" s="1174">
        <f>IF('Форма 4.10.1'!$J$60="",1,0)</f>
        <v>0</v>
      </c>
    </row>
    <row r="331" spans="1:1">
      <c r="A331" s="1174">
        <f>IF('Форма 4.10.1'!$H$61="",1,0)</f>
        <v>0</v>
      </c>
    </row>
    <row r="332" spans="1:1">
      <c r="A332" s="1174">
        <f>IF('Форма 4.10.1'!$I$61="",1,0)</f>
        <v>0</v>
      </c>
    </row>
    <row r="333" spans="1:1">
      <c r="A333" s="1174">
        <f>IF('Форма 4.10.1'!$J$61="",1,0)</f>
        <v>0</v>
      </c>
    </row>
    <row r="334" spans="1:1">
      <c r="A334" s="1174">
        <f>IF('Форма 4.10.1'!$H$62="",1,0)</f>
        <v>0</v>
      </c>
    </row>
    <row r="335" spans="1:1">
      <c r="A335" s="1174">
        <f>IF('Форма 4.10.1'!$I$62="",1,0)</f>
        <v>0</v>
      </c>
    </row>
    <row r="336" spans="1:1">
      <c r="A336" s="1174">
        <f>IF('Форма 4.10.1'!$J$62="",1,0)</f>
        <v>0</v>
      </c>
    </row>
    <row r="337" spans="1:1">
      <c r="A337" s="1174">
        <f>IF('Форма 4.10.1'!$H$65="",1,0)</f>
        <v>0</v>
      </c>
    </row>
    <row r="338" spans="1:1">
      <c r="A338" s="1174">
        <f>IF('Форма 4.10.1'!$I$65="",1,0)</f>
        <v>0</v>
      </c>
    </row>
    <row r="339" spans="1:1">
      <c r="A339" s="1174">
        <f>IF('Форма 4.10.1'!$J$65="",1,0)</f>
        <v>0</v>
      </c>
    </row>
    <row r="340" spans="1:1">
      <c r="A340" s="1174">
        <f>IF('Форма 4.10.1'!$H$66="",1,0)</f>
        <v>0</v>
      </c>
    </row>
    <row r="341" spans="1:1">
      <c r="A341" s="1174">
        <f>IF('Форма 4.10.1'!$I$66="",1,0)</f>
        <v>0</v>
      </c>
    </row>
    <row r="342" spans="1:1">
      <c r="A342" s="1174">
        <f>IF('Форма 4.10.1'!$J$66="",1,0)</f>
        <v>0</v>
      </c>
    </row>
    <row r="343" spans="1:1">
      <c r="A343" s="1174">
        <f>IF('Форма 4.10.1'!$H$67="",1,0)</f>
        <v>0</v>
      </c>
    </row>
    <row r="344" spans="1:1">
      <c r="A344" s="1174">
        <f>IF('Форма 4.10.1'!$I$67="",1,0)</f>
        <v>0</v>
      </c>
    </row>
    <row r="345" spans="1:1">
      <c r="A345" s="1174">
        <f>IF('Форма 4.10.1'!$J$67="",1,0)</f>
        <v>0</v>
      </c>
    </row>
    <row r="346" spans="1:1">
      <c r="A346" s="1174">
        <f>IF('Форма 4.10.1'!$K$26="",1,0)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203"/>
  </cols>
  <sheetData>
    <row r="1" spans="1:3">
      <c r="A1" s="1203" t="s">
        <v>489</v>
      </c>
      <c r="B1" s="1203" t="s">
        <v>490</v>
      </c>
      <c r="C1" s="1203" t="s">
        <v>65</v>
      </c>
    </row>
    <row r="2" spans="1:3">
      <c r="A2" s="1203">
        <v>4189678</v>
      </c>
      <c r="B2" s="1203" t="s">
        <v>1005</v>
      </c>
      <c r="C2" s="1203" t="s">
        <v>1006</v>
      </c>
    </row>
    <row r="3" spans="1:3">
      <c r="A3" s="1203">
        <v>4190415</v>
      </c>
      <c r="B3" s="1203" t="s">
        <v>1007</v>
      </c>
      <c r="C3" s="1203" t="s">
        <v>1006</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1656</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389</v>
      </c>
      <c r="B1" s="221" t="s">
        <v>390</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33" sqref="E33"/>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398</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40" t="s">
        <v>394</v>
      </c>
      <c r="E4" s="1241"/>
      <c r="F4" s="1241"/>
      <c r="G4" s="1241"/>
      <c r="H4" s="1242"/>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43"/>
      <c r="E6" s="1243"/>
      <c r="F6" s="1244" t="s">
        <v>82</v>
      </c>
      <c r="G6" s="1244"/>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31" t="s">
        <v>15</v>
      </c>
      <c r="E8" s="1231"/>
      <c r="F8" s="1231" t="s">
        <v>395</v>
      </c>
      <c r="G8" s="1231"/>
      <c r="H8" s="1231"/>
      <c r="I8" s="1245" t="s">
        <v>396</v>
      </c>
      <c r="J8" s="1245"/>
      <c r="K8" s="1245"/>
      <c r="L8" s="1245"/>
      <c r="M8" s="204"/>
      <c r="N8" s="204"/>
      <c r="O8" s="204"/>
      <c r="P8" s="204"/>
      <c r="Q8" s="336"/>
      <c r="R8" s="204"/>
      <c r="S8" s="333"/>
      <c r="T8" s="333"/>
      <c r="U8" s="333"/>
      <c r="V8" s="333"/>
    </row>
    <row r="9" spans="1:256" s="120" customFormat="1" ht="20.25" customHeight="1">
      <c r="A9" s="119"/>
      <c r="B9" s="35"/>
      <c r="C9" s="222"/>
      <c r="D9" s="232" t="s">
        <v>90</v>
      </c>
      <c r="E9" s="232" t="s">
        <v>397</v>
      </c>
      <c r="F9" s="1236" t="s">
        <v>90</v>
      </c>
      <c r="G9" s="1237"/>
      <c r="H9" s="233" t="s">
        <v>397</v>
      </c>
      <c r="I9" s="1238" t="s">
        <v>90</v>
      </c>
      <c r="J9" s="1238"/>
      <c r="K9" s="233" t="s">
        <v>397</v>
      </c>
      <c r="L9" s="233" t="s">
        <v>398</v>
      </c>
      <c r="M9" s="204"/>
      <c r="N9" s="204"/>
      <c r="O9" s="204"/>
      <c r="P9" s="204"/>
      <c r="Q9" s="336"/>
      <c r="R9" s="204"/>
      <c r="S9" s="333"/>
      <c r="T9" s="333"/>
      <c r="U9" s="333"/>
      <c r="V9" s="333"/>
    </row>
    <row r="10" spans="1:256" ht="12" customHeight="1">
      <c r="C10" s="241"/>
      <c r="D10" s="331" t="s">
        <v>91</v>
      </c>
      <c r="E10" s="331" t="s">
        <v>47</v>
      </c>
      <c r="F10" s="1239" t="s">
        <v>48</v>
      </c>
      <c r="G10" s="1239"/>
      <c r="H10" s="331" t="s">
        <v>49</v>
      </c>
      <c r="I10" s="1239" t="s">
        <v>66</v>
      </c>
      <c r="J10" s="1239"/>
      <c r="K10" s="331" t="s">
        <v>67</v>
      </c>
      <c r="L10" s="331" t="s">
        <v>181</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0" t="s">
        <v>399</v>
      </c>
      <c r="C12" s="1230"/>
      <c r="D12" s="1231">
        <v>1</v>
      </c>
      <c r="E12" s="1232" t="s">
        <v>1656</v>
      </c>
      <c r="F12" s="1192"/>
      <c r="G12" s="1176">
        <v>0</v>
      </c>
      <c r="H12" s="334"/>
      <c r="I12" s="242"/>
      <c r="J12" s="371" t="s">
        <v>496</v>
      </c>
      <c r="K12" s="1085"/>
      <c r="L12" s="258"/>
      <c r="M12" s="1096">
        <f>mergeValue(H12)</f>
        <v>0</v>
      </c>
      <c r="N12" s="1095"/>
      <c r="O12" s="1095"/>
      <c r="P12" s="1096" t="str">
        <f>IF(ISERROR(MATCH(Q12,MODesc,0)),"n","y")</f>
        <v>n</v>
      </c>
      <c r="Q12" s="1095" t="s">
        <v>1656</v>
      </c>
      <c r="R12" s="1096" t="str">
        <f>K12&amp;"("&amp;L12&amp;")"</f>
        <v>()</v>
      </c>
      <c r="S12" s="1090"/>
      <c r="T12" s="1090"/>
      <c r="U12" s="240"/>
      <c r="V12" s="1090"/>
      <c r="W12" s="1090"/>
      <c r="X12" s="1090"/>
      <c r="Y12" s="256"/>
      <c r="Z12" s="256"/>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4"/>
      <c r="BO12" s="564"/>
      <c r="BP12" s="564"/>
      <c r="BQ12" s="564"/>
      <c r="BR12" s="564"/>
      <c r="BS12" s="564"/>
      <c r="BT12" s="564"/>
      <c r="BU12" s="564"/>
      <c r="BV12" s="256"/>
      <c r="BW12" s="256"/>
      <c r="BX12" s="256"/>
      <c r="BY12" s="256"/>
      <c r="BZ12" s="256"/>
      <c r="CA12" s="256"/>
      <c r="CB12" s="256"/>
      <c r="CC12" s="256"/>
      <c r="CD12" s="256"/>
      <c r="CE12" s="256"/>
    </row>
    <row r="13" spans="1:256" s="257" customFormat="1" ht="0.95" customHeight="1">
      <c r="A13" s="84"/>
      <c r="B13" s="1090" t="s">
        <v>402</v>
      </c>
      <c r="C13" s="1230"/>
      <c r="D13" s="1231"/>
      <c r="E13" s="1233"/>
      <c r="F13" s="1234"/>
      <c r="G13" s="1231">
        <v>1</v>
      </c>
      <c r="H13" s="1228" t="s">
        <v>769</v>
      </c>
      <c r="I13" s="242"/>
      <c r="J13" s="371" t="s">
        <v>496</v>
      </c>
      <c r="K13" s="1085"/>
      <c r="L13" s="258"/>
      <c r="M13" s="1096" t="str">
        <f>mergeValue(H13)</f>
        <v>город Санкт-Петербург</v>
      </c>
      <c r="N13" s="1095"/>
      <c r="O13" s="1095"/>
      <c r="P13" s="1095"/>
      <c r="Q13" s="1095"/>
      <c r="R13" s="1096" t="str">
        <f>K13&amp;"("&amp;L13&amp;")"</f>
        <v>()</v>
      </c>
      <c r="S13" s="1090"/>
      <c r="T13" s="1090"/>
      <c r="U13" s="240"/>
      <c r="V13" s="1090"/>
      <c r="W13" s="1090"/>
      <c r="X13" s="1090"/>
      <c r="Y13" s="256"/>
      <c r="Z13" s="256"/>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c r="BP13" s="564"/>
      <c r="BQ13" s="564"/>
      <c r="BR13" s="564"/>
      <c r="BS13" s="564"/>
      <c r="BT13" s="564"/>
      <c r="BU13" s="564"/>
      <c r="BV13" s="256"/>
      <c r="BW13" s="256"/>
      <c r="BX13" s="256"/>
      <c r="BY13" s="256"/>
      <c r="BZ13" s="256"/>
      <c r="CA13" s="256"/>
      <c r="CB13" s="256"/>
      <c r="CC13" s="256"/>
      <c r="CD13" s="256"/>
      <c r="CE13" s="256"/>
    </row>
    <row r="14" spans="1:256" s="257" customFormat="1" ht="15" customHeight="1">
      <c r="A14" s="84"/>
      <c r="B14" s="1090" t="s">
        <v>402</v>
      </c>
      <c r="C14" s="1230"/>
      <c r="D14" s="1231"/>
      <c r="E14" s="1233"/>
      <c r="F14" s="1235"/>
      <c r="G14" s="1231"/>
      <c r="H14" s="1229"/>
      <c r="I14" s="1199"/>
      <c r="J14" s="1176">
        <v>1</v>
      </c>
      <c r="K14" s="1191" t="s">
        <v>769</v>
      </c>
      <c r="L14" s="239" t="s">
        <v>770</v>
      </c>
      <c r="M14" s="1096" t="str">
        <f>mergeValue(H14)</f>
        <v>город Санкт-Петербург</v>
      </c>
      <c r="N14" s="1095"/>
      <c r="O14" s="1095"/>
      <c r="P14" s="1095"/>
      <c r="Q14" s="1095"/>
      <c r="R14" s="1096" t="str">
        <f>K14&amp;" ("&amp;L14&amp;")"</f>
        <v>город Санкт-Петербург (40000000)</v>
      </c>
      <c r="S14" s="1090"/>
      <c r="T14" s="1090"/>
      <c r="U14" s="240"/>
      <c r="V14" s="1090"/>
      <c r="W14" s="1090"/>
      <c r="X14" s="1090"/>
      <c r="Y14" s="256"/>
      <c r="Z14" s="256"/>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4"/>
      <c r="BQ14" s="564"/>
      <c r="BR14" s="564"/>
      <c r="BS14" s="564"/>
      <c r="BT14" s="564"/>
      <c r="BU14" s="564"/>
      <c r="BV14" s="256"/>
      <c r="BW14" s="256"/>
      <c r="BX14" s="256"/>
      <c r="BY14" s="256"/>
      <c r="BZ14" s="256"/>
      <c r="CA14" s="256"/>
      <c r="CB14" s="256"/>
      <c r="CC14" s="256"/>
      <c r="CD14" s="256"/>
      <c r="CE14" s="256"/>
    </row>
    <row r="15" spans="1:256" s="120" customFormat="1" ht="0.95" customHeight="1">
      <c r="A15" s="35"/>
      <c r="B15" s="35" t="s">
        <v>399</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203"/>
    <col min="2" max="2" width="65.28515625" style="1203" customWidth="1"/>
    <col min="3" max="3" width="41" style="1203" customWidth="1"/>
    <col min="4" max="16384" width="9.140625" style="1203"/>
  </cols>
  <sheetData>
    <row r="1" spans="1:2">
      <c r="A1" s="1203" t="s">
        <v>327</v>
      </c>
      <c r="B1" s="1203" t="s">
        <v>328</v>
      </c>
    </row>
    <row r="2" spans="1:2">
      <c r="A2" s="1203">
        <v>4213775</v>
      </c>
      <c r="B2" s="1203" t="s">
        <v>581</v>
      </c>
    </row>
    <row r="3" spans="1:2">
      <c r="A3" s="1203">
        <v>4213784</v>
      </c>
      <c r="B3" s="1203" t="s">
        <v>674</v>
      </c>
    </row>
    <row r="4" spans="1:2">
      <c r="A4" s="1203">
        <v>4213781</v>
      </c>
      <c r="B4" s="1203" t="s">
        <v>673</v>
      </c>
    </row>
    <row r="5" spans="1:2">
      <c r="A5" s="1203">
        <v>4213776</v>
      </c>
      <c r="B5" s="1203" t="s">
        <v>582</v>
      </c>
    </row>
    <row r="6" spans="1:2">
      <c r="A6" s="1203">
        <v>4213777</v>
      </c>
      <c r="B6" s="1203" t="s">
        <v>583</v>
      </c>
    </row>
    <row r="7" spans="1:2">
      <c r="A7" s="1203">
        <v>4213778</v>
      </c>
      <c r="B7" s="1203" t="s">
        <v>584</v>
      </c>
    </row>
    <row r="8" spans="1:2">
      <c r="A8" s="1203">
        <v>4213780</v>
      </c>
      <c r="B8" s="1203" t="s">
        <v>585</v>
      </c>
    </row>
    <row r="9" spans="1:2">
      <c r="A9" s="1203">
        <v>4213779</v>
      </c>
      <c r="B9" s="1203" t="s">
        <v>588</v>
      </c>
    </row>
    <row r="10" spans="1:2">
      <c r="A10" s="1203">
        <v>4213783</v>
      </c>
      <c r="B10" s="1203" t="s">
        <v>587</v>
      </c>
    </row>
    <row r="11" spans="1:2">
      <c r="A11" s="1203">
        <v>4213782</v>
      </c>
      <c r="B11" s="1203"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203"/>
    <col min="2" max="2" width="65.28515625" style="1203" customWidth="1"/>
    <col min="3" max="3" width="41" style="1203" customWidth="1"/>
    <col min="4" max="16384" width="9.140625" style="1203"/>
  </cols>
  <sheetData>
    <row r="1" spans="1:2">
      <c r="A1" s="1203" t="s">
        <v>327</v>
      </c>
      <c r="B1" s="1203" t="s">
        <v>329</v>
      </c>
    </row>
    <row r="2" spans="1:2">
      <c r="A2" s="1203">
        <v>4190064</v>
      </c>
      <c r="B2" s="1203" t="s">
        <v>995</v>
      </c>
    </row>
    <row r="3" spans="1:2">
      <c r="A3" s="1203">
        <v>4190065</v>
      </c>
      <c r="B3" s="1203" t="s">
        <v>996</v>
      </c>
    </row>
    <row r="4" spans="1:2">
      <c r="A4" s="1203">
        <v>4190066</v>
      </c>
      <c r="B4" s="1203" t="s">
        <v>997</v>
      </c>
    </row>
    <row r="5" spans="1:2">
      <c r="A5" s="1203">
        <v>4190067</v>
      </c>
      <c r="B5" s="1203" t="s">
        <v>998</v>
      </c>
    </row>
    <row r="6" spans="1:2">
      <c r="A6" s="1203">
        <v>4190068</v>
      </c>
      <c r="B6" s="1203" t="s">
        <v>999</v>
      </c>
    </row>
    <row r="7" spans="1:2">
      <c r="A7" s="1203">
        <v>4190069</v>
      </c>
      <c r="B7" s="1203" t="s">
        <v>1000</v>
      </c>
    </row>
    <row r="8" spans="1:2">
      <c r="A8" s="1203">
        <v>4190070</v>
      </c>
      <c r="B8" s="1203" t="s">
        <v>1001</v>
      </c>
    </row>
    <row r="9" spans="1:2">
      <c r="A9" s="1203">
        <v>4190071</v>
      </c>
      <c r="B9" s="1203" t="s">
        <v>1002</v>
      </c>
    </row>
    <row r="10" spans="1:2">
      <c r="A10" s="1203">
        <v>4190072</v>
      </c>
      <c r="B10" s="1203" t="s">
        <v>1003</v>
      </c>
    </row>
    <row r="11" spans="1:2">
      <c r="A11" s="1203">
        <v>4190073</v>
      </c>
      <c r="B11" s="1203" t="s">
        <v>1004</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55</v>
      </c>
      <c r="B1" s="4" t="s">
        <v>56</v>
      </c>
    </row>
    <row r="2" spans="1:2">
      <c r="A2" t="s">
        <v>410</v>
      </c>
      <c r="B2" t="s">
        <v>74</v>
      </c>
    </row>
    <row r="3" spans="1:2">
      <c r="A3" t="s">
        <v>411</v>
      </c>
      <c r="B3" t="s">
        <v>383</v>
      </c>
    </row>
    <row r="4" spans="1:2">
      <c r="A4" t="s">
        <v>412</v>
      </c>
      <c r="B4" t="s">
        <v>57</v>
      </c>
    </row>
    <row r="5" spans="1:2">
      <c r="A5" t="s">
        <v>414</v>
      </c>
      <c r="B5" t="s">
        <v>751</v>
      </c>
    </row>
    <row r="6" spans="1:2">
      <c r="A6" t="s">
        <v>413</v>
      </c>
      <c r="B6" t="s">
        <v>752</v>
      </c>
    </row>
    <row r="7" spans="1:2">
      <c r="A7" t="s">
        <v>653</v>
      </c>
      <c r="B7" t="s">
        <v>554</v>
      </c>
    </row>
    <row r="8" spans="1:2">
      <c r="A8" t="s">
        <v>654</v>
      </c>
      <c r="B8" t="s">
        <v>467</v>
      </c>
    </row>
    <row r="9" spans="1:2">
      <c r="A9" t="s">
        <v>485</v>
      </c>
      <c r="B9" t="s">
        <v>422</v>
      </c>
    </row>
    <row r="10" spans="1:2">
      <c r="A10" t="s">
        <v>415</v>
      </c>
      <c r="B10" t="s">
        <v>423</v>
      </c>
    </row>
    <row r="11" spans="1:2">
      <c r="A11" t="s">
        <v>667</v>
      </c>
      <c r="B11" t="s">
        <v>424</v>
      </c>
    </row>
    <row r="12" spans="1:2">
      <c r="A12" t="s">
        <v>668</v>
      </c>
      <c r="B12" t="s">
        <v>468</v>
      </c>
    </row>
    <row r="13" spans="1:2">
      <c r="A13" t="s">
        <v>655</v>
      </c>
      <c r="B13" t="s">
        <v>425</v>
      </c>
    </row>
    <row r="14" spans="1:2">
      <c r="A14" t="s">
        <v>656</v>
      </c>
      <c r="B14" t="s">
        <v>426</v>
      </c>
    </row>
    <row r="15" spans="1:2">
      <c r="A15" t="s">
        <v>657</v>
      </c>
      <c r="B15" t="s">
        <v>427</v>
      </c>
    </row>
    <row r="16" spans="1:2">
      <c r="A16" t="s">
        <v>658</v>
      </c>
      <c r="B16" t="s">
        <v>332</v>
      </c>
    </row>
    <row r="17" spans="1:2">
      <c r="A17" t="s">
        <v>659</v>
      </c>
      <c r="B17" t="s">
        <v>59</v>
      </c>
    </row>
    <row r="18" spans="1:2">
      <c r="A18" t="s">
        <v>660</v>
      </c>
      <c r="B18" t="s">
        <v>384</v>
      </c>
    </row>
    <row r="19" spans="1:2">
      <c r="A19" t="s">
        <v>661</v>
      </c>
      <c r="B19" t="s">
        <v>436</v>
      </c>
    </row>
    <row r="20" spans="1:2">
      <c r="A20" t="s">
        <v>662</v>
      </c>
      <c r="B20" t="s">
        <v>248</v>
      </c>
    </row>
    <row r="21" spans="1:2">
      <c r="A21" t="s">
        <v>663</v>
      </c>
      <c r="B21" t="s">
        <v>72</v>
      </c>
    </row>
    <row r="22" spans="1:2">
      <c r="A22" t="s">
        <v>664</v>
      </c>
      <c r="B22" t="s">
        <v>61</v>
      </c>
    </row>
    <row r="23" spans="1:2">
      <c r="A23" t="s">
        <v>665</v>
      </c>
      <c r="B23" t="s">
        <v>73</v>
      </c>
    </row>
    <row r="24" spans="1:2">
      <c r="A24" t="s">
        <v>666</v>
      </c>
      <c r="B24" t="s">
        <v>428</v>
      </c>
    </row>
    <row r="25" spans="1:2">
      <c r="A25" t="s">
        <v>574</v>
      </c>
      <c r="B25" t="s">
        <v>71</v>
      </c>
    </row>
    <row r="26" spans="1:2">
      <c r="A26" t="s">
        <v>575</v>
      </c>
      <c r="B26" t="s">
        <v>60</v>
      </c>
    </row>
    <row r="27" spans="1:2">
      <c r="A27" t="s">
        <v>487</v>
      </c>
      <c r="B27" t="s">
        <v>62</v>
      </c>
    </row>
    <row r="28" spans="1:2">
      <c r="A28" t="s">
        <v>417</v>
      </c>
      <c r="B28" t="s">
        <v>382</v>
      </c>
    </row>
    <row r="29" spans="1:2">
      <c r="A29" t="s">
        <v>486</v>
      </c>
      <c r="B29" t="s">
        <v>13</v>
      </c>
    </row>
    <row r="30" spans="1:2">
      <c r="A30" t="s">
        <v>416</v>
      </c>
      <c r="B30" t="s">
        <v>80</v>
      </c>
    </row>
    <row r="31" spans="1:2">
      <c r="A31" t="s">
        <v>563</v>
      </c>
      <c r="B31" t="s">
        <v>14</v>
      </c>
    </row>
    <row r="32" spans="1:2">
      <c r="A32" t="s">
        <v>749</v>
      </c>
      <c r="B32" t="s">
        <v>555</v>
      </c>
    </row>
    <row r="33" spans="1:2">
      <c r="A33" t="s">
        <v>750</v>
      </c>
      <c r="B33" t="s">
        <v>429</v>
      </c>
    </row>
    <row r="34" spans="1:2">
      <c r="A34" t="s">
        <v>418</v>
      </c>
      <c r="B34" t="s">
        <v>178</v>
      </c>
    </row>
    <row r="35" spans="1:2">
      <c r="A35" t="s">
        <v>419</v>
      </c>
      <c r="B35" t="s">
        <v>488</v>
      </c>
    </row>
    <row r="36" spans="1:2">
      <c r="A36" t="s">
        <v>420</v>
      </c>
      <c r="B36" t="s">
        <v>469</v>
      </c>
    </row>
    <row r="37" spans="1:2">
      <c r="A37" t="s">
        <v>421</v>
      </c>
      <c r="B37" t="s">
        <v>333</v>
      </c>
    </row>
    <row r="38" spans="1:2">
      <c r="A38"/>
      <c r="B38" t="s">
        <v>277</v>
      </c>
    </row>
    <row r="39" spans="1:2">
      <c r="A39"/>
      <c r="B39" t="s">
        <v>331</v>
      </c>
    </row>
    <row r="40" spans="1:2">
      <c r="A40"/>
      <c r="B40" t="s">
        <v>197</v>
      </c>
    </row>
    <row r="41" spans="1:2">
      <c r="A41"/>
      <c r="B41" t="s">
        <v>179</v>
      </c>
    </row>
    <row r="42" spans="1:2">
      <c r="A42"/>
      <c r="B42" t="s">
        <v>176</v>
      </c>
    </row>
    <row r="43" spans="1:2">
      <c r="A43"/>
      <c r="B43" t="s">
        <v>219</v>
      </c>
    </row>
    <row r="44" spans="1:2">
      <c r="A44"/>
      <c r="B44" t="s">
        <v>177</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10"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7"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1"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55"/>
  <sheetViews>
    <sheetView showGridLines="0" topLeftCell="C11" zoomScaleNormal="100" workbookViewId="0">
      <selection activeCell="G11" sqref="G11"/>
    </sheetView>
  </sheetViews>
  <sheetFormatPr defaultRowHeight="11.25"/>
  <cols>
    <col min="1" max="2" width="3.7109375" style="202" hidden="1" customWidth="1"/>
    <col min="3" max="3" width="3.7109375" style="96" bestFit="1" customWidth="1"/>
    <col min="4" max="4" width="6.85546875" style="96" customWidth="1"/>
    <col min="5" max="5" width="38.7109375" style="96" customWidth="1"/>
    <col min="6" max="6" width="42.5703125" style="96" customWidth="1"/>
    <col min="7" max="7" width="13.85546875" style="96" customWidth="1"/>
    <col min="8" max="9" width="6.85546875" style="96" customWidth="1"/>
    <col min="10" max="10" width="35.5703125" style="96" customWidth="1"/>
    <col min="11" max="18" width="6.85546875" style="96" customWidth="1"/>
    <col min="19" max="22" width="6.85546875" style="502" customWidth="1"/>
    <col min="23" max="23" width="27.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40" t="s">
        <v>626</v>
      </c>
      <c r="E5" s="1241"/>
      <c r="F5" s="1241"/>
      <c r="G5" s="1241"/>
      <c r="H5" s="1241"/>
      <c r="I5" s="1241"/>
      <c r="J5" s="1242"/>
      <c r="K5" s="408"/>
      <c r="L5" s="169"/>
      <c r="M5" s="169"/>
      <c r="N5" s="169"/>
      <c r="O5" s="169"/>
      <c r="P5" s="169"/>
      <c r="Q5" s="169"/>
      <c r="R5" s="169"/>
      <c r="S5" s="536"/>
      <c r="T5" s="536"/>
      <c r="U5" s="536"/>
      <c r="V5" s="536"/>
      <c r="W5" s="169"/>
    </row>
    <row r="6" spans="1:24" s="438" customFormat="1" ht="3" customHeight="1">
      <c r="A6" s="292"/>
      <c r="B6" s="292"/>
      <c r="D6" s="1267"/>
      <c r="E6" s="1268"/>
      <c r="F6" s="1268"/>
      <c r="G6" s="1268"/>
      <c r="H6" s="1268"/>
      <c r="I6" s="1268"/>
      <c r="J6" s="1269"/>
      <c r="S6" s="613"/>
      <c r="T6" s="613"/>
      <c r="U6" s="613"/>
      <c r="V6" s="613"/>
    </row>
    <row r="7" spans="1:24" s="438" customFormat="1" ht="5.25" hidden="1" customHeight="1">
      <c r="A7" s="292"/>
      <c r="B7" s="292"/>
      <c r="E7" s="1270"/>
      <c r="F7" s="1270"/>
      <c r="G7" s="1266"/>
      <c r="H7" s="1266"/>
      <c r="I7" s="1266"/>
      <c r="J7" s="1266"/>
      <c r="S7" s="613"/>
      <c r="T7" s="613"/>
      <c r="U7" s="613"/>
      <c r="V7" s="613"/>
    </row>
    <row r="8" spans="1:24" s="438" customFormat="1" ht="5.25" hidden="1" customHeight="1">
      <c r="A8" s="292"/>
      <c r="B8" s="292"/>
      <c r="E8" s="1270"/>
      <c r="F8" s="1270"/>
      <c r="G8" s="1266"/>
      <c r="H8" s="1266"/>
      <c r="I8" s="1266"/>
      <c r="J8" s="1266"/>
      <c r="S8" s="613"/>
      <c r="T8" s="613"/>
      <c r="U8" s="613"/>
      <c r="V8" s="613"/>
    </row>
    <row r="9" spans="1:24" s="438" customFormat="1" ht="5.25" hidden="1" customHeight="1">
      <c r="A9" s="292"/>
      <c r="B9" s="292"/>
      <c r="E9" s="1270"/>
      <c r="F9" s="1270"/>
      <c r="G9" s="1266"/>
      <c r="H9" s="1266"/>
      <c r="I9" s="1266"/>
      <c r="J9" s="1266"/>
      <c r="S9" s="613"/>
      <c r="T9" s="613"/>
      <c r="U9" s="613"/>
      <c r="V9" s="613"/>
    </row>
    <row r="10" spans="1:24" s="613" customFormat="1" ht="5.25" hidden="1">
      <c r="A10" s="292"/>
      <c r="B10" s="292"/>
      <c r="E10" s="1271"/>
      <c r="F10" s="1271"/>
      <c r="G10" s="787"/>
      <c r="H10" s="434"/>
      <c r="I10" s="745"/>
      <c r="J10" s="745"/>
    </row>
    <row r="11" spans="1:24" s="152" customFormat="1" ht="18.75" customHeight="1">
      <c r="A11" s="292"/>
      <c r="B11" s="292"/>
      <c r="D11" s="145"/>
      <c r="E11" s="1272" t="s">
        <v>633</v>
      </c>
      <c r="F11" s="1272"/>
      <c r="G11" s="1200" t="s">
        <v>83</v>
      </c>
      <c r="H11" s="436"/>
      <c r="I11" s="159"/>
      <c r="J11" s="145"/>
      <c r="K11" s="146"/>
      <c r="L11" s="145"/>
      <c r="M11" s="145"/>
      <c r="N11" s="146"/>
      <c r="O11" s="146"/>
      <c r="P11" s="145"/>
      <c r="Q11" s="145"/>
      <c r="R11" s="146"/>
      <c r="S11" s="522"/>
      <c r="T11" s="521"/>
      <c r="U11" s="521"/>
      <c r="V11" s="522"/>
    </row>
    <row r="12" spans="1:24" s="438" customFormat="1" ht="18.75">
      <c r="A12" s="292"/>
      <c r="B12" s="292"/>
      <c r="E12" s="1272" t="s">
        <v>634</v>
      </c>
      <c r="F12" s="1272"/>
      <c r="G12" s="1200" t="s">
        <v>83</v>
      </c>
      <c r="H12" s="436"/>
      <c r="I12" s="434"/>
      <c r="J12" s="437"/>
      <c r="K12" s="433"/>
      <c r="L12" s="433"/>
      <c r="M12" s="433"/>
      <c r="N12" s="432"/>
      <c r="O12" s="433"/>
      <c r="P12" s="433"/>
      <c r="Q12" s="433"/>
      <c r="R12" s="432"/>
      <c r="S12" s="612"/>
      <c r="T12" s="612"/>
      <c r="U12" s="612"/>
      <c r="V12" s="611"/>
    </row>
    <row r="13" spans="1:24" s="438" customFormat="1" ht="5.25" hidden="1" customHeight="1">
      <c r="A13" s="292"/>
      <c r="B13" s="292"/>
      <c r="E13" s="1265"/>
      <c r="F13" s="1265"/>
      <c r="G13" s="435"/>
      <c r="H13" s="434"/>
      <c r="I13" s="433"/>
      <c r="J13" s="433"/>
      <c r="K13" s="433"/>
      <c r="L13" s="433"/>
      <c r="M13" s="433"/>
      <c r="N13" s="432"/>
      <c r="O13" s="433"/>
      <c r="P13" s="433"/>
      <c r="Q13" s="433"/>
      <c r="R13" s="432"/>
      <c r="S13" s="612"/>
      <c r="T13" s="612"/>
      <c r="U13" s="612"/>
      <c r="V13" s="611"/>
    </row>
    <row r="14" spans="1:24" s="438" customFormat="1" ht="5.25" hidden="1" customHeight="1">
      <c r="A14" s="292"/>
      <c r="B14" s="292"/>
      <c r="S14" s="613"/>
      <c r="T14" s="613"/>
      <c r="U14" s="613"/>
      <c r="V14" s="613"/>
    </row>
    <row r="15" spans="1:24" s="431" customFormat="1" ht="5.25" hidden="1" customHeight="1">
      <c r="A15" s="440"/>
      <c r="B15" s="440"/>
      <c r="S15" s="610"/>
      <c r="T15" s="610"/>
      <c r="U15" s="610"/>
      <c r="V15" s="610"/>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42" customHeight="1">
      <c r="D17" s="1264" t="s">
        <v>90</v>
      </c>
      <c r="E17" s="1264" t="s">
        <v>295</v>
      </c>
      <c r="F17" s="1264" t="s">
        <v>78</v>
      </c>
      <c r="G17" s="1264" t="s">
        <v>435</v>
      </c>
      <c r="H17" s="1264" t="s">
        <v>90</v>
      </c>
      <c r="I17" s="1264"/>
      <c r="J17" s="1264" t="s">
        <v>19</v>
      </c>
      <c r="K17" s="1273" t="s">
        <v>461</v>
      </c>
      <c r="L17" s="1273"/>
      <c r="M17" s="1273"/>
      <c r="N17" s="1273"/>
      <c r="O17" s="1273" t="s">
        <v>624</v>
      </c>
      <c r="P17" s="1273"/>
      <c r="Q17" s="1273"/>
      <c r="R17" s="1273"/>
      <c r="S17" s="1273" t="s">
        <v>625</v>
      </c>
      <c r="T17" s="1273"/>
      <c r="U17" s="1273"/>
      <c r="V17" s="1273"/>
      <c r="W17" s="1264" t="s">
        <v>242</v>
      </c>
    </row>
    <row r="18" spans="1:24" ht="30.75" customHeight="1">
      <c r="D18" s="1264"/>
      <c r="E18" s="1264"/>
      <c r="F18" s="1264"/>
      <c r="G18" s="1264"/>
      <c r="H18" s="1264"/>
      <c r="I18" s="1264"/>
      <c r="J18" s="1264"/>
      <c r="K18" s="109" t="s">
        <v>298</v>
      </c>
      <c r="L18" s="1264" t="s">
        <v>90</v>
      </c>
      <c r="M18" s="1264"/>
      <c r="N18" s="109" t="s">
        <v>228</v>
      </c>
      <c r="O18" s="109" t="s">
        <v>298</v>
      </c>
      <c r="P18" s="1264" t="s">
        <v>90</v>
      </c>
      <c r="Q18" s="1264"/>
      <c r="R18" s="109" t="s">
        <v>228</v>
      </c>
      <c r="S18" s="509" t="s">
        <v>298</v>
      </c>
      <c r="T18" s="1264" t="s">
        <v>90</v>
      </c>
      <c r="U18" s="1264"/>
      <c r="V18" s="509" t="s">
        <v>397</v>
      </c>
      <c r="W18" s="1264"/>
    </row>
    <row r="19" spans="1:24" s="382" customFormat="1" ht="12" customHeight="1">
      <c r="A19" s="381"/>
      <c r="B19" s="381"/>
      <c r="D19" s="39" t="s">
        <v>91</v>
      </c>
      <c r="E19" s="39" t="s">
        <v>47</v>
      </c>
      <c r="F19" s="39" t="s">
        <v>48</v>
      </c>
      <c r="G19" s="39" t="s">
        <v>49</v>
      </c>
      <c r="H19" s="1274" t="s">
        <v>66</v>
      </c>
      <c r="I19" s="1274"/>
      <c r="J19" s="39" t="s">
        <v>67</v>
      </c>
      <c r="K19" s="39" t="s">
        <v>181</v>
      </c>
      <c r="L19" s="1274" t="s">
        <v>182</v>
      </c>
      <c r="M19" s="1274"/>
      <c r="N19" s="39" t="s">
        <v>206</v>
      </c>
      <c r="O19" s="39" t="s">
        <v>207</v>
      </c>
      <c r="P19" s="1274" t="s">
        <v>208</v>
      </c>
      <c r="Q19" s="1274"/>
      <c r="R19" s="39" t="s">
        <v>209</v>
      </c>
      <c r="S19" s="494" t="s">
        <v>208</v>
      </c>
      <c r="T19" s="1274" t="s">
        <v>209</v>
      </c>
      <c r="U19" s="1274"/>
      <c r="V19" s="494" t="s">
        <v>210</v>
      </c>
      <c r="W19" s="39" t="s">
        <v>211</v>
      </c>
    </row>
    <row r="20" spans="1:24" ht="14.25" hidden="1" customHeight="1">
      <c r="C20" s="290"/>
      <c r="D20" s="327">
        <v>0</v>
      </c>
      <c r="E20" s="377"/>
      <c r="F20" s="377"/>
      <c r="G20" s="115"/>
      <c r="H20" s="378"/>
      <c r="I20" s="378"/>
      <c r="J20" s="213"/>
      <c r="K20" s="115"/>
      <c r="L20" s="213"/>
      <c r="M20" s="213"/>
      <c r="N20" s="379"/>
      <c r="O20" s="115"/>
      <c r="P20" s="213"/>
      <c r="Q20" s="213"/>
      <c r="R20" s="380"/>
      <c r="S20" s="511"/>
      <c r="T20" s="560"/>
      <c r="U20" s="560"/>
      <c r="V20" s="597"/>
      <c r="W20" s="115"/>
      <c r="X20" s="168"/>
    </row>
    <row r="21" spans="1:24" s="1175" customFormat="1" ht="17.100000000000001" customHeight="1">
      <c r="A21" s="710">
        <v>13</v>
      </c>
      <c r="C21" s="290"/>
      <c r="D21" s="1246">
        <v>1</v>
      </c>
      <c r="E21" s="1248" t="s">
        <v>674</v>
      </c>
      <c r="F21" s="1252" t="s">
        <v>1657</v>
      </c>
      <c r="G21" s="1255" t="s">
        <v>83</v>
      </c>
      <c r="H21" s="1246"/>
      <c r="I21" s="1246">
        <v>1</v>
      </c>
      <c r="J21" s="1257" t="s">
        <v>1658</v>
      </c>
      <c r="K21" s="1260" t="s">
        <v>83</v>
      </c>
      <c r="L21" s="1261"/>
      <c r="M21" s="1261" t="s">
        <v>91</v>
      </c>
      <c r="N21" s="1263"/>
      <c r="O21" s="1260" t="s">
        <v>83</v>
      </c>
      <c r="P21" s="1261"/>
      <c r="Q21" s="1261" t="s">
        <v>91</v>
      </c>
      <c r="R21" s="1262"/>
      <c r="S21" s="1260" t="s">
        <v>83</v>
      </c>
      <c r="T21" s="1028"/>
      <c r="U21" s="1028" t="s">
        <v>91</v>
      </c>
      <c r="V21" s="1201"/>
      <c r="W21" s="288"/>
    </row>
    <row r="22" spans="1:24" s="1175" customFormat="1" ht="17.100000000000001" customHeight="1">
      <c r="A22" s="710"/>
      <c r="C22" s="709"/>
      <c r="D22" s="1246"/>
      <c r="E22" s="1249"/>
      <c r="F22" s="1253"/>
      <c r="G22" s="1255"/>
      <c r="H22" s="1246"/>
      <c r="I22" s="1246"/>
      <c r="J22" s="1258"/>
      <c r="K22" s="1260"/>
      <c r="L22" s="1261"/>
      <c r="M22" s="1261"/>
      <c r="N22" s="1263"/>
      <c r="O22" s="1260"/>
      <c r="P22" s="1261"/>
      <c r="Q22" s="1261"/>
      <c r="R22" s="1262"/>
      <c r="S22" s="1260"/>
      <c r="T22" s="1030"/>
      <c r="U22" s="706"/>
      <c r="V22" s="707"/>
      <c r="W22" s="708"/>
    </row>
    <row r="23" spans="1:24" s="1175" customFormat="1" ht="17.100000000000001" customHeight="1">
      <c r="A23" s="710"/>
      <c r="C23" s="709"/>
      <c r="D23" s="1247"/>
      <c r="E23" s="1250"/>
      <c r="F23" s="1253"/>
      <c r="G23" s="1256"/>
      <c r="H23" s="1247"/>
      <c r="I23" s="1247"/>
      <c r="J23" s="1258"/>
      <c r="K23" s="1256"/>
      <c r="L23" s="1247"/>
      <c r="M23" s="1247"/>
      <c r="N23" s="1262"/>
      <c r="O23" s="1256"/>
      <c r="P23" s="1193"/>
      <c r="Q23" s="706"/>
      <c r="R23" s="707"/>
      <c r="S23" s="703"/>
      <c r="T23" s="703"/>
      <c r="U23" s="703"/>
      <c r="V23" s="703"/>
      <c r="W23" s="708"/>
    </row>
    <row r="24" spans="1:24" s="1175" customFormat="1" ht="15" customHeight="1">
      <c r="A24" s="710"/>
      <c r="C24" s="709"/>
      <c r="D24" s="1247"/>
      <c r="E24" s="1250"/>
      <c r="F24" s="1253"/>
      <c r="G24" s="1256"/>
      <c r="H24" s="1247"/>
      <c r="I24" s="1247"/>
      <c r="J24" s="1259"/>
      <c r="K24" s="1256"/>
      <c r="L24" s="706"/>
      <c r="M24" s="707"/>
      <c r="N24" s="707"/>
      <c r="O24" s="707"/>
      <c r="P24" s="707"/>
      <c r="Q24" s="707"/>
      <c r="R24" s="707"/>
      <c r="S24" s="703"/>
      <c r="T24" s="703"/>
      <c r="U24" s="703"/>
      <c r="V24" s="703"/>
      <c r="W24" s="708"/>
    </row>
    <row r="25" spans="1:24" s="1175" customFormat="1" ht="15" customHeight="1">
      <c r="A25" s="710"/>
      <c r="C25" s="709"/>
      <c r="D25" s="1247"/>
      <c r="E25" s="1251"/>
      <c r="F25" s="1254"/>
      <c r="G25" s="1256"/>
      <c r="H25" s="706"/>
      <c r="I25" s="707"/>
      <c r="J25" s="707"/>
      <c r="K25" s="707"/>
      <c r="L25" s="707"/>
      <c r="M25" s="707"/>
      <c r="N25" s="707"/>
      <c r="O25" s="707"/>
      <c r="P25" s="707"/>
      <c r="Q25" s="707"/>
      <c r="R25" s="707"/>
      <c r="S25" s="703"/>
      <c r="T25" s="703"/>
      <c r="U25" s="703"/>
      <c r="V25" s="703"/>
      <c r="W25" s="708"/>
    </row>
    <row r="26" spans="1:24" s="1175" customFormat="1" ht="17.100000000000001" customHeight="1">
      <c r="A26" s="710">
        <v>4</v>
      </c>
      <c r="C26" s="290"/>
      <c r="D26" s="1246">
        <v>2</v>
      </c>
      <c r="E26" s="1248" t="s">
        <v>582</v>
      </c>
      <c r="F26" s="1252" t="s">
        <v>1657</v>
      </c>
      <c r="G26" s="1255" t="s">
        <v>83</v>
      </c>
      <c r="H26" s="1246"/>
      <c r="I26" s="1246">
        <v>1</v>
      </c>
      <c r="J26" s="1257" t="s">
        <v>631</v>
      </c>
      <c r="K26" s="1260" t="s">
        <v>83</v>
      </c>
      <c r="L26" s="1261"/>
      <c r="M26" s="1261" t="s">
        <v>91</v>
      </c>
      <c r="N26" s="1263"/>
      <c r="O26" s="1260" t="s">
        <v>83</v>
      </c>
      <c r="P26" s="1261"/>
      <c r="Q26" s="1261" t="s">
        <v>91</v>
      </c>
      <c r="R26" s="1262"/>
      <c r="S26" s="1260" t="s">
        <v>83</v>
      </c>
      <c r="T26" s="1028"/>
      <c r="U26" s="1028" t="s">
        <v>91</v>
      </c>
      <c r="V26" s="1201"/>
      <c r="W26" s="288"/>
    </row>
    <row r="27" spans="1:24" s="1175" customFormat="1" ht="17.100000000000001" customHeight="1">
      <c r="A27" s="710"/>
      <c r="C27" s="709"/>
      <c r="D27" s="1246"/>
      <c r="E27" s="1249"/>
      <c r="F27" s="1253"/>
      <c r="G27" s="1255"/>
      <c r="H27" s="1246"/>
      <c r="I27" s="1246"/>
      <c r="J27" s="1258"/>
      <c r="K27" s="1260"/>
      <c r="L27" s="1261"/>
      <c r="M27" s="1261"/>
      <c r="N27" s="1263"/>
      <c r="O27" s="1260"/>
      <c r="P27" s="1261"/>
      <c r="Q27" s="1261"/>
      <c r="R27" s="1262"/>
      <c r="S27" s="1260"/>
      <c r="T27" s="1030"/>
      <c r="U27" s="706"/>
      <c r="V27" s="707"/>
      <c r="W27" s="708"/>
    </row>
    <row r="28" spans="1:24" s="1175" customFormat="1" ht="17.100000000000001" customHeight="1">
      <c r="A28" s="710"/>
      <c r="C28" s="709"/>
      <c r="D28" s="1247"/>
      <c r="E28" s="1250"/>
      <c r="F28" s="1253"/>
      <c r="G28" s="1256"/>
      <c r="H28" s="1247"/>
      <c r="I28" s="1247"/>
      <c r="J28" s="1258"/>
      <c r="K28" s="1256"/>
      <c r="L28" s="1247"/>
      <c r="M28" s="1247"/>
      <c r="N28" s="1262"/>
      <c r="O28" s="1256"/>
      <c r="P28" s="1193"/>
      <c r="Q28" s="706"/>
      <c r="R28" s="707"/>
      <c r="S28" s="703"/>
      <c r="T28" s="703"/>
      <c r="U28" s="703"/>
      <c r="V28" s="703"/>
      <c r="W28" s="708"/>
    </row>
    <row r="29" spans="1:24" s="1175" customFormat="1" ht="15" customHeight="1">
      <c r="A29" s="710"/>
      <c r="C29" s="709"/>
      <c r="D29" s="1247"/>
      <c r="E29" s="1250"/>
      <c r="F29" s="1253"/>
      <c r="G29" s="1256"/>
      <c r="H29" s="1247"/>
      <c r="I29" s="1247"/>
      <c r="J29" s="1259"/>
      <c r="K29" s="1256"/>
      <c r="L29" s="706"/>
      <c r="M29" s="707"/>
      <c r="N29" s="707"/>
      <c r="O29" s="707"/>
      <c r="P29" s="707"/>
      <c r="Q29" s="707"/>
      <c r="R29" s="707"/>
      <c r="S29" s="703"/>
      <c r="T29" s="703"/>
      <c r="U29" s="703"/>
      <c r="V29" s="703"/>
      <c r="W29" s="708"/>
    </row>
    <row r="30" spans="1:24" s="1175" customFormat="1" ht="15" customHeight="1">
      <c r="A30" s="710"/>
      <c r="C30" s="709"/>
      <c r="D30" s="1247"/>
      <c r="E30" s="1251"/>
      <c r="F30" s="1254"/>
      <c r="G30" s="1256"/>
      <c r="H30" s="706"/>
      <c r="I30" s="707"/>
      <c r="J30" s="707"/>
      <c r="K30" s="707"/>
      <c r="L30" s="707"/>
      <c r="M30" s="707"/>
      <c r="N30" s="707"/>
      <c r="O30" s="707"/>
      <c r="P30" s="707"/>
      <c r="Q30" s="707"/>
      <c r="R30" s="707"/>
      <c r="S30" s="703"/>
      <c r="T30" s="703"/>
      <c r="U30" s="703"/>
      <c r="V30" s="703"/>
      <c r="W30" s="708"/>
    </row>
    <row r="31" spans="1:24" s="1175" customFormat="1" ht="23.1" customHeight="1">
      <c r="A31" s="710">
        <v>5</v>
      </c>
      <c r="C31" s="290"/>
      <c r="D31" s="1246">
        <v>3</v>
      </c>
      <c r="E31" s="1248" t="s">
        <v>583</v>
      </c>
      <c r="F31" s="1252" t="s">
        <v>1657</v>
      </c>
      <c r="G31" s="1255" t="s">
        <v>83</v>
      </c>
      <c r="H31" s="1246"/>
      <c r="I31" s="1246">
        <v>1</v>
      </c>
      <c r="J31" s="1257" t="s">
        <v>1659</v>
      </c>
      <c r="K31" s="1260" t="s">
        <v>83</v>
      </c>
      <c r="L31" s="1261"/>
      <c r="M31" s="1261" t="s">
        <v>91</v>
      </c>
      <c r="N31" s="1263"/>
      <c r="O31" s="1260" t="s">
        <v>83</v>
      </c>
      <c r="P31" s="1261"/>
      <c r="Q31" s="1261" t="s">
        <v>91</v>
      </c>
      <c r="R31" s="1262"/>
      <c r="S31" s="1260" t="s">
        <v>83</v>
      </c>
      <c r="T31" s="1028"/>
      <c r="U31" s="1028" t="s">
        <v>91</v>
      </c>
      <c r="V31" s="1201"/>
      <c r="W31" s="288"/>
    </row>
    <row r="32" spans="1:24" s="1175" customFormat="1" ht="23.1" customHeight="1">
      <c r="A32" s="710"/>
      <c r="C32" s="709"/>
      <c r="D32" s="1246"/>
      <c r="E32" s="1249"/>
      <c r="F32" s="1253"/>
      <c r="G32" s="1255"/>
      <c r="H32" s="1246"/>
      <c r="I32" s="1246"/>
      <c r="J32" s="1258"/>
      <c r="K32" s="1260"/>
      <c r="L32" s="1261"/>
      <c r="M32" s="1261"/>
      <c r="N32" s="1263"/>
      <c r="O32" s="1260"/>
      <c r="P32" s="1261"/>
      <c r="Q32" s="1261"/>
      <c r="R32" s="1262"/>
      <c r="S32" s="1260"/>
      <c r="T32" s="1030"/>
      <c r="U32" s="706"/>
      <c r="V32" s="707"/>
      <c r="W32" s="708"/>
    </row>
    <row r="33" spans="1:23" s="1175" customFormat="1" ht="23.1" customHeight="1">
      <c r="A33" s="710"/>
      <c r="C33" s="709"/>
      <c r="D33" s="1247"/>
      <c r="E33" s="1250"/>
      <c r="F33" s="1253"/>
      <c r="G33" s="1256"/>
      <c r="H33" s="1247"/>
      <c r="I33" s="1247"/>
      <c r="J33" s="1258"/>
      <c r="K33" s="1256"/>
      <c r="L33" s="1247"/>
      <c r="M33" s="1247"/>
      <c r="N33" s="1262"/>
      <c r="O33" s="1256"/>
      <c r="P33" s="1193"/>
      <c r="Q33" s="706"/>
      <c r="R33" s="707"/>
      <c r="S33" s="703"/>
      <c r="T33" s="703"/>
      <c r="U33" s="703"/>
      <c r="V33" s="703"/>
      <c r="W33" s="708"/>
    </row>
    <row r="34" spans="1:23" s="1175" customFormat="1" ht="15" customHeight="1">
      <c r="A34" s="710"/>
      <c r="C34" s="709"/>
      <c r="D34" s="1247"/>
      <c r="E34" s="1250"/>
      <c r="F34" s="1253"/>
      <c r="G34" s="1256"/>
      <c r="H34" s="1247"/>
      <c r="I34" s="1247"/>
      <c r="J34" s="1259"/>
      <c r="K34" s="1256"/>
      <c r="L34" s="706"/>
      <c r="M34" s="707"/>
      <c r="N34" s="707"/>
      <c r="O34" s="707"/>
      <c r="P34" s="707"/>
      <c r="Q34" s="707"/>
      <c r="R34" s="707"/>
      <c r="S34" s="703"/>
      <c r="T34" s="703"/>
      <c r="U34" s="703"/>
      <c r="V34" s="703"/>
      <c r="W34" s="708"/>
    </row>
    <row r="35" spans="1:23" s="1175" customFormat="1" ht="15" customHeight="1">
      <c r="A35" s="710"/>
      <c r="C35" s="709"/>
      <c r="D35" s="1247"/>
      <c r="E35" s="1251"/>
      <c r="F35" s="1254"/>
      <c r="G35" s="1256"/>
      <c r="H35" s="706"/>
      <c r="I35" s="707"/>
      <c r="J35" s="707"/>
      <c r="K35" s="707"/>
      <c r="L35" s="707"/>
      <c r="M35" s="707"/>
      <c r="N35" s="707"/>
      <c r="O35" s="707"/>
      <c r="P35" s="707"/>
      <c r="Q35" s="707"/>
      <c r="R35" s="707"/>
      <c r="S35" s="703"/>
      <c r="T35" s="703"/>
      <c r="U35" s="703"/>
      <c r="V35" s="703"/>
      <c r="W35" s="708"/>
    </row>
    <row r="36" spans="1:23" s="1175" customFormat="1" ht="17.100000000000001" customHeight="1">
      <c r="A36" s="710">
        <v>6</v>
      </c>
      <c r="C36" s="290"/>
      <c r="D36" s="1246">
        <v>4</v>
      </c>
      <c r="E36" s="1248" t="s">
        <v>584</v>
      </c>
      <c r="F36" s="1252" t="s">
        <v>1657</v>
      </c>
      <c r="G36" s="1255" t="s">
        <v>83</v>
      </c>
      <c r="H36" s="1246"/>
      <c r="I36" s="1246">
        <v>1</v>
      </c>
      <c r="J36" s="1257" t="s">
        <v>1660</v>
      </c>
      <c r="K36" s="1260" t="s">
        <v>83</v>
      </c>
      <c r="L36" s="1261"/>
      <c r="M36" s="1261" t="s">
        <v>91</v>
      </c>
      <c r="N36" s="1263"/>
      <c r="O36" s="1260" t="s">
        <v>83</v>
      </c>
      <c r="P36" s="1261"/>
      <c r="Q36" s="1261" t="s">
        <v>91</v>
      </c>
      <c r="R36" s="1262"/>
      <c r="S36" s="1260" t="s">
        <v>83</v>
      </c>
      <c r="T36" s="1028"/>
      <c r="U36" s="1028" t="s">
        <v>91</v>
      </c>
      <c r="V36" s="1201"/>
      <c r="W36" s="288"/>
    </row>
    <row r="37" spans="1:23" s="1175" customFormat="1" ht="17.100000000000001" customHeight="1">
      <c r="A37" s="710"/>
      <c r="C37" s="709"/>
      <c r="D37" s="1246"/>
      <c r="E37" s="1249"/>
      <c r="F37" s="1253"/>
      <c r="G37" s="1255"/>
      <c r="H37" s="1246"/>
      <c r="I37" s="1246"/>
      <c r="J37" s="1258"/>
      <c r="K37" s="1260"/>
      <c r="L37" s="1261"/>
      <c r="M37" s="1261"/>
      <c r="N37" s="1263"/>
      <c r="O37" s="1260"/>
      <c r="P37" s="1261"/>
      <c r="Q37" s="1261"/>
      <c r="R37" s="1262"/>
      <c r="S37" s="1260"/>
      <c r="T37" s="1030"/>
      <c r="U37" s="706"/>
      <c r="V37" s="707"/>
      <c r="W37" s="708"/>
    </row>
    <row r="38" spans="1:23" s="1175" customFormat="1" ht="17.100000000000001" customHeight="1">
      <c r="A38" s="710"/>
      <c r="C38" s="709"/>
      <c r="D38" s="1247"/>
      <c r="E38" s="1250"/>
      <c r="F38" s="1253"/>
      <c r="G38" s="1256"/>
      <c r="H38" s="1247"/>
      <c r="I38" s="1247"/>
      <c r="J38" s="1258"/>
      <c r="K38" s="1256"/>
      <c r="L38" s="1247"/>
      <c r="M38" s="1247"/>
      <c r="N38" s="1262"/>
      <c r="O38" s="1256"/>
      <c r="P38" s="1193"/>
      <c r="Q38" s="706"/>
      <c r="R38" s="707"/>
      <c r="S38" s="703"/>
      <c r="T38" s="703"/>
      <c r="U38" s="703"/>
      <c r="V38" s="703"/>
      <c r="W38" s="708"/>
    </row>
    <row r="39" spans="1:23" s="1175" customFormat="1" ht="15" customHeight="1">
      <c r="A39" s="710"/>
      <c r="C39" s="709"/>
      <c r="D39" s="1247"/>
      <c r="E39" s="1250"/>
      <c r="F39" s="1253"/>
      <c r="G39" s="1256"/>
      <c r="H39" s="1247"/>
      <c r="I39" s="1247"/>
      <c r="J39" s="1259"/>
      <c r="K39" s="1256"/>
      <c r="L39" s="706"/>
      <c r="M39" s="707"/>
      <c r="N39" s="707"/>
      <c r="O39" s="707"/>
      <c r="P39" s="707"/>
      <c r="Q39" s="707"/>
      <c r="R39" s="707"/>
      <c r="S39" s="703"/>
      <c r="T39" s="703"/>
      <c r="U39" s="703"/>
      <c r="V39" s="703"/>
      <c r="W39" s="708"/>
    </row>
    <row r="40" spans="1:23" s="1175" customFormat="1" ht="15" customHeight="1">
      <c r="A40" s="710"/>
      <c r="C40" s="709"/>
      <c r="D40" s="1247"/>
      <c r="E40" s="1251"/>
      <c r="F40" s="1254"/>
      <c r="G40" s="1256"/>
      <c r="H40" s="706"/>
      <c r="I40" s="707"/>
      <c r="J40" s="707"/>
      <c r="K40" s="707"/>
      <c r="L40" s="707"/>
      <c r="M40" s="707"/>
      <c r="N40" s="707"/>
      <c r="O40" s="707"/>
      <c r="P40" s="707"/>
      <c r="Q40" s="707"/>
      <c r="R40" s="707"/>
      <c r="S40" s="703"/>
      <c r="T40" s="703"/>
      <c r="U40" s="703"/>
      <c r="V40" s="703"/>
      <c r="W40" s="708"/>
    </row>
    <row r="41" spans="1:23" ht="17.100000000000001" customHeight="1">
      <c r="D41" s="111"/>
      <c r="E41" s="112"/>
      <c r="F41" s="112"/>
      <c r="G41" s="112"/>
      <c r="H41" s="112"/>
      <c r="I41" s="112"/>
      <c r="J41" s="112"/>
      <c r="K41" s="112"/>
      <c r="L41" s="112"/>
      <c r="M41" s="112"/>
      <c r="N41" s="112"/>
      <c r="O41" s="112"/>
      <c r="P41" s="112"/>
      <c r="Q41" s="112"/>
      <c r="R41" s="112"/>
      <c r="S41" s="510"/>
      <c r="T41" s="510"/>
      <c r="U41" s="510"/>
      <c r="V41" s="510"/>
      <c r="W41" s="113"/>
    </row>
    <row r="42" spans="1:23" ht="3" customHeight="1"/>
    <row r="43" spans="1:23" ht="11.25" hidden="1" customHeight="1"/>
    <row r="44" spans="1:23" ht="0.95" customHeight="1"/>
    <row r="45" spans="1:23" ht="23.25" customHeight="1"/>
    <row r="46" spans="1:23" ht="3" customHeight="1"/>
    <row r="47" spans="1:23" ht="17.100000000000001" customHeight="1">
      <c r="E47" s="1275" t="s">
        <v>643</v>
      </c>
      <c r="F47" s="1275"/>
      <c r="G47" s="1275"/>
      <c r="H47" s="1275"/>
      <c r="I47" s="1275"/>
      <c r="J47" s="1275"/>
      <c r="K47" s="1275"/>
      <c r="L47" s="1275"/>
      <c r="M47" s="1275"/>
      <c r="N47" s="1275"/>
      <c r="O47" s="1275"/>
      <c r="P47" s="1275"/>
      <c r="Q47" s="1275"/>
      <c r="R47" s="1275"/>
      <c r="S47" s="1275"/>
      <c r="T47" s="1275"/>
      <c r="U47" s="1275"/>
      <c r="V47" s="1275"/>
      <c r="W47" s="1275"/>
    </row>
    <row r="48" spans="1:23" ht="36.950000000000003" customHeight="1">
      <c r="E48" s="1276" t="s">
        <v>645</v>
      </c>
      <c r="F48" s="1277"/>
      <c r="G48" s="1277"/>
      <c r="H48" s="1277"/>
      <c r="I48" s="1277"/>
      <c r="J48" s="1277"/>
      <c r="K48" s="1277"/>
      <c r="L48" s="1277"/>
      <c r="M48" s="1277"/>
      <c r="N48" s="1277"/>
      <c r="O48" s="1277"/>
      <c r="P48" s="1277"/>
      <c r="Q48" s="1277"/>
      <c r="R48" s="1277"/>
      <c r="S48" s="1277"/>
      <c r="T48" s="1277"/>
      <c r="U48" s="1277"/>
      <c r="V48" s="1277"/>
      <c r="W48" s="1277"/>
    </row>
    <row r="49" spans="5:23" ht="17.100000000000001" customHeight="1">
      <c r="E49" s="1276" t="s">
        <v>646</v>
      </c>
      <c r="F49" s="1277"/>
      <c r="G49" s="1277"/>
      <c r="H49" s="1277"/>
      <c r="I49" s="1277"/>
      <c r="J49" s="1277"/>
      <c r="K49" s="1277"/>
      <c r="L49" s="1277"/>
      <c r="M49" s="1277"/>
      <c r="N49" s="1277"/>
      <c r="O49" s="1277"/>
      <c r="P49" s="1277"/>
      <c r="Q49" s="1277"/>
      <c r="R49" s="1277"/>
      <c r="S49" s="1277"/>
      <c r="T49" s="1277"/>
      <c r="U49" s="1277"/>
      <c r="V49" s="1277"/>
      <c r="W49" s="1277"/>
    </row>
    <row r="50" spans="5:23" ht="27" customHeight="1">
      <c r="E50" s="1276" t="s">
        <v>647</v>
      </c>
      <c r="F50" s="1277"/>
      <c r="G50" s="1277"/>
      <c r="H50" s="1277"/>
      <c r="I50" s="1277"/>
      <c r="J50" s="1277"/>
      <c r="K50" s="1277"/>
      <c r="L50" s="1277"/>
      <c r="M50" s="1277"/>
      <c r="N50" s="1277"/>
      <c r="O50" s="1277"/>
      <c r="P50" s="1277"/>
      <c r="Q50" s="1277"/>
      <c r="R50" s="1277"/>
      <c r="S50" s="1277"/>
      <c r="T50" s="1277"/>
      <c r="U50" s="1277"/>
      <c r="V50" s="1277"/>
      <c r="W50" s="1277"/>
    </row>
    <row r="51" spans="5:23" ht="17.100000000000001" customHeight="1">
      <c r="E51" s="1276" t="s">
        <v>648</v>
      </c>
      <c r="F51" s="1277"/>
      <c r="G51" s="1277"/>
      <c r="H51" s="1277"/>
      <c r="I51" s="1277"/>
      <c r="J51" s="1277"/>
      <c r="K51" s="1277"/>
      <c r="L51" s="1277"/>
      <c r="M51" s="1277"/>
      <c r="N51" s="1277"/>
      <c r="O51" s="1277"/>
      <c r="P51" s="1277"/>
      <c r="Q51" s="1277"/>
      <c r="R51" s="1277"/>
      <c r="S51" s="1277"/>
      <c r="T51" s="1277"/>
      <c r="U51" s="1277"/>
      <c r="V51" s="1277"/>
      <c r="W51" s="1277"/>
    </row>
    <row r="52" spans="5:23" ht="15" customHeight="1">
      <c r="E52" s="744"/>
      <c r="F52" s="210"/>
      <c r="G52" s="210"/>
      <c r="H52" s="210"/>
      <c r="I52" s="210"/>
      <c r="J52" s="210"/>
      <c r="K52" s="210"/>
      <c r="L52" s="210"/>
      <c r="M52" s="210"/>
      <c r="N52" s="210"/>
      <c r="O52" s="210"/>
      <c r="P52" s="210"/>
      <c r="Q52" s="210"/>
      <c r="R52" s="210"/>
      <c r="S52" s="210"/>
      <c r="T52" s="210"/>
      <c r="U52" s="210"/>
      <c r="V52" s="210"/>
      <c r="W52" s="210"/>
    </row>
    <row r="53" spans="5:23" ht="15" customHeight="1">
      <c r="E53" s="1275" t="s">
        <v>644</v>
      </c>
      <c r="F53" s="1275"/>
      <c r="G53" s="1275"/>
      <c r="H53" s="1275"/>
      <c r="I53" s="1275"/>
      <c r="J53" s="1275"/>
      <c r="K53" s="1275"/>
      <c r="L53" s="1275"/>
      <c r="M53" s="1275"/>
      <c r="N53" s="1275"/>
      <c r="O53" s="1275"/>
      <c r="P53" s="1275"/>
      <c r="Q53" s="1275"/>
      <c r="R53" s="1275"/>
      <c r="S53" s="1275"/>
      <c r="T53" s="1275"/>
      <c r="U53" s="1275"/>
      <c r="V53" s="1275"/>
      <c r="W53" s="1275"/>
    </row>
    <row r="54" spans="5:23" ht="17.100000000000001" customHeight="1">
      <c r="E54" s="1276" t="s">
        <v>649</v>
      </c>
      <c r="F54" s="1277"/>
      <c r="G54" s="1277"/>
      <c r="H54" s="1277"/>
      <c r="I54" s="1277"/>
      <c r="J54" s="1277"/>
      <c r="K54" s="1277"/>
      <c r="L54" s="1277"/>
      <c r="M54" s="1277"/>
      <c r="N54" s="1277"/>
      <c r="O54" s="1277"/>
      <c r="P54" s="1277"/>
      <c r="Q54" s="1277"/>
      <c r="R54" s="1277"/>
      <c r="S54" s="1277"/>
      <c r="T54" s="1277"/>
      <c r="U54" s="1277"/>
      <c r="V54" s="1277"/>
      <c r="W54" s="1277"/>
    </row>
    <row r="55" spans="5:23" ht="17.100000000000001" customHeight="1">
      <c r="E55" s="1276" t="s">
        <v>650</v>
      </c>
      <c r="F55" s="1277"/>
      <c r="G55" s="1277"/>
      <c r="H55" s="1277"/>
      <c r="I55" s="1277"/>
      <c r="J55" s="1277"/>
      <c r="K55" s="1277"/>
      <c r="L55" s="1277"/>
      <c r="M55" s="1277"/>
      <c r="N55" s="1277"/>
      <c r="O55" s="1277"/>
      <c r="P55" s="1277"/>
      <c r="Q55" s="1277"/>
      <c r="R55" s="1277"/>
      <c r="S55" s="1277"/>
      <c r="T55" s="1277"/>
      <c r="U55" s="1277"/>
      <c r="V55" s="1277"/>
      <c r="W55" s="1277"/>
    </row>
  </sheetData>
  <sheetProtection password="FA9C" sheet="1" objects="1" scenarios="1" formatColumns="0" formatRows="0"/>
  <dataConsolidate/>
  <mergeCells count="101">
    <mergeCell ref="E53:W53"/>
    <mergeCell ref="E54:W54"/>
    <mergeCell ref="E55:W55"/>
    <mergeCell ref="E47:W47"/>
    <mergeCell ref="E48:W48"/>
    <mergeCell ref="E49:W49"/>
    <mergeCell ref="E50:W50"/>
    <mergeCell ref="L19:M19"/>
    <mergeCell ref="E51:W51"/>
    <mergeCell ref="P19:Q19"/>
    <mergeCell ref="G21:G25"/>
    <mergeCell ref="H21:H24"/>
    <mergeCell ref="M26:M28"/>
    <mergeCell ref="N26:N28"/>
    <mergeCell ref="O26:O28"/>
    <mergeCell ref="P36:P37"/>
    <mergeCell ref="Q36:Q37"/>
    <mergeCell ref="R36:R37"/>
    <mergeCell ref="S36:S37"/>
    <mergeCell ref="M36:M38"/>
    <mergeCell ref="N36:N38"/>
    <mergeCell ref="O36:O38"/>
    <mergeCell ref="I21:I24"/>
    <mergeCell ref="J21:J24"/>
    <mergeCell ref="H19:I19"/>
    <mergeCell ref="P21:P22"/>
    <mergeCell ref="Q21:Q22"/>
    <mergeCell ref="R21:R22"/>
    <mergeCell ref="S21:S22"/>
    <mergeCell ref="K21:K24"/>
    <mergeCell ref="L21:L23"/>
    <mergeCell ref="M21:M23"/>
    <mergeCell ref="N21:N23"/>
    <mergeCell ref="O21:O23"/>
    <mergeCell ref="G8:J8"/>
    <mergeCell ref="J17:J18"/>
    <mergeCell ref="W17:W18"/>
    <mergeCell ref="O17:R17"/>
    <mergeCell ref="K17:N17"/>
    <mergeCell ref="T19:U19"/>
    <mergeCell ref="S17:V17"/>
    <mergeCell ref="T18:U18"/>
    <mergeCell ref="L18:M18"/>
    <mergeCell ref="P18:Q18"/>
    <mergeCell ref="E26:E30"/>
    <mergeCell ref="F26:F30"/>
    <mergeCell ref="G26:G30"/>
    <mergeCell ref="H26:H29"/>
    <mergeCell ref="I26:I29"/>
    <mergeCell ref="J26:J29"/>
    <mergeCell ref="K26:K29"/>
    <mergeCell ref="L26:L28"/>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P26:P27"/>
    <mergeCell ref="Q26:Q27"/>
    <mergeCell ref="R26:R27"/>
    <mergeCell ref="S26:S27"/>
    <mergeCell ref="D31:D35"/>
    <mergeCell ref="E31:E35"/>
    <mergeCell ref="F31:F35"/>
    <mergeCell ref="G31:G35"/>
    <mergeCell ref="H31:H34"/>
    <mergeCell ref="I31:I34"/>
    <mergeCell ref="J31:J34"/>
    <mergeCell ref="K31:K34"/>
    <mergeCell ref="L31:L33"/>
    <mergeCell ref="M31:M33"/>
    <mergeCell ref="N31:N33"/>
    <mergeCell ref="O31:O33"/>
    <mergeCell ref="P31:P32"/>
    <mergeCell ref="Q31:Q32"/>
    <mergeCell ref="R31:R32"/>
    <mergeCell ref="S31:S32"/>
    <mergeCell ref="D26:D30"/>
    <mergeCell ref="D36:D40"/>
    <mergeCell ref="E36:E40"/>
    <mergeCell ref="F36:F40"/>
    <mergeCell ref="G36:G40"/>
    <mergeCell ref="H36:H39"/>
    <mergeCell ref="I36:I39"/>
    <mergeCell ref="J36:J39"/>
    <mergeCell ref="K36:K39"/>
    <mergeCell ref="L36:L38"/>
  </mergeCells>
  <phoneticPr fontId="10"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G26:G27 K26:K27 O26:O27 S26:S27 G31:G32 K31:K32 O31:O32 S31:S32 G36:G37 K36:K37 O36:O37 S36:S3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6:N28 N31:N33 N36:N38">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26 F31 F36"/>
    <dataValidation type="textLength" operator="lessThanOrEqual" allowBlank="1" showInputMessage="1" showErrorMessage="1" errorTitle="Ошибка" error="Допускается ввод не более 900 символов!" sqref="V21:W21 R21:R22 J21 V26:W26 R26:R27 V31:W31 R31:R32 J31 V36:W36 R36:R37 J36">
      <formula1>900</formula1>
    </dataValidation>
    <dataValidation type="list" showInputMessage="1" showErrorMessage="1" errorTitle="Ошибка" error="Выберите значение из списка" sqref="J26">
      <formula1>name_rates_4_filter</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9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994</v>
      </c>
      <c r="B1" s="5" t="s">
        <v>1011</v>
      </c>
      <c r="C1" s="5" t="s">
        <v>1012</v>
      </c>
      <c r="D1" s="5" t="s">
        <v>1013</v>
      </c>
      <c r="E1" s="5" t="s">
        <v>1014</v>
      </c>
      <c r="F1" s="5" t="s">
        <v>1015</v>
      </c>
      <c r="G1" s="5" t="s">
        <v>1016</v>
      </c>
      <c r="H1" s="5" t="s">
        <v>1017</v>
      </c>
      <c r="I1" s="5" t="s">
        <v>1018</v>
      </c>
    </row>
    <row r="2" spans="1:10">
      <c r="A2" s="5">
        <v>1</v>
      </c>
      <c r="B2" s="5" t="s">
        <v>1019</v>
      </c>
      <c r="C2" s="5" t="s">
        <v>64</v>
      </c>
      <c r="D2" s="5" t="s">
        <v>1020</v>
      </c>
      <c r="E2" s="5" t="s">
        <v>1021</v>
      </c>
      <c r="F2" s="5" t="s">
        <v>1022</v>
      </c>
      <c r="G2" s="5" t="s">
        <v>1023</v>
      </c>
      <c r="J2" s="5" t="s">
        <v>1646</v>
      </c>
    </row>
    <row r="3" spans="1:10">
      <c r="A3" s="5">
        <v>2</v>
      </c>
      <c r="B3" s="5" t="s">
        <v>1019</v>
      </c>
      <c r="C3" s="5" t="s">
        <v>64</v>
      </c>
      <c r="D3" s="5" t="s">
        <v>1024</v>
      </c>
      <c r="E3" s="5" t="s">
        <v>1025</v>
      </c>
      <c r="F3" s="5" t="s">
        <v>1026</v>
      </c>
      <c r="G3" s="5" t="s">
        <v>1027</v>
      </c>
      <c r="J3" s="5" t="s">
        <v>1646</v>
      </c>
    </row>
    <row r="4" spans="1:10">
      <c r="A4" s="5">
        <v>3</v>
      </c>
      <c r="B4" s="5" t="s">
        <v>1019</v>
      </c>
      <c r="C4" s="5" t="s">
        <v>64</v>
      </c>
      <c r="D4" s="5" t="s">
        <v>1028</v>
      </c>
      <c r="E4" s="5" t="s">
        <v>1029</v>
      </c>
      <c r="F4" s="5" t="s">
        <v>1030</v>
      </c>
      <c r="G4" s="5" t="s">
        <v>1031</v>
      </c>
      <c r="J4" s="5" t="s">
        <v>1646</v>
      </c>
    </row>
    <row r="5" spans="1:10">
      <c r="A5" s="5">
        <v>4</v>
      </c>
      <c r="B5" s="5" t="s">
        <v>1019</v>
      </c>
      <c r="C5" s="5" t="s">
        <v>64</v>
      </c>
      <c r="D5" s="5" t="s">
        <v>1032</v>
      </c>
      <c r="E5" s="5" t="s">
        <v>1033</v>
      </c>
      <c r="F5" s="5" t="s">
        <v>1034</v>
      </c>
      <c r="G5" s="5" t="s">
        <v>1027</v>
      </c>
      <c r="J5" s="5" t="s">
        <v>1646</v>
      </c>
    </row>
    <row r="6" spans="1:10">
      <c r="A6" s="5">
        <v>5</v>
      </c>
      <c r="B6" s="5" t="s">
        <v>1019</v>
      </c>
      <c r="C6" s="5" t="s">
        <v>64</v>
      </c>
      <c r="D6" s="5" t="s">
        <v>1035</v>
      </c>
      <c r="E6" s="5" t="s">
        <v>1036</v>
      </c>
      <c r="F6" s="5" t="s">
        <v>1037</v>
      </c>
      <c r="G6" s="5" t="s">
        <v>1031</v>
      </c>
      <c r="J6" s="5" t="s">
        <v>1646</v>
      </c>
    </row>
    <row r="7" spans="1:10">
      <c r="A7" s="5">
        <v>6</v>
      </c>
      <c r="B7" s="5" t="s">
        <v>1019</v>
      </c>
      <c r="C7" s="5" t="s">
        <v>64</v>
      </c>
      <c r="D7" s="5" t="s">
        <v>1038</v>
      </c>
      <c r="E7" s="5" t="s">
        <v>1039</v>
      </c>
      <c r="F7" s="5" t="s">
        <v>1040</v>
      </c>
      <c r="G7" s="5" t="s">
        <v>1041</v>
      </c>
      <c r="J7" s="5" t="s">
        <v>1646</v>
      </c>
    </row>
    <row r="8" spans="1:10">
      <c r="A8" s="5">
        <v>7</v>
      </c>
      <c r="B8" s="5" t="s">
        <v>1019</v>
      </c>
      <c r="C8" s="5" t="s">
        <v>64</v>
      </c>
      <c r="D8" s="5" t="s">
        <v>1042</v>
      </c>
      <c r="E8" s="5" t="s">
        <v>1043</v>
      </c>
      <c r="F8" s="5" t="s">
        <v>1044</v>
      </c>
      <c r="G8" s="5" t="s">
        <v>1045</v>
      </c>
      <c r="J8" s="5" t="s">
        <v>1646</v>
      </c>
    </row>
    <row r="9" spans="1:10">
      <c r="A9" s="5">
        <v>8</v>
      </c>
      <c r="B9" s="5" t="s">
        <v>1019</v>
      </c>
      <c r="C9" s="5" t="s">
        <v>64</v>
      </c>
      <c r="D9" s="5" t="s">
        <v>1046</v>
      </c>
      <c r="E9" s="5" t="s">
        <v>1047</v>
      </c>
      <c r="F9" s="5" t="s">
        <v>1048</v>
      </c>
      <c r="G9" s="5" t="s">
        <v>1049</v>
      </c>
      <c r="H9" s="5" t="s">
        <v>1050</v>
      </c>
      <c r="J9" s="5" t="s">
        <v>1646</v>
      </c>
    </row>
    <row r="10" spans="1:10">
      <c r="A10" s="5">
        <v>9</v>
      </c>
      <c r="B10" s="5" t="s">
        <v>1019</v>
      </c>
      <c r="C10" s="5" t="s">
        <v>64</v>
      </c>
      <c r="D10" s="5" t="s">
        <v>1051</v>
      </c>
      <c r="E10" s="5" t="s">
        <v>1047</v>
      </c>
      <c r="F10" s="5" t="s">
        <v>1048</v>
      </c>
      <c r="G10" s="5" t="s">
        <v>1052</v>
      </c>
      <c r="J10" s="5" t="s">
        <v>1646</v>
      </c>
    </row>
    <row r="11" spans="1:10">
      <c r="A11" s="5">
        <v>10</v>
      </c>
      <c r="B11" s="5" t="s">
        <v>1019</v>
      </c>
      <c r="C11" s="5" t="s">
        <v>64</v>
      </c>
      <c r="D11" s="5" t="s">
        <v>1053</v>
      </c>
      <c r="E11" s="5" t="s">
        <v>1054</v>
      </c>
      <c r="F11" s="5" t="s">
        <v>1055</v>
      </c>
      <c r="G11" s="5" t="s">
        <v>1056</v>
      </c>
      <c r="J11" s="5" t="s">
        <v>1646</v>
      </c>
    </row>
    <row r="12" spans="1:10">
      <c r="A12" s="5">
        <v>11</v>
      </c>
      <c r="B12" s="5" t="s">
        <v>1019</v>
      </c>
      <c r="C12" s="5" t="s">
        <v>64</v>
      </c>
      <c r="D12" s="5" t="s">
        <v>1057</v>
      </c>
      <c r="E12" s="5" t="s">
        <v>1058</v>
      </c>
      <c r="F12" s="5" t="s">
        <v>1059</v>
      </c>
      <c r="G12" s="5" t="s">
        <v>1060</v>
      </c>
      <c r="J12" s="5" t="s">
        <v>1646</v>
      </c>
    </row>
    <row r="13" spans="1:10">
      <c r="A13" s="5">
        <v>12</v>
      </c>
      <c r="B13" s="5" t="s">
        <v>1019</v>
      </c>
      <c r="C13" s="5" t="s">
        <v>64</v>
      </c>
      <c r="D13" s="5" t="s">
        <v>1061</v>
      </c>
      <c r="E13" s="5" t="s">
        <v>1062</v>
      </c>
      <c r="F13" s="5" t="s">
        <v>1063</v>
      </c>
      <c r="G13" s="5" t="s">
        <v>1064</v>
      </c>
      <c r="J13" s="5" t="s">
        <v>1646</v>
      </c>
    </row>
    <row r="14" spans="1:10">
      <c r="A14" s="5">
        <v>13</v>
      </c>
      <c r="B14" s="5" t="s">
        <v>1019</v>
      </c>
      <c r="C14" s="5" t="s">
        <v>64</v>
      </c>
      <c r="D14" s="5" t="s">
        <v>1065</v>
      </c>
      <c r="E14" s="5" t="s">
        <v>1066</v>
      </c>
      <c r="F14" s="5" t="s">
        <v>1067</v>
      </c>
      <c r="G14" s="5" t="s">
        <v>1031</v>
      </c>
      <c r="J14" s="5" t="s">
        <v>1646</v>
      </c>
    </row>
    <row r="15" spans="1:10">
      <c r="A15" s="5">
        <v>14</v>
      </c>
      <c r="B15" s="5" t="s">
        <v>1019</v>
      </c>
      <c r="C15" s="5" t="s">
        <v>64</v>
      </c>
      <c r="D15" s="5" t="s">
        <v>1068</v>
      </c>
      <c r="E15" s="5" t="s">
        <v>1069</v>
      </c>
      <c r="F15" s="5" t="s">
        <v>1070</v>
      </c>
      <c r="G15" s="5" t="s">
        <v>1071</v>
      </c>
      <c r="J15" s="5" t="s">
        <v>1646</v>
      </c>
    </row>
    <row r="16" spans="1:10">
      <c r="A16" s="5">
        <v>15</v>
      </c>
      <c r="B16" s="5" t="s">
        <v>1019</v>
      </c>
      <c r="C16" s="5" t="s">
        <v>64</v>
      </c>
      <c r="D16" s="5" t="s">
        <v>1072</v>
      </c>
      <c r="E16" s="5" t="s">
        <v>1073</v>
      </c>
      <c r="F16" s="5" t="s">
        <v>1074</v>
      </c>
      <c r="G16" s="5" t="s">
        <v>1064</v>
      </c>
      <c r="J16" s="5" t="s">
        <v>1646</v>
      </c>
    </row>
    <row r="17" spans="1:10">
      <c r="A17" s="5">
        <v>16</v>
      </c>
      <c r="B17" s="5" t="s">
        <v>1019</v>
      </c>
      <c r="C17" s="5" t="s">
        <v>64</v>
      </c>
      <c r="D17" s="5" t="s">
        <v>1075</v>
      </c>
      <c r="E17" s="5" t="s">
        <v>1076</v>
      </c>
      <c r="F17" s="5" t="s">
        <v>1077</v>
      </c>
      <c r="G17" s="5" t="s">
        <v>1023</v>
      </c>
      <c r="J17" s="5" t="s">
        <v>1646</v>
      </c>
    </row>
    <row r="18" spans="1:10">
      <c r="A18" s="5">
        <v>17</v>
      </c>
      <c r="B18" s="5" t="s">
        <v>1019</v>
      </c>
      <c r="C18" s="5" t="s">
        <v>64</v>
      </c>
      <c r="D18" s="5" t="s">
        <v>1078</v>
      </c>
      <c r="E18" s="5" t="s">
        <v>1079</v>
      </c>
      <c r="F18" s="5" t="s">
        <v>1080</v>
      </c>
      <c r="G18" s="5" t="s">
        <v>1031</v>
      </c>
      <c r="J18" s="5" t="s">
        <v>1646</v>
      </c>
    </row>
    <row r="19" spans="1:10">
      <c r="A19" s="5">
        <v>18</v>
      </c>
      <c r="B19" s="5" t="s">
        <v>1019</v>
      </c>
      <c r="C19" s="5" t="s">
        <v>64</v>
      </c>
      <c r="D19" s="5" t="s">
        <v>1081</v>
      </c>
      <c r="E19" s="5" t="s">
        <v>1082</v>
      </c>
      <c r="F19" s="5" t="s">
        <v>1083</v>
      </c>
      <c r="G19" s="5" t="s">
        <v>1084</v>
      </c>
      <c r="J19" s="5" t="s">
        <v>1646</v>
      </c>
    </row>
    <row r="20" spans="1:10">
      <c r="A20" s="5">
        <v>19</v>
      </c>
      <c r="B20" s="5" t="s">
        <v>1019</v>
      </c>
      <c r="C20" s="5" t="s">
        <v>64</v>
      </c>
      <c r="D20" s="5" t="s">
        <v>1085</v>
      </c>
      <c r="E20" s="5" t="s">
        <v>1086</v>
      </c>
      <c r="F20" s="5" t="s">
        <v>1087</v>
      </c>
      <c r="G20" s="5" t="s">
        <v>1088</v>
      </c>
      <c r="J20" s="5" t="s">
        <v>1646</v>
      </c>
    </row>
    <row r="21" spans="1:10">
      <c r="A21" s="5">
        <v>20</v>
      </c>
      <c r="B21" s="5" t="s">
        <v>1019</v>
      </c>
      <c r="C21" s="5" t="s">
        <v>64</v>
      </c>
      <c r="D21" s="5" t="s">
        <v>1089</v>
      </c>
      <c r="E21" s="5" t="s">
        <v>1090</v>
      </c>
      <c r="F21" s="5" t="s">
        <v>1091</v>
      </c>
      <c r="G21" s="5" t="s">
        <v>1027</v>
      </c>
      <c r="J21" s="5" t="s">
        <v>1646</v>
      </c>
    </row>
    <row r="22" spans="1:10">
      <c r="A22" s="5">
        <v>21</v>
      </c>
      <c r="B22" s="5" t="s">
        <v>1019</v>
      </c>
      <c r="C22" s="5" t="s">
        <v>64</v>
      </c>
      <c r="D22" s="5" t="s">
        <v>1092</v>
      </c>
      <c r="E22" s="5" t="s">
        <v>1093</v>
      </c>
      <c r="F22" s="5" t="s">
        <v>1094</v>
      </c>
      <c r="G22" s="5" t="s">
        <v>1095</v>
      </c>
      <c r="J22" s="5" t="s">
        <v>1646</v>
      </c>
    </row>
    <row r="23" spans="1:10">
      <c r="A23" s="5">
        <v>22</v>
      </c>
      <c r="B23" s="5" t="s">
        <v>1019</v>
      </c>
      <c r="C23" s="5" t="s">
        <v>64</v>
      </c>
      <c r="D23" s="5" t="s">
        <v>1096</v>
      </c>
      <c r="E23" s="5" t="s">
        <v>1097</v>
      </c>
      <c r="F23" s="5" t="s">
        <v>1098</v>
      </c>
      <c r="G23" s="5" t="s">
        <v>1099</v>
      </c>
      <c r="J23" s="5" t="s">
        <v>1646</v>
      </c>
    </row>
    <row r="24" spans="1:10">
      <c r="A24" s="5">
        <v>23</v>
      </c>
      <c r="B24" s="5" t="s">
        <v>1019</v>
      </c>
      <c r="C24" s="5" t="s">
        <v>64</v>
      </c>
      <c r="D24" s="5" t="s">
        <v>1100</v>
      </c>
      <c r="E24" s="5" t="s">
        <v>1101</v>
      </c>
      <c r="F24" s="5" t="s">
        <v>1102</v>
      </c>
      <c r="G24" s="5" t="s">
        <v>1023</v>
      </c>
      <c r="J24" s="5" t="s">
        <v>1646</v>
      </c>
    </row>
    <row r="25" spans="1:10">
      <c r="A25" s="5">
        <v>24</v>
      </c>
      <c r="B25" s="5" t="s">
        <v>1019</v>
      </c>
      <c r="C25" s="5" t="s">
        <v>64</v>
      </c>
      <c r="D25" s="5" t="s">
        <v>1103</v>
      </c>
      <c r="E25" s="5" t="s">
        <v>1104</v>
      </c>
      <c r="F25" s="5" t="s">
        <v>1105</v>
      </c>
      <c r="G25" s="5" t="s">
        <v>1064</v>
      </c>
      <c r="J25" s="5" t="s">
        <v>1646</v>
      </c>
    </row>
    <row r="26" spans="1:10">
      <c r="A26" s="5">
        <v>25</v>
      </c>
      <c r="B26" s="5" t="s">
        <v>1019</v>
      </c>
      <c r="C26" s="5" t="s">
        <v>64</v>
      </c>
      <c r="D26" s="5" t="s">
        <v>1106</v>
      </c>
      <c r="E26" s="5" t="s">
        <v>1107</v>
      </c>
      <c r="F26" s="5" t="s">
        <v>1108</v>
      </c>
      <c r="G26" s="5" t="s">
        <v>1023</v>
      </c>
      <c r="J26" s="5" t="s">
        <v>1646</v>
      </c>
    </row>
    <row r="27" spans="1:10">
      <c r="A27" s="5">
        <v>26</v>
      </c>
      <c r="B27" s="5" t="s">
        <v>1019</v>
      </c>
      <c r="C27" s="5" t="s">
        <v>64</v>
      </c>
      <c r="D27" s="5" t="s">
        <v>1109</v>
      </c>
      <c r="E27" s="5" t="s">
        <v>1110</v>
      </c>
      <c r="F27" s="5" t="s">
        <v>1111</v>
      </c>
      <c r="G27" s="5" t="s">
        <v>1027</v>
      </c>
      <c r="H27" s="5" t="s">
        <v>1112</v>
      </c>
      <c r="J27" s="5" t="s">
        <v>1646</v>
      </c>
    </row>
    <row r="28" spans="1:10">
      <c r="A28" s="5">
        <v>27</v>
      </c>
      <c r="B28" s="5" t="s">
        <v>1019</v>
      </c>
      <c r="C28" s="5" t="s">
        <v>64</v>
      </c>
      <c r="D28" s="5" t="s">
        <v>1113</v>
      </c>
      <c r="E28" s="5" t="s">
        <v>1114</v>
      </c>
      <c r="F28" s="5" t="s">
        <v>1115</v>
      </c>
      <c r="G28" s="5" t="s">
        <v>1116</v>
      </c>
      <c r="J28" s="5" t="s">
        <v>1646</v>
      </c>
    </row>
    <row r="29" spans="1:10">
      <c r="A29" s="5">
        <v>28</v>
      </c>
      <c r="B29" s="5" t="s">
        <v>1019</v>
      </c>
      <c r="C29" s="5" t="s">
        <v>64</v>
      </c>
      <c r="D29" s="5" t="s">
        <v>1117</v>
      </c>
      <c r="E29" s="5" t="s">
        <v>1118</v>
      </c>
      <c r="F29" s="5" t="s">
        <v>1119</v>
      </c>
      <c r="G29" s="5" t="s">
        <v>1120</v>
      </c>
      <c r="J29" s="5" t="s">
        <v>1646</v>
      </c>
    </row>
    <row r="30" spans="1:10">
      <c r="A30" s="5">
        <v>29</v>
      </c>
      <c r="B30" s="5" t="s">
        <v>1019</v>
      </c>
      <c r="C30" s="5" t="s">
        <v>64</v>
      </c>
      <c r="D30" s="5" t="s">
        <v>1121</v>
      </c>
      <c r="E30" s="5" t="s">
        <v>1122</v>
      </c>
      <c r="F30" s="5" t="s">
        <v>1123</v>
      </c>
      <c r="G30" s="5" t="s">
        <v>1124</v>
      </c>
      <c r="J30" s="5" t="s">
        <v>1646</v>
      </c>
    </row>
    <row r="31" spans="1:10">
      <c r="A31" s="5">
        <v>30</v>
      </c>
      <c r="B31" s="5" t="s">
        <v>1019</v>
      </c>
      <c r="C31" s="5" t="s">
        <v>64</v>
      </c>
      <c r="D31" s="5" t="s">
        <v>1125</v>
      </c>
      <c r="E31" s="5" t="s">
        <v>1126</v>
      </c>
      <c r="F31" s="5" t="s">
        <v>1127</v>
      </c>
      <c r="G31" s="5" t="s">
        <v>1128</v>
      </c>
      <c r="J31" s="5" t="s">
        <v>1646</v>
      </c>
    </row>
    <row r="32" spans="1:10">
      <c r="A32" s="5">
        <v>31</v>
      </c>
      <c r="B32" s="5" t="s">
        <v>1019</v>
      </c>
      <c r="C32" s="5" t="s">
        <v>64</v>
      </c>
      <c r="D32" s="5" t="s">
        <v>1129</v>
      </c>
      <c r="E32" s="5" t="s">
        <v>1130</v>
      </c>
      <c r="F32" s="5" t="s">
        <v>1131</v>
      </c>
      <c r="G32" s="5" t="s">
        <v>1031</v>
      </c>
      <c r="J32" s="5" t="s">
        <v>1646</v>
      </c>
    </row>
    <row r="33" spans="1:10">
      <c r="A33" s="5">
        <v>32</v>
      </c>
      <c r="B33" s="5" t="s">
        <v>1019</v>
      </c>
      <c r="C33" s="5" t="s">
        <v>64</v>
      </c>
      <c r="D33" s="5" t="s">
        <v>1132</v>
      </c>
      <c r="E33" s="5" t="s">
        <v>1133</v>
      </c>
      <c r="F33" s="5" t="s">
        <v>1134</v>
      </c>
      <c r="G33" s="5" t="s">
        <v>1084</v>
      </c>
      <c r="J33" s="5" t="s">
        <v>1646</v>
      </c>
    </row>
    <row r="34" spans="1:10">
      <c r="A34" s="5">
        <v>33</v>
      </c>
      <c r="B34" s="5" t="s">
        <v>1019</v>
      </c>
      <c r="C34" s="5" t="s">
        <v>64</v>
      </c>
      <c r="D34" s="5" t="s">
        <v>1135</v>
      </c>
      <c r="E34" s="5" t="s">
        <v>1136</v>
      </c>
      <c r="F34" s="5" t="s">
        <v>1137</v>
      </c>
      <c r="G34" s="5" t="s">
        <v>1056</v>
      </c>
      <c r="J34" s="5" t="s">
        <v>1646</v>
      </c>
    </row>
    <row r="35" spans="1:10">
      <c r="A35" s="5">
        <v>34</v>
      </c>
      <c r="B35" s="5" t="s">
        <v>1019</v>
      </c>
      <c r="C35" s="5" t="s">
        <v>64</v>
      </c>
      <c r="D35" s="5" t="s">
        <v>1138</v>
      </c>
      <c r="E35" s="5" t="s">
        <v>1139</v>
      </c>
      <c r="F35" s="5" t="s">
        <v>1140</v>
      </c>
      <c r="G35" s="5" t="s">
        <v>1056</v>
      </c>
      <c r="J35" s="5" t="s">
        <v>1646</v>
      </c>
    </row>
    <row r="36" spans="1:10">
      <c r="A36" s="5">
        <v>35</v>
      </c>
      <c r="B36" s="5" t="s">
        <v>1019</v>
      </c>
      <c r="C36" s="5" t="s">
        <v>64</v>
      </c>
      <c r="D36" s="5" t="s">
        <v>1141</v>
      </c>
      <c r="E36" s="5" t="s">
        <v>1142</v>
      </c>
      <c r="F36" s="5" t="s">
        <v>1143</v>
      </c>
      <c r="G36" s="5" t="s">
        <v>1144</v>
      </c>
      <c r="J36" s="5" t="s">
        <v>1646</v>
      </c>
    </row>
    <row r="37" spans="1:10">
      <c r="A37" s="5">
        <v>36</v>
      </c>
      <c r="B37" s="5" t="s">
        <v>1019</v>
      </c>
      <c r="C37" s="5" t="s">
        <v>64</v>
      </c>
      <c r="D37" s="5" t="s">
        <v>1145</v>
      </c>
      <c r="E37" s="5" t="s">
        <v>1146</v>
      </c>
      <c r="F37" s="5" t="s">
        <v>1147</v>
      </c>
      <c r="G37" s="5" t="s">
        <v>1023</v>
      </c>
      <c r="J37" s="5" t="s">
        <v>1646</v>
      </c>
    </row>
    <row r="38" spans="1:10">
      <c r="A38" s="5">
        <v>37</v>
      </c>
      <c r="B38" s="5" t="s">
        <v>1019</v>
      </c>
      <c r="C38" s="5" t="s">
        <v>64</v>
      </c>
      <c r="D38" s="5" t="s">
        <v>1148</v>
      </c>
      <c r="E38" s="5" t="s">
        <v>1149</v>
      </c>
      <c r="F38" s="5" t="s">
        <v>1150</v>
      </c>
      <c r="G38" s="5" t="s">
        <v>1031</v>
      </c>
      <c r="J38" s="5" t="s">
        <v>1646</v>
      </c>
    </row>
    <row r="39" spans="1:10">
      <c r="A39" s="5">
        <v>38</v>
      </c>
      <c r="B39" s="5" t="s">
        <v>1019</v>
      </c>
      <c r="C39" s="5" t="s">
        <v>64</v>
      </c>
      <c r="D39" s="5" t="s">
        <v>1151</v>
      </c>
      <c r="E39" s="5" t="s">
        <v>1152</v>
      </c>
      <c r="F39" s="5" t="s">
        <v>1048</v>
      </c>
      <c r="G39" s="5" t="s">
        <v>1153</v>
      </c>
      <c r="H39" s="5" t="s">
        <v>1154</v>
      </c>
      <c r="J39" s="5" t="s">
        <v>1646</v>
      </c>
    </row>
    <row r="40" spans="1:10">
      <c r="A40" s="5">
        <v>39</v>
      </c>
      <c r="B40" s="5" t="s">
        <v>1019</v>
      </c>
      <c r="C40" s="5" t="s">
        <v>64</v>
      </c>
      <c r="D40" s="5" t="s">
        <v>1155</v>
      </c>
      <c r="E40" s="5" t="s">
        <v>1156</v>
      </c>
      <c r="F40" s="5" t="s">
        <v>1157</v>
      </c>
      <c r="G40" s="5" t="s">
        <v>1056</v>
      </c>
      <c r="J40" s="5" t="s">
        <v>1646</v>
      </c>
    </row>
    <row r="41" spans="1:10">
      <c r="A41" s="5">
        <v>40</v>
      </c>
      <c r="B41" s="5" t="s">
        <v>1019</v>
      </c>
      <c r="C41" s="5" t="s">
        <v>64</v>
      </c>
      <c r="D41" s="5" t="s">
        <v>1158</v>
      </c>
      <c r="E41" s="5" t="s">
        <v>1159</v>
      </c>
      <c r="F41" s="5" t="s">
        <v>1160</v>
      </c>
      <c r="G41" s="5" t="s">
        <v>1161</v>
      </c>
      <c r="J41" s="5" t="s">
        <v>1646</v>
      </c>
    </row>
    <row r="42" spans="1:10">
      <c r="A42" s="5">
        <v>41</v>
      </c>
      <c r="B42" s="5" t="s">
        <v>1019</v>
      </c>
      <c r="C42" s="5" t="s">
        <v>64</v>
      </c>
      <c r="D42" s="5" t="s">
        <v>1162</v>
      </c>
      <c r="E42" s="5" t="s">
        <v>1163</v>
      </c>
      <c r="F42" s="5" t="s">
        <v>1164</v>
      </c>
      <c r="G42" s="5" t="s">
        <v>1027</v>
      </c>
      <c r="J42" s="5" t="s">
        <v>1646</v>
      </c>
    </row>
    <row r="43" spans="1:10">
      <c r="A43" s="5">
        <v>42</v>
      </c>
      <c r="B43" s="5" t="s">
        <v>1019</v>
      </c>
      <c r="C43" s="5" t="s">
        <v>64</v>
      </c>
      <c r="D43" s="5" t="s">
        <v>1165</v>
      </c>
      <c r="E43" s="5" t="s">
        <v>1166</v>
      </c>
      <c r="F43" s="5" t="s">
        <v>1167</v>
      </c>
      <c r="G43" s="5" t="s">
        <v>1116</v>
      </c>
      <c r="J43" s="5" t="s">
        <v>1646</v>
      </c>
    </row>
    <row r="44" spans="1:10">
      <c r="A44" s="5">
        <v>43</v>
      </c>
      <c r="B44" s="5" t="s">
        <v>1019</v>
      </c>
      <c r="C44" s="5" t="s">
        <v>64</v>
      </c>
      <c r="D44" s="5" t="s">
        <v>1168</v>
      </c>
      <c r="E44" s="5" t="s">
        <v>1169</v>
      </c>
      <c r="F44" s="5" t="s">
        <v>1170</v>
      </c>
      <c r="G44" s="5" t="s">
        <v>1116</v>
      </c>
      <c r="J44" s="5" t="s">
        <v>1646</v>
      </c>
    </row>
    <row r="45" spans="1:10">
      <c r="A45" s="5">
        <v>44</v>
      </c>
      <c r="B45" s="5" t="s">
        <v>1019</v>
      </c>
      <c r="C45" s="5" t="s">
        <v>64</v>
      </c>
      <c r="D45" s="5" t="s">
        <v>1171</v>
      </c>
      <c r="E45" s="5" t="s">
        <v>1172</v>
      </c>
      <c r="F45" s="5" t="s">
        <v>1173</v>
      </c>
      <c r="G45" s="5" t="s">
        <v>1060</v>
      </c>
      <c r="J45" s="5" t="s">
        <v>1646</v>
      </c>
    </row>
    <row r="46" spans="1:10">
      <c r="A46" s="5">
        <v>45</v>
      </c>
      <c r="B46" s="5" t="s">
        <v>1019</v>
      </c>
      <c r="C46" s="5" t="s">
        <v>64</v>
      </c>
      <c r="D46" s="5" t="s">
        <v>1174</v>
      </c>
      <c r="E46" s="5" t="s">
        <v>1175</v>
      </c>
      <c r="F46" s="5" t="s">
        <v>1176</v>
      </c>
      <c r="G46" s="5" t="s">
        <v>1116</v>
      </c>
      <c r="J46" s="5" t="s">
        <v>1646</v>
      </c>
    </row>
    <row r="47" spans="1:10">
      <c r="A47" s="5">
        <v>46</v>
      </c>
      <c r="B47" s="5" t="s">
        <v>1019</v>
      </c>
      <c r="C47" s="5" t="s">
        <v>64</v>
      </c>
      <c r="D47" s="5" t="s">
        <v>1177</v>
      </c>
      <c r="E47" s="5" t="s">
        <v>1178</v>
      </c>
      <c r="F47" s="5" t="s">
        <v>1179</v>
      </c>
      <c r="G47" s="5" t="s">
        <v>1060</v>
      </c>
      <c r="J47" s="5" t="s">
        <v>1646</v>
      </c>
    </row>
    <row r="48" spans="1:10">
      <c r="A48" s="5">
        <v>47</v>
      </c>
      <c r="B48" s="5" t="s">
        <v>1019</v>
      </c>
      <c r="C48" s="5" t="s">
        <v>64</v>
      </c>
      <c r="D48" s="5" t="s">
        <v>1180</v>
      </c>
      <c r="E48" s="5" t="s">
        <v>1181</v>
      </c>
      <c r="F48" s="5" t="s">
        <v>1182</v>
      </c>
      <c r="G48" s="5" t="s">
        <v>1116</v>
      </c>
      <c r="J48" s="5" t="s">
        <v>1646</v>
      </c>
    </row>
    <row r="49" spans="1:10">
      <c r="A49" s="5">
        <v>48</v>
      </c>
      <c r="B49" s="5" t="s">
        <v>1019</v>
      </c>
      <c r="C49" s="5" t="s">
        <v>64</v>
      </c>
      <c r="D49" s="5" t="s">
        <v>1183</v>
      </c>
      <c r="E49" s="5" t="s">
        <v>1184</v>
      </c>
      <c r="F49" s="5" t="s">
        <v>1185</v>
      </c>
      <c r="G49" s="5" t="s">
        <v>1116</v>
      </c>
      <c r="J49" s="5" t="s">
        <v>1646</v>
      </c>
    </row>
    <row r="50" spans="1:10">
      <c r="A50" s="5">
        <v>49</v>
      </c>
      <c r="B50" s="5" t="s">
        <v>1019</v>
      </c>
      <c r="C50" s="5" t="s">
        <v>64</v>
      </c>
      <c r="D50" s="5" t="s">
        <v>1186</v>
      </c>
      <c r="E50" s="5" t="s">
        <v>1187</v>
      </c>
      <c r="F50" s="5" t="s">
        <v>1188</v>
      </c>
      <c r="G50" s="5" t="s">
        <v>1088</v>
      </c>
      <c r="J50" s="5" t="s">
        <v>1646</v>
      </c>
    </row>
    <row r="51" spans="1:10">
      <c r="A51" s="5">
        <v>50</v>
      </c>
      <c r="B51" s="5" t="s">
        <v>1019</v>
      </c>
      <c r="C51" s="5" t="s">
        <v>64</v>
      </c>
      <c r="D51" s="5" t="s">
        <v>1189</v>
      </c>
      <c r="E51" s="5" t="s">
        <v>1190</v>
      </c>
      <c r="F51" s="5" t="s">
        <v>1191</v>
      </c>
      <c r="G51" s="5" t="s">
        <v>1088</v>
      </c>
      <c r="J51" s="5" t="s">
        <v>1646</v>
      </c>
    </row>
    <row r="52" spans="1:10">
      <c r="A52" s="5">
        <v>51</v>
      </c>
      <c r="B52" s="5" t="s">
        <v>1019</v>
      </c>
      <c r="C52" s="5" t="s">
        <v>64</v>
      </c>
      <c r="D52" s="5" t="s">
        <v>1192</v>
      </c>
      <c r="E52" s="5" t="s">
        <v>1193</v>
      </c>
      <c r="F52" s="5" t="s">
        <v>1194</v>
      </c>
      <c r="G52" s="5" t="s">
        <v>1023</v>
      </c>
      <c r="J52" s="5" t="s">
        <v>1646</v>
      </c>
    </row>
    <row r="53" spans="1:10">
      <c r="A53" s="5">
        <v>52</v>
      </c>
      <c r="B53" s="5" t="s">
        <v>1019</v>
      </c>
      <c r="C53" s="5" t="s">
        <v>64</v>
      </c>
      <c r="D53" s="5" t="s">
        <v>1195</v>
      </c>
      <c r="E53" s="5" t="s">
        <v>1196</v>
      </c>
      <c r="F53" s="5" t="s">
        <v>1197</v>
      </c>
      <c r="G53" s="5" t="s">
        <v>1198</v>
      </c>
      <c r="J53" s="5" t="s">
        <v>1646</v>
      </c>
    </row>
    <row r="54" spans="1:10">
      <c r="A54" s="5">
        <v>53</v>
      </c>
      <c r="B54" s="5" t="s">
        <v>1019</v>
      </c>
      <c r="C54" s="5" t="s">
        <v>64</v>
      </c>
      <c r="D54" s="5" t="s">
        <v>1199</v>
      </c>
      <c r="E54" s="5" t="s">
        <v>1200</v>
      </c>
      <c r="F54" s="5" t="s">
        <v>1201</v>
      </c>
      <c r="G54" s="5" t="s">
        <v>1202</v>
      </c>
      <c r="J54" s="5" t="s">
        <v>1646</v>
      </c>
    </row>
    <row r="55" spans="1:10">
      <c r="A55" s="5">
        <v>54</v>
      </c>
      <c r="B55" s="5" t="s">
        <v>1019</v>
      </c>
      <c r="C55" s="5" t="s">
        <v>64</v>
      </c>
      <c r="D55" s="5" t="s">
        <v>1203</v>
      </c>
      <c r="E55" s="5" t="s">
        <v>1204</v>
      </c>
      <c r="F55" s="5" t="s">
        <v>1205</v>
      </c>
      <c r="G55" s="5" t="s">
        <v>1206</v>
      </c>
      <c r="J55" s="5" t="s">
        <v>1646</v>
      </c>
    </row>
    <row r="56" spans="1:10">
      <c r="A56" s="5">
        <v>55</v>
      </c>
      <c r="B56" s="5" t="s">
        <v>1019</v>
      </c>
      <c r="C56" s="5" t="s">
        <v>64</v>
      </c>
      <c r="D56" s="5" t="s">
        <v>1207</v>
      </c>
      <c r="E56" s="5" t="s">
        <v>1208</v>
      </c>
      <c r="F56" s="5" t="s">
        <v>1209</v>
      </c>
      <c r="G56" s="5" t="s">
        <v>1210</v>
      </c>
      <c r="J56" s="5" t="s">
        <v>1646</v>
      </c>
    </row>
    <row r="57" spans="1:10">
      <c r="A57" s="5">
        <v>56</v>
      </c>
      <c r="B57" s="5" t="s">
        <v>1019</v>
      </c>
      <c r="C57" s="5" t="s">
        <v>64</v>
      </c>
      <c r="D57" s="5" t="s">
        <v>1211</v>
      </c>
      <c r="E57" s="5" t="s">
        <v>1212</v>
      </c>
      <c r="F57" s="5" t="s">
        <v>1213</v>
      </c>
      <c r="G57" s="5" t="s">
        <v>1056</v>
      </c>
      <c r="J57" s="5" t="s">
        <v>1646</v>
      </c>
    </row>
    <row r="58" spans="1:10">
      <c r="A58" s="5">
        <v>57</v>
      </c>
      <c r="B58" s="5" t="s">
        <v>1019</v>
      </c>
      <c r="C58" s="5" t="s">
        <v>64</v>
      </c>
      <c r="D58" s="5" t="s">
        <v>1214</v>
      </c>
      <c r="E58" s="5" t="s">
        <v>1215</v>
      </c>
      <c r="F58" s="5" t="s">
        <v>1216</v>
      </c>
      <c r="G58" s="5" t="s">
        <v>1099</v>
      </c>
      <c r="J58" s="5" t="s">
        <v>1646</v>
      </c>
    </row>
    <row r="59" spans="1:10">
      <c r="A59" s="5">
        <v>58</v>
      </c>
      <c r="B59" s="5" t="s">
        <v>1019</v>
      </c>
      <c r="C59" s="5" t="s">
        <v>64</v>
      </c>
      <c r="D59" s="5" t="s">
        <v>1217</v>
      </c>
      <c r="E59" s="5" t="s">
        <v>1218</v>
      </c>
      <c r="F59" s="5" t="s">
        <v>1219</v>
      </c>
      <c r="G59" s="5" t="s">
        <v>1031</v>
      </c>
      <c r="J59" s="5" t="s">
        <v>1646</v>
      </c>
    </row>
    <row r="60" spans="1:10">
      <c r="A60" s="5">
        <v>59</v>
      </c>
      <c r="B60" s="5" t="s">
        <v>1019</v>
      </c>
      <c r="C60" s="5" t="s">
        <v>64</v>
      </c>
      <c r="D60" s="5" t="s">
        <v>1220</v>
      </c>
      <c r="E60" s="5" t="s">
        <v>1221</v>
      </c>
      <c r="F60" s="5" t="s">
        <v>1222</v>
      </c>
      <c r="G60" s="5" t="s">
        <v>1223</v>
      </c>
      <c r="J60" s="5" t="s">
        <v>1646</v>
      </c>
    </row>
    <row r="61" spans="1:10">
      <c r="A61" s="5">
        <v>60</v>
      </c>
      <c r="B61" s="5" t="s">
        <v>1019</v>
      </c>
      <c r="C61" s="5" t="s">
        <v>64</v>
      </c>
      <c r="D61" s="5" t="s">
        <v>1224</v>
      </c>
      <c r="E61" s="5" t="s">
        <v>1225</v>
      </c>
      <c r="F61" s="5" t="s">
        <v>1226</v>
      </c>
      <c r="G61" s="5" t="s">
        <v>1084</v>
      </c>
      <c r="J61" s="5" t="s">
        <v>1646</v>
      </c>
    </row>
    <row r="62" spans="1:10">
      <c r="A62" s="5">
        <v>61</v>
      </c>
      <c r="B62" s="5" t="s">
        <v>1019</v>
      </c>
      <c r="C62" s="5" t="s">
        <v>64</v>
      </c>
      <c r="D62" s="5" t="s">
        <v>1227</v>
      </c>
      <c r="E62" s="5" t="s">
        <v>1228</v>
      </c>
      <c r="F62" s="5" t="s">
        <v>1229</v>
      </c>
      <c r="G62" s="5" t="s">
        <v>1230</v>
      </c>
      <c r="J62" s="5" t="s">
        <v>1646</v>
      </c>
    </row>
    <row r="63" spans="1:10">
      <c r="A63" s="5">
        <v>62</v>
      </c>
      <c r="B63" s="5" t="s">
        <v>1019</v>
      </c>
      <c r="C63" s="5" t="s">
        <v>64</v>
      </c>
      <c r="D63" s="5" t="s">
        <v>1231</v>
      </c>
      <c r="E63" s="5" t="s">
        <v>1232</v>
      </c>
      <c r="F63" s="5" t="s">
        <v>1233</v>
      </c>
      <c r="G63" s="5" t="s">
        <v>1031</v>
      </c>
      <c r="J63" s="5" t="s">
        <v>1646</v>
      </c>
    </row>
    <row r="64" spans="1:10">
      <c r="A64" s="5">
        <v>63</v>
      </c>
      <c r="B64" s="5" t="s">
        <v>1019</v>
      </c>
      <c r="C64" s="5" t="s">
        <v>64</v>
      </c>
      <c r="D64" s="5" t="s">
        <v>1234</v>
      </c>
      <c r="E64" s="5" t="s">
        <v>1235</v>
      </c>
      <c r="F64" s="5" t="s">
        <v>1236</v>
      </c>
      <c r="G64" s="5" t="s">
        <v>1237</v>
      </c>
      <c r="J64" s="5" t="s">
        <v>1646</v>
      </c>
    </row>
    <row r="65" spans="1:10">
      <c r="A65" s="5">
        <v>64</v>
      </c>
      <c r="B65" s="5" t="s">
        <v>1019</v>
      </c>
      <c r="C65" s="5" t="s">
        <v>64</v>
      </c>
      <c r="D65" s="5" t="s">
        <v>1238</v>
      </c>
      <c r="E65" s="5" t="s">
        <v>1239</v>
      </c>
      <c r="F65" s="5" t="s">
        <v>1240</v>
      </c>
      <c r="G65" s="5" t="s">
        <v>1027</v>
      </c>
      <c r="J65" s="5" t="s">
        <v>1646</v>
      </c>
    </row>
    <row r="66" spans="1:10">
      <c r="A66" s="5">
        <v>65</v>
      </c>
      <c r="B66" s="5" t="s">
        <v>1019</v>
      </c>
      <c r="C66" s="5" t="s">
        <v>64</v>
      </c>
      <c r="D66" s="5" t="s">
        <v>1241</v>
      </c>
      <c r="E66" s="5" t="s">
        <v>1242</v>
      </c>
      <c r="F66" s="5" t="s">
        <v>1243</v>
      </c>
      <c r="G66" s="5" t="s">
        <v>1088</v>
      </c>
      <c r="J66" s="5" t="s">
        <v>1646</v>
      </c>
    </row>
    <row r="67" spans="1:10">
      <c r="A67" s="5">
        <v>66</v>
      </c>
      <c r="B67" s="5" t="s">
        <v>1019</v>
      </c>
      <c r="C67" s="5" t="s">
        <v>64</v>
      </c>
      <c r="D67" s="5" t="s">
        <v>1244</v>
      </c>
      <c r="E67" s="5" t="s">
        <v>1245</v>
      </c>
      <c r="F67" s="5" t="s">
        <v>1246</v>
      </c>
      <c r="G67" s="5" t="s">
        <v>1088</v>
      </c>
      <c r="J67" s="5" t="s">
        <v>1646</v>
      </c>
    </row>
    <row r="68" spans="1:10">
      <c r="A68" s="5">
        <v>67</v>
      </c>
      <c r="B68" s="5" t="s">
        <v>1019</v>
      </c>
      <c r="C68" s="5" t="s">
        <v>64</v>
      </c>
      <c r="D68" s="5" t="s">
        <v>1247</v>
      </c>
      <c r="E68" s="5" t="s">
        <v>1248</v>
      </c>
      <c r="F68" s="5" t="s">
        <v>1249</v>
      </c>
      <c r="G68" s="5" t="s">
        <v>1027</v>
      </c>
      <c r="J68" s="5" t="s">
        <v>1646</v>
      </c>
    </row>
    <row r="69" spans="1:10">
      <c r="A69" s="5">
        <v>68</v>
      </c>
      <c r="B69" s="5" t="s">
        <v>1019</v>
      </c>
      <c r="C69" s="5" t="s">
        <v>64</v>
      </c>
      <c r="D69" s="5" t="s">
        <v>1250</v>
      </c>
      <c r="E69" s="5" t="s">
        <v>1251</v>
      </c>
      <c r="F69" s="5" t="s">
        <v>1252</v>
      </c>
      <c r="G69" s="5" t="s">
        <v>1120</v>
      </c>
      <c r="J69" s="5" t="s">
        <v>1646</v>
      </c>
    </row>
    <row r="70" spans="1:10">
      <c r="A70" s="5">
        <v>69</v>
      </c>
      <c r="B70" s="5" t="s">
        <v>1019</v>
      </c>
      <c r="C70" s="5" t="s">
        <v>64</v>
      </c>
      <c r="D70" s="5" t="s">
        <v>1253</v>
      </c>
      <c r="E70" s="5" t="s">
        <v>1254</v>
      </c>
      <c r="F70" s="5" t="s">
        <v>1255</v>
      </c>
      <c r="G70" s="5" t="s">
        <v>1064</v>
      </c>
      <c r="J70" s="5" t="s">
        <v>1646</v>
      </c>
    </row>
    <row r="71" spans="1:10">
      <c r="A71" s="5">
        <v>70</v>
      </c>
      <c r="B71" s="5" t="s">
        <v>1019</v>
      </c>
      <c r="C71" s="5" t="s">
        <v>64</v>
      </c>
      <c r="D71" s="5" t="s">
        <v>1256</v>
      </c>
      <c r="E71" s="5" t="s">
        <v>1257</v>
      </c>
      <c r="F71" s="5" t="s">
        <v>1258</v>
      </c>
      <c r="G71" s="5" t="s">
        <v>1060</v>
      </c>
      <c r="J71" s="5" t="s">
        <v>1646</v>
      </c>
    </row>
    <row r="72" spans="1:10">
      <c r="A72" s="5">
        <v>71</v>
      </c>
      <c r="B72" s="5" t="s">
        <v>1019</v>
      </c>
      <c r="C72" s="5" t="s">
        <v>64</v>
      </c>
      <c r="D72" s="5" t="s">
        <v>1259</v>
      </c>
      <c r="E72" s="5" t="s">
        <v>1260</v>
      </c>
      <c r="F72" s="5" t="s">
        <v>1261</v>
      </c>
      <c r="G72" s="5" t="s">
        <v>1064</v>
      </c>
      <c r="J72" s="5" t="s">
        <v>1646</v>
      </c>
    </row>
    <row r="73" spans="1:10">
      <c r="A73" s="5">
        <v>72</v>
      </c>
      <c r="B73" s="5" t="s">
        <v>1019</v>
      </c>
      <c r="C73" s="5" t="s">
        <v>64</v>
      </c>
      <c r="D73" s="5" t="s">
        <v>1262</v>
      </c>
      <c r="E73" s="5" t="s">
        <v>1263</v>
      </c>
      <c r="F73" s="5" t="s">
        <v>1264</v>
      </c>
      <c r="G73" s="5" t="s">
        <v>1031</v>
      </c>
      <c r="J73" s="5" t="s">
        <v>1646</v>
      </c>
    </row>
    <row r="74" spans="1:10">
      <c r="A74" s="5">
        <v>73</v>
      </c>
      <c r="B74" s="5" t="s">
        <v>1019</v>
      </c>
      <c r="C74" s="5" t="s">
        <v>64</v>
      </c>
      <c r="D74" s="5" t="s">
        <v>1265</v>
      </c>
      <c r="E74" s="5" t="s">
        <v>1266</v>
      </c>
      <c r="F74" s="5" t="s">
        <v>1267</v>
      </c>
      <c r="G74" s="5" t="s">
        <v>1210</v>
      </c>
      <c r="J74" s="5" t="s">
        <v>1646</v>
      </c>
    </row>
    <row r="75" spans="1:10">
      <c r="A75" s="5">
        <v>74</v>
      </c>
      <c r="B75" s="5" t="s">
        <v>1019</v>
      </c>
      <c r="C75" s="5" t="s">
        <v>64</v>
      </c>
      <c r="D75" s="5" t="s">
        <v>1268</v>
      </c>
      <c r="E75" s="5" t="s">
        <v>1269</v>
      </c>
      <c r="F75" s="5" t="s">
        <v>1270</v>
      </c>
      <c r="G75" s="5" t="s">
        <v>1198</v>
      </c>
      <c r="J75" s="5" t="s">
        <v>1646</v>
      </c>
    </row>
    <row r="76" spans="1:10">
      <c r="A76" s="5">
        <v>75</v>
      </c>
      <c r="B76" s="5" t="s">
        <v>1019</v>
      </c>
      <c r="C76" s="5" t="s">
        <v>64</v>
      </c>
      <c r="D76" s="5" t="s">
        <v>1271</v>
      </c>
      <c r="E76" s="5" t="s">
        <v>1272</v>
      </c>
      <c r="F76" s="5" t="s">
        <v>1273</v>
      </c>
      <c r="G76" s="5" t="s">
        <v>1064</v>
      </c>
      <c r="J76" s="5" t="s">
        <v>1646</v>
      </c>
    </row>
    <row r="77" spans="1:10">
      <c r="A77" s="5">
        <v>76</v>
      </c>
      <c r="B77" s="5" t="s">
        <v>1019</v>
      </c>
      <c r="C77" s="5" t="s">
        <v>64</v>
      </c>
      <c r="D77" s="5" t="s">
        <v>1274</v>
      </c>
      <c r="E77" s="5" t="s">
        <v>1275</v>
      </c>
      <c r="F77" s="5" t="s">
        <v>1276</v>
      </c>
      <c r="G77" s="5" t="s">
        <v>1060</v>
      </c>
      <c r="J77" s="5" t="s">
        <v>1646</v>
      </c>
    </row>
    <row r="78" spans="1:10">
      <c r="A78" s="5">
        <v>77</v>
      </c>
      <c r="B78" s="5" t="s">
        <v>1019</v>
      </c>
      <c r="C78" s="5" t="s">
        <v>64</v>
      </c>
      <c r="D78" s="5" t="s">
        <v>1277</v>
      </c>
      <c r="E78" s="5" t="s">
        <v>1278</v>
      </c>
      <c r="F78" s="5" t="s">
        <v>1279</v>
      </c>
      <c r="G78" s="5" t="s">
        <v>1027</v>
      </c>
      <c r="J78" s="5" t="s">
        <v>1646</v>
      </c>
    </row>
    <row r="79" spans="1:10">
      <c r="A79" s="5">
        <v>78</v>
      </c>
      <c r="B79" s="5" t="s">
        <v>1019</v>
      </c>
      <c r="C79" s="5" t="s">
        <v>64</v>
      </c>
      <c r="D79" s="5" t="s">
        <v>1280</v>
      </c>
      <c r="E79" s="5" t="s">
        <v>1281</v>
      </c>
      <c r="F79" s="5" t="s">
        <v>1282</v>
      </c>
      <c r="G79" s="5" t="s">
        <v>1198</v>
      </c>
      <c r="J79" s="5" t="s">
        <v>1646</v>
      </c>
    </row>
    <row r="80" spans="1:10">
      <c r="A80" s="5">
        <v>79</v>
      </c>
      <c r="B80" s="5" t="s">
        <v>1019</v>
      </c>
      <c r="C80" s="5" t="s">
        <v>64</v>
      </c>
      <c r="D80" s="5" t="s">
        <v>1283</v>
      </c>
      <c r="E80" s="5" t="s">
        <v>1284</v>
      </c>
      <c r="F80" s="5" t="s">
        <v>1285</v>
      </c>
      <c r="G80" s="5" t="s">
        <v>1064</v>
      </c>
      <c r="J80" s="5" t="s">
        <v>1646</v>
      </c>
    </row>
    <row r="81" spans="1:10">
      <c r="A81" s="5">
        <v>80</v>
      </c>
      <c r="B81" s="5" t="s">
        <v>1019</v>
      </c>
      <c r="C81" s="5" t="s">
        <v>64</v>
      </c>
      <c r="D81" s="5" t="s">
        <v>1286</v>
      </c>
      <c r="E81" s="5" t="s">
        <v>1287</v>
      </c>
      <c r="F81" s="5" t="s">
        <v>1288</v>
      </c>
      <c r="G81" s="5" t="s">
        <v>1056</v>
      </c>
      <c r="J81" s="5" t="s">
        <v>1646</v>
      </c>
    </row>
    <row r="82" spans="1:10">
      <c r="A82" s="5">
        <v>81</v>
      </c>
      <c r="B82" s="5" t="s">
        <v>1019</v>
      </c>
      <c r="C82" s="5" t="s">
        <v>64</v>
      </c>
      <c r="D82" s="5" t="s">
        <v>1289</v>
      </c>
      <c r="E82" s="5" t="s">
        <v>1290</v>
      </c>
      <c r="F82" s="5" t="s">
        <v>1291</v>
      </c>
      <c r="G82" s="5" t="s">
        <v>1027</v>
      </c>
      <c r="J82" s="5" t="s">
        <v>1646</v>
      </c>
    </row>
    <row r="83" spans="1:10">
      <c r="A83" s="5">
        <v>82</v>
      </c>
      <c r="B83" s="5" t="s">
        <v>1019</v>
      </c>
      <c r="C83" s="5" t="s">
        <v>64</v>
      </c>
      <c r="D83" s="5" t="s">
        <v>1292</v>
      </c>
      <c r="E83" s="5" t="s">
        <v>1293</v>
      </c>
      <c r="F83" s="5" t="s">
        <v>1294</v>
      </c>
      <c r="G83" s="5" t="s">
        <v>1031</v>
      </c>
      <c r="J83" s="5" t="s">
        <v>1646</v>
      </c>
    </row>
    <row r="84" spans="1:10">
      <c r="A84" s="5">
        <v>83</v>
      </c>
      <c r="B84" s="5" t="s">
        <v>1019</v>
      </c>
      <c r="C84" s="5" t="s">
        <v>64</v>
      </c>
      <c r="D84" s="5" t="s">
        <v>1295</v>
      </c>
      <c r="E84" s="5" t="s">
        <v>1296</v>
      </c>
      <c r="F84" s="5" t="s">
        <v>1297</v>
      </c>
      <c r="G84" s="5" t="s">
        <v>1027</v>
      </c>
      <c r="J84" s="5" t="s">
        <v>1646</v>
      </c>
    </row>
    <row r="85" spans="1:10">
      <c r="A85" s="5">
        <v>84</v>
      </c>
      <c r="B85" s="5" t="s">
        <v>1019</v>
      </c>
      <c r="C85" s="5" t="s">
        <v>64</v>
      </c>
      <c r="D85" s="5" t="s">
        <v>1298</v>
      </c>
      <c r="E85" s="5" t="s">
        <v>1299</v>
      </c>
      <c r="F85" s="5" t="s">
        <v>1300</v>
      </c>
      <c r="G85" s="5" t="s">
        <v>1060</v>
      </c>
      <c r="J85" s="5" t="s">
        <v>1646</v>
      </c>
    </row>
    <row r="86" spans="1:10">
      <c r="A86" s="5">
        <v>85</v>
      </c>
      <c r="B86" s="5" t="s">
        <v>1019</v>
      </c>
      <c r="C86" s="5" t="s">
        <v>64</v>
      </c>
      <c r="D86" s="5" t="s">
        <v>1301</v>
      </c>
      <c r="E86" s="5" t="s">
        <v>1302</v>
      </c>
      <c r="F86" s="5" t="s">
        <v>1303</v>
      </c>
      <c r="G86" s="5" t="s">
        <v>1161</v>
      </c>
      <c r="J86" s="5" t="s">
        <v>1646</v>
      </c>
    </row>
    <row r="87" spans="1:10">
      <c r="A87" s="5">
        <v>86</v>
      </c>
      <c r="B87" s="5" t="s">
        <v>1019</v>
      </c>
      <c r="C87" s="5" t="s">
        <v>64</v>
      </c>
      <c r="D87" s="5" t="s">
        <v>1304</v>
      </c>
      <c r="E87" s="5" t="s">
        <v>1305</v>
      </c>
      <c r="F87" s="5" t="s">
        <v>1306</v>
      </c>
      <c r="G87" s="5" t="s">
        <v>1027</v>
      </c>
      <c r="J87" s="5" t="s">
        <v>1646</v>
      </c>
    </row>
    <row r="88" spans="1:10">
      <c r="A88" s="5">
        <v>87</v>
      </c>
      <c r="B88" s="5" t="s">
        <v>1019</v>
      </c>
      <c r="C88" s="5" t="s">
        <v>64</v>
      </c>
      <c r="D88" s="5" t="s">
        <v>1307</v>
      </c>
      <c r="E88" s="5" t="s">
        <v>1308</v>
      </c>
      <c r="F88" s="5" t="s">
        <v>1309</v>
      </c>
      <c r="G88" s="5" t="s">
        <v>1027</v>
      </c>
      <c r="J88" s="5" t="s">
        <v>1646</v>
      </c>
    </row>
    <row r="89" spans="1:10">
      <c r="A89" s="5">
        <v>88</v>
      </c>
      <c r="B89" s="5" t="s">
        <v>1019</v>
      </c>
      <c r="C89" s="5" t="s">
        <v>64</v>
      </c>
      <c r="D89" s="5" t="s">
        <v>1310</v>
      </c>
      <c r="E89" s="5" t="s">
        <v>1311</v>
      </c>
      <c r="F89" s="5" t="s">
        <v>1312</v>
      </c>
      <c r="G89" s="5" t="s">
        <v>1313</v>
      </c>
      <c r="J89" s="5" t="s">
        <v>1646</v>
      </c>
    </row>
    <row r="90" spans="1:10">
      <c r="A90" s="5">
        <v>89</v>
      </c>
      <c r="B90" s="5" t="s">
        <v>1019</v>
      </c>
      <c r="C90" s="5" t="s">
        <v>64</v>
      </c>
      <c r="D90" s="5" t="s">
        <v>1314</v>
      </c>
      <c r="E90" s="5" t="s">
        <v>1315</v>
      </c>
      <c r="F90" s="5" t="s">
        <v>1316</v>
      </c>
      <c r="G90" s="5" t="s">
        <v>1084</v>
      </c>
      <c r="J90" s="5" t="s">
        <v>1646</v>
      </c>
    </row>
    <row r="91" spans="1:10">
      <c r="A91" s="5">
        <v>90</v>
      </c>
      <c r="B91" s="5" t="s">
        <v>1019</v>
      </c>
      <c r="C91" s="5" t="s">
        <v>64</v>
      </c>
      <c r="D91" s="5" t="s">
        <v>1317</v>
      </c>
      <c r="E91" s="5" t="s">
        <v>1318</v>
      </c>
      <c r="F91" s="5" t="s">
        <v>1319</v>
      </c>
      <c r="G91" s="5" t="s">
        <v>1031</v>
      </c>
      <c r="J91" s="5" t="s">
        <v>1646</v>
      </c>
    </row>
    <row r="92" spans="1:10">
      <c r="A92" s="5">
        <v>91</v>
      </c>
      <c r="B92" s="5" t="s">
        <v>1019</v>
      </c>
      <c r="C92" s="5" t="s">
        <v>64</v>
      </c>
      <c r="D92" s="5" t="s">
        <v>1320</v>
      </c>
      <c r="E92" s="5" t="s">
        <v>1321</v>
      </c>
      <c r="F92" s="5" t="s">
        <v>1322</v>
      </c>
      <c r="G92" s="5" t="s">
        <v>1161</v>
      </c>
      <c r="J92" s="5" t="s">
        <v>1646</v>
      </c>
    </row>
    <row r="93" spans="1:10">
      <c r="A93" s="5">
        <v>92</v>
      </c>
      <c r="B93" s="5" t="s">
        <v>1019</v>
      </c>
      <c r="C93" s="5" t="s">
        <v>64</v>
      </c>
      <c r="D93" s="5" t="s">
        <v>1323</v>
      </c>
      <c r="E93" s="5" t="s">
        <v>1324</v>
      </c>
      <c r="F93" s="5" t="s">
        <v>1325</v>
      </c>
      <c r="G93" s="5" t="s">
        <v>1027</v>
      </c>
      <c r="J93" s="5" t="s">
        <v>1646</v>
      </c>
    </row>
    <row r="94" spans="1:10">
      <c r="A94" s="5">
        <v>93</v>
      </c>
      <c r="B94" s="5" t="s">
        <v>1019</v>
      </c>
      <c r="C94" s="5" t="s">
        <v>64</v>
      </c>
      <c r="D94" s="5" t="s">
        <v>1326</v>
      </c>
      <c r="E94" s="5" t="s">
        <v>1327</v>
      </c>
      <c r="F94" s="5" t="s">
        <v>1328</v>
      </c>
      <c r="G94" s="5" t="s">
        <v>1064</v>
      </c>
      <c r="J94" s="5" t="s">
        <v>1646</v>
      </c>
    </row>
    <row r="95" spans="1:10">
      <c r="A95" s="5">
        <v>94</v>
      </c>
      <c r="B95" s="5" t="s">
        <v>1019</v>
      </c>
      <c r="C95" s="5" t="s">
        <v>64</v>
      </c>
      <c r="D95" s="5" t="s">
        <v>1329</v>
      </c>
      <c r="E95" s="5" t="s">
        <v>1330</v>
      </c>
      <c r="F95" s="5" t="s">
        <v>1331</v>
      </c>
      <c r="G95" s="5" t="s">
        <v>1060</v>
      </c>
      <c r="J95" s="5" t="s">
        <v>1646</v>
      </c>
    </row>
    <row r="96" spans="1:10">
      <c r="A96" s="5">
        <v>95</v>
      </c>
      <c r="B96" s="5" t="s">
        <v>1019</v>
      </c>
      <c r="C96" s="5" t="s">
        <v>64</v>
      </c>
      <c r="D96" s="5" t="s">
        <v>1332</v>
      </c>
      <c r="E96" s="5" t="s">
        <v>1333</v>
      </c>
      <c r="F96" s="5" t="s">
        <v>1334</v>
      </c>
      <c r="G96" s="5" t="s">
        <v>1335</v>
      </c>
      <c r="H96" s="5" t="s">
        <v>1336</v>
      </c>
      <c r="J96" s="5" t="s">
        <v>1646</v>
      </c>
    </row>
    <row r="97" spans="1:10">
      <c r="A97" s="5">
        <v>96</v>
      </c>
      <c r="B97" s="5" t="s">
        <v>1019</v>
      </c>
      <c r="C97" s="5" t="s">
        <v>64</v>
      </c>
      <c r="D97" s="5" t="s">
        <v>1337</v>
      </c>
      <c r="E97" s="5" t="s">
        <v>1338</v>
      </c>
      <c r="F97" s="5" t="s">
        <v>1339</v>
      </c>
      <c r="G97" s="5" t="s">
        <v>1023</v>
      </c>
      <c r="J97" s="5" t="s">
        <v>1646</v>
      </c>
    </row>
    <row r="98" spans="1:10">
      <c r="A98" s="5">
        <v>97</v>
      </c>
      <c r="B98" s="5" t="s">
        <v>1019</v>
      </c>
      <c r="C98" s="5" t="s">
        <v>64</v>
      </c>
      <c r="D98" s="5" t="s">
        <v>1340</v>
      </c>
      <c r="E98" s="5" t="s">
        <v>1341</v>
      </c>
      <c r="F98" s="5" t="s">
        <v>1342</v>
      </c>
      <c r="G98" s="5" t="s">
        <v>1027</v>
      </c>
      <c r="H98" s="5" t="s">
        <v>1343</v>
      </c>
      <c r="J98" s="5" t="s">
        <v>1646</v>
      </c>
    </row>
    <row r="99" spans="1:10">
      <c r="A99" s="5">
        <v>98</v>
      </c>
      <c r="B99" s="5" t="s">
        <v>1019</v>
      </c>
      <c r="C99" s="5" t="s">
        <v>64</v>
      </c>
      <c r="D99" s="5" t="s">
        <v>1344</v>
      </c>
      <c r="E99" s="5" t="s">
        <v>1345</v>
      </c>
      <c r="F99" s="5" t="s">
        <v>1346</v>
      </c>
      <c r="G99" s="5" t="s">
        <v>1031</v>
      </c>
      <c r="J99" s="5" t="s">
        <v>1646</v>
      </c>
    </row>
    <row r="100" spans="1:10">
      <c r="A100" s="5">
        <v>99</v>
      </c>
      <c r="B100" s="5" t="s">
        <v>1019</v>
      </c>
      <c r="C100" s="5" t="s">
        <v>64</v>
      </c>
      <c r="D100" s="5" t="s">
        <v>1347</v>
      </c>
      <c r="E100" s="5" t="s">
        <v>1348</v>
      </c>
      <c r="F100" s="5" t="s">
        <v>1349</v>
      </c>
      <c r="G100" s="5" t="s">
        <v>1198</v>
      </c>
      <c r="J100" s="5" t="s">
        <v>1646</v>
      </c>
    </row>
    <row r="101" spans="1:10">
      <c r="A101" s="5">
        <v>100</v>
      </c>
      <c r="B101" s="5" t="s">
        <v>1019</v>
      </c>
      <c r="C101" s="5" t="s">
        <v>64</v>
      </c>
      <c r="D101" s="5" t="s">
        <v>1350</v>
      </c>
      <c r="E101" s="5" t="s">
        <v>1351</v>
      </c>
      <c r="F101" s="5" t="s">
        <v>1352</v>
      </c>
      <c r="G101" s="5" t="s">
        <v>1027</v>
      </c>
      <c r="J101" s="5" t="s">
        <v>1646</v>
      </c>
    </row>
    <row r="102" spans="1:10">
      <c r="A102" s="5">
        <v>101</v>
      </c>
      <c r="B102" s="5" t="s">
        <v>1019</v>
      </c>
      <c r="C102" s="5" t="s">
        <v>64</v>
      </c>
      <c r="D102" s="5" t="s">
        <v>1353</v>
      </c>
      <c r="E102" s="5" t="s">
        <v>1354</v>
      </c>
      <c r="F102" s="5" t="s">
        <v>1355</v>
      </c>
      <c r="G102" s="5" t="s">
        <v>1198</v>
      </c>
      <c r="J102" s="5" t="s">
        <v>1646</v>
      </c>
    </row>
    <row r="103" spans="1:10">
      <c r="A103" s="5">
        <v>102</v>
      </c>
      <c r="B103" s="5" t="s">
        <v>1019</v>
      </c>
      <c r="C103" s="5" t="s">
        <v>64</v>
      </c>
      <c r="D103" s="5" t="s">
        <v>1356</v>
      </c>
      <c r="E103" s="5" t="s">
        <v>1357</v>
      </c>
      <c r="F103" s="5" t="s">
        <v>1358</v>
      </c>
      <c r="G103" s="5" t="s">
        <v>1198</v>
      </c>
      <c r="J103" s="5" t="s">
        <v>1646</v>
      </c>
    </row>
    <row r="104" spans="1:10">
      <c r="A104" s="5">
        <v>103</v>
      </c>
      <c r="B104" s="5" t="s">
        <v>1019</v>
      </c>
      <c r="C104" s="5" t="s">
        <v>64</v>
      </c>
      <c r="D104" s="5" t="s">
        <v>1359</v>
      </c>
      <c r="E104" s="5" t="s">
        <v>1360</v>
      </c>
      <c r="F104" s="5" t="s">
        <v>1361</v>
      </c>
      <c r="G104" s="5" t="s">
        <v>1084</v>
      </c>
      <c r="J104" s="5" t="s">
        <v>1646</v>
      </c>
    </row>
    <row r="105" spans="1:10">
      <c r="A105" s="5">
        <v>104</v>
      </c>
      <c r="B105" s="5" t="s">
        <v>1019</v>
      </c>
      <c r="C105" s="5" t="s">
        <v>64</v>
      </c>
      <c r="D105" s="5" t="s">
        <v>1362</v>
      </c>
      <c r="E105" s="5" t="s">
        <v>1363</v>
      </c>
      <c r="F105" s="5" t="s">
        <v>1364</v>
      </c>
      <c r="G105" s="5" t="s">
        <v>1365</v>
      </c>
      <c r="J105" s="5" t="s">
        <v>1646</v>
      </c>
    </row>
    <row r="106" spans="1:10">
      <c r="A106" s="5">
        <v>105</v>
      </c>
      <c r="B106" s="5" t="s">
        <v>1019</v>
      </c>
      <c r="C106" s="5" t="s">
        <v>64</v>
      </c>
      <c r="D106" s="5" t="s">
        <v>1366</v>
      </c>
      <c r="E106" s="5" t="s">
        <v>1367</v>
      </c>
      <c r="F106" s="5" t="s">
        <v>1368</v>
      </c>
      <c r="G106" s="5" t="s">
        <v>1056</v>
      </c>
      <c r="J106" s="5" t="s">
        <v>1646</v>
      </c>
    </row>
    <row r="107" spans="1:10">
      <c r="A107" s="5">
        <v>106</v>
      </c>
      <c r="B107" s="5" t="s">
        <v>1019</v>
      </c>
      <c r="C107" s="5" t="s">
        <v>64</v>
      </c>
      <c r="D107" s="5" t="s">
        <v>1369</v>
      </c>
      <c r="E107" s="5" t="s">
        <v>1370</v>
      </c>
      <c r="F107" s="5" t="s">
        <v>1371</v>
      </c>
      <c r="G107" s="5" t="s">
        <v>1116</v>
      </c>
      <c r="J107" s="5" t="s">
        <v>1646</v>
      </c>
    </row>
    <row r="108" spans="1:10">
      <c r="A108" s="5">
        <v>107</v>
      </c>
      <c r="B108" s="5" t="s">
        <v>1019</v>
      </c>
      <c r="C108" s="5" t="s">
        <v>64</v>
      </c>
      <c r="D108" s="5" t="s">
        <v>1372</v>
      </c>
      <c r="E108" s="5" t="s">
        <v>1373</v>
      </c>
      <c r="F108" s="5" t="s">
        <v>1374</v>
      </c>
      <c r="G108" s="5" t="s">
        <v>1116</v>
      </c>
      <c r="J108" s="5" t="s">
        <v>1646</v>
      </c>
    </row>
    <row r="109" spans="1:10">
      <c r="A109" s="5">
        <v>108</v>
      </c>
      <c r="B109" s="5" t="s">
        <v>1019</v>
      </c>
      <c r="C109" s="5" t="s">
        <v>64</v>
      </c>
      <c r="D109" s="5" t="s">
        <v>1375</v>
      </c>
      <c r="E109" s="5" t="s">
        <v>1376</v>
      </c>
      <c r="F109" s="5" t="s">
        <v>1377</v>
      </c>
      <c r="G109" s="5" t="s">
        <v>1064</v>
      </c>
      <c r="J109" s="5" t="s">
        <v>1646</v>
      </c>
    </row>
    <row r="110" spans="1:10">
      <c r="A110" s="5">
        <v>109</v>
      </c>
      <c r="B110" s="5" t="s">
        <v>1019</v>
      </c>
      <c r="C110" s="5" t="s">
        <v>64</v>
      </c>
      <c r="D110" s="5" t="s">
        <v>1378</v>
      </c>
      <c r="E110" s="5" t="s">
        <v>1379</v>
      </c>
      <c r="F110" s="5" t="s">
        <v>1380</v>
      </c>
      <c r="G110" s="5" t="s">
        <v>1064</v>
      </c>
      <c r="J110" s="5" t="s">
        <v>1646</v>
      </c>
    </row>
    <row r="111" spans="1:10">
      <c r="A111" s="5">
        <v>110</v>
      </c>
      <c r="B111" s="5" t="s">
        <v>1019</v>
      </c>
      <c r="C111" s="5" t="s">
        <v>64</v>
      </c>
      <c r="D111" s="5" t="s">
        <v>1381</v>
      </c>
      <c r="E111" s="5" t="s">
        <v>1382</v>
      </c>
      <c r="F111" s="5" t="s">
        <v>1383</v>
      </c>
      <c r="G111" s="5" t="s">
        <v>1384</v>
      </c>
      <c r="J111" s="5" t="s">
        <v>1646</v>
      </c>
    </row>
    <row r="112" spans="1:10">
      <c r="A112" s="5">
        <v>111</v>
      </c>
      <c r="B112" s="5" t="s">
        <v>1019</v>
      </c>
      <c r="C112" s="5" t="s">
        <v>64</v>
      </c>
      <c r="D112" s="5" t="s">
        <v>1385</v>
      </c>
      <c r="E112" s="5" t="s">
        <v>1386</v>
      </c>
      <c r="F112" s="5" t="s">
        <v>1387</v>
      </c>
      <c r="G112" s="5" t="s">
        <v>1388</v>
      </c>
      <c r="J112" s="5" t="s">
        <v>1646</v>
      </c>
    </row>
    <row r="113" spans="1:10">
      <c r="A113" s="5">
        <v>112</v>
      </c>
      <c r="B113" s="5" t="s">
        <v>1019</v>
      </c>
      <c r="C113" s="5" t="s">
        <v>64</v>
      </c>
      <c r="D113" s="5" t="s">
        <v>1389</v>
      </c>
      <c r="E113" s="5" t="s">
        <v>1390</v>
      </c>
      <c r="F113" s="5" t="s">
        <v>1391</v>
      </c>
      <c r="G113" s="5" t="s">
        <v>1041</v>
      </c>
      <c r="J113" s="5" t="s">
        <v>1646</v>
      </c>
    </row>
    <row r="114" spans="1:10">
      <c r="A114" s="5">
        <v>113</v>
      </c>
      <c r="B114" s="5" t="s">
        <v>1019</v>
      </c>
      <c r="C114" s="5" t="s">
        <v>64</v>
      </c>
      <c r="D114" s="5" t="s">
        <v>1392</v>
      </c>
      <c r="E114" s="5" t="s">
        <v>1393</v>
      </c>
      <c r="F114" s="5" t="s">
        <v>1394</v>
      </c>
      <c r="G114" s="5" t="s">
        <v>1116</v>
      </c>
      <c r="J114" s="5" t="s">
        <v>1646</v>
      </c>
    </row>
    <row r="115" spans="1:10">
      <c r="A115" s="5">
        <v>114</v>
      </c>
      <c r="B115" s="5" t="s">
        <v>1019</v>
      </c>
      <c r="C115" s="5" t="s">
        <v>64</v>
      </c>
      <c r="D115" s="5" t="s">
        <v>1395</v>
      </c>
      <c r="E115" s="5" t="s">
        <v>1396</v>
      </c>
      <c r="F115" s="5" t="s">
        <v>1397</v>
      </c>
      <c r="G115" s="5" t="s">
        <v>1116</v>
      </c>
      <c r="J115" s="5" t="s">
        <v>1646</v>
      </c>
    </row>
    <row r="116" spans="1:10">
      <c r="A116" s="5">
        <v>115</v>
      </c>
      <c r="B116" s="5" t="s">
        <v>1019</v>
      </c>
      <c r="C116" s="5" t="s">
        <v>64</v>
      </c>
      <c r="D116" s="5" t="s">
        <v>1398</v>
      </c>
      <c r="E116" s="5" t="s">
        <v>1399</v>
      </c>
      <c r="F116" s="5" t="s">
        <v>1400</v>
      </c>
      <c r="G116" s="5" t="s">
        <v>1056</v>
      </c>
      <c r="J116" s="5" t="s">
        <v>1646</v>
      </c>
    </row>
    <row r="117" spans="1:10">
      <c r="A117" s="5">
        <v>116</v>
      </c>
      <c r="B117" s="5" t="s">
        <v>1019</v>
      </c>
      <c r="C117" s="5" t="s">
        <v>64</v>
      </c>
      <c r="D117" s="5" t="s">
        <v>1401</v>
      </c>
      <c r="E117" s="5" t="s">
        <v>1402</v>
      </c>
      <c r="F117" s="5" t="s">
        <v>1403</v>
      </c>
      <c r="G117" s="5" t="s">
        <v>1206</v>
      </c>
      <c r="J117" s="5" t="s">
        <v>1646</v>
      </c>
    </row>
    <row r="118" spans="1:10">
      <c r="A118" s="5">
        <v>117</v>
      </c>
      <c r="B118" s="5" t="s">
        <v>1019</v>
      </c>
      <c r="C118" s="5" t="s">
        <v>64</v>
      </c>
      <c r="D118" s="5" t="s">
        <v>1404</v>
      </c>
      <c r="E118" s="5" t="s">
        <v>1405</v>
      </c>
      <c r="F118" s="5" t="s">
        <v>1406</v>
      </c>
      <c r="G118" s="5" t="s">
        <v>1088</v>
      </c>
      <c r="J118" s="5" t="s">
        <v>1646</v>
      </c>
    </row>
    <row r="119" spans="1:10">
      <c r="A119" s="5">
        <v>118</v>
      </c>
      <c r="B119" s="5" t="s">
        <v>1019</v>
      </c>
      <c r="C119" s="5" t="s">
        <v>64</v>
      </c>
      <c r="D119" s="5" t="s">
        <v>1407</v>
      </c>
      <c r="E119" s="5" t="s">
        <v>1408</v>
      </c>
      <c r="F119" s="5" t="s">
        <v>1409</v>
      </c>
      <c r="G119" s="5" t="s">
        <v>1060</v>
      </c>
      <c r="J119" s="5" t="s">
        <v>1646</v>
      </c>
    </row>
    <row r="120" spans="1:10">
      <c r="A120" s="5">
        <v>119</v>
      </c>
      <c r="B120" s="5" t="s">
        <v>1019</v>
      </c>
      <c r="C120" s="5" t="s">
        <v>64</v>
      </c>
      <c r="D120" s="5" t="s">
        <v>1410</v>
      </c>
      <c r="E120" s="5" t="s">
        <v>1411</v>
      </c>
      <c r="F120" s="5" t="s">
        <v>1412</v>
      </c>
      <c r="G120" s="5" t="s">
        <v>1116</v>
      </c>
      <c r="J120" s="5" t="s">
        <v>1646</v>
      </c>
    </row>
    <row r="121" spans="1:10">
      <c r="A121" s="5">
        <v>120</v>
      </c>
      <c r="B121" s="5" t="s">
        <v>1019</v>
      </c>
      <c r="C121" s="5" t="s">
        <v>64</v>
      </c>
      <c r="D121" s="5" t="s">
        <v>1413</v>
      </c>
      <c r="E121" s="5" t="s">
        <v>1414</v>
      </c>
      <c r="F121" s="5" t="s">
        <v>1415</v>
      </c>
      <c r="G121" s="5" t="s">
        <v>1198</v>
      </c>
      <c r="J121" s="5" t="s">
        <v>1646</v>
      </c>
    </row>
    <row r="122" spans="1:10">
      <c r="A122" s="5">
        <v>121</v>
      </c>
      <c r="B122" s="5" t="s">
        <v>1019</v>
      </c>
      <c r="C122" s="5" t="s">
        <v>64</v>
      </c>
      <c r="D122" s="5" t="s">
        <v>1416</v>
      </c>
      <c r="E122" s="5" t="s">
        <v>1417</v>
      </c>
      <c r="F122" s="5" t="s">
        <v>1418</v>
      </c>
      <c r="G122" s="5" t="s">
        <v>1084</v>
      </c>
      <c r="J122" s="5" t="s">
        <v>1646</v>
      </c>
    </row>
    <row r="123" spans="1:10">
      <c r="A123" s="5">
        <v>122</v>
      </c>
      <c r="B123" s="5" t="s">
        <v>1019</v>
      </c>
      <c r="C123" s="5" t="s">
        <v>64</v>
      </c>
      <c r="D123" s="5" t="s">
        <v>1419</v>
      </c>
      <c r="E123" s="5" t="s">
        <v>1420</v>
      </c>
      <c r="F123" s="5" t="s">
        <v>1421</v>
      </c>
      <c r="G123" s="5" t="s">
        <v>1023</v>
      </c>
      <c r="J123" s="5" t="s">
        <v>1646</v>
      </c>
    </row>
    <row r="124" spans="1:10">
      <c r="A124" s="5">
        <v>123</v>
      </c>
      <c r="B124" s="5" t="s">
        <v>1019</v>
      </c>
      <c r="C124" s="5" t="s">
        <v>64</v>
      </c>
      <c r="D124" s="5" t="s">
        <v>1422</v>
      </c>
      <c r="E124" s="5" t="s">
        <v>1423</v>
      </c>
      <c r="F124" s="5" t="s">
        <v>1424</v>
      </c>
      <c r="G124" s="5" t="s">
        <v>1060</v>
      </c>
      <c r="J124" s="5" t="s">
        <v>1646</v>
      </c>
    </row>
    <row r="125" spans="1:10">
      <c r="A125" s="5">
        <v>124</v>
      </c>
      <c r="B125" s="5" t="s">
        <v>1019</v>
      </c>
      <c r="C125" s="5" t="s">
        <v>64</v>
      </c>
      <c r="D125" s="5" t="s">
        <v>1425</v>
      </c>
      <c r="E125" s="5" t="s">
        <v>1426</v>
      </c>
      <c r="F125" s="5" t="s">
        <v>1427</v>
      </c>
      <c r="G125" s="5" t="s">
        <v>1045</v>
      </c>
      <c r="J125" s="5" t="s">
        <v>1646</v>
      </c>
    </row>
    <row r="126" spans="1:10">
      <c r="A126" s="5">
        <v>125</v>
      </c>
      <c r="B126" s="5" t="s">
        <v>1019</v>
      </c>
      <c r="C126" s="5" t="s">
        <v>64</v>
      </c>
      <c r="D126" s="5" t="s">
        <v>1428</v>
      </c>
      <c r="E126" s="5" t="s">
        <v>1429</v>
      </c>
      <c r="F126" s="5" t="s">
        <v>1430</v>
      </c>
      <c r="G126" s="5" t="s">
        <v>1064</v>
      </c>
      <c r="J126" s="5" t="s">
        <v>1646</v>
      </c>
    </row>
    <row r="127" spans="1:10">
      <c r="A127" s="5">
        <v>126</v>
      </c>
      <c r="B127" s="5" t="s">
        <v>1019</v>
      </c>
      <c r="C127" s="5" t="s">
        <v>64</v>
      </c>
      <c r="D127" s="5" t="s">
        <v>1431</v>
      </c>
      <c r="E127" s="5" t="s">
        <v>1432</v>
      </c>
      <c r="F127" s="5" t="s">
        <v>1433</v>
      </c>
      <c r="G127" s="5" t="s">
        <v>1060</v>
      </c>
      <c r="J127" s="5" t="s">
        <v>1646</v>
      </c>
    </row>
    <row r="128" spans="1:10">
      <c r="A128" s="5">
        <v>127</v>
      </c>
      <c r="B128" s="5" t="s">
        <v>1019</v>
      </c>
      <c r="C128" s="5" t="s">
        <v>64</v>
      </c>
      <c r="D128" s="5" t="s">
        <v>1434</v>
      </c>
      <c r="E128" s="5" t="s">
        <v>1435</v>
      </c>
      <c r="F128" s="5" t="s">
        <v>1436</v>
      </c>
      <c r="G128" s="5" t="s">
        <v>1099</v>
      </c>
      <c r="J128" s="5" t="s">
        <v>1646</v>
      </c>
    </row>
    <row r="129" spans="1:10">
      <c r="A129" s="5">
        <v>128</v>
      </c>
      <c r="B129" s="5" t="s">
        <v>1019</v>
      </c>
      <c r="C129" s="5" t="s">
        <v>64</v>
      </c>
      <c r="D129" s="5" t="s">
        <v>1437</v>
      </c>
      <c r="E129" s="5" t="s">
        <v>1438</v>
      </c>
      <c r="F129" s="5" t="s">
        <v>1439</v>
      </c>
      <c r="G129" s="5" t="s">
        <v>1440</v>
      </c>
      <c r="J129" s="5" t="s">
        <v>1646</v>
      </c>
    </row>
    <row r="130" spans="1:10">
      <c r="A130" s="5">
        <v>129</v>
      </c>
      <c r="B130" s="5" t="s">
        <v>1019</v>
      </c>
      <c r="C130" s="5" t="s">
        <v>64</v>
      </c>
      <c r="D130" s="5" t="s">
        <v>1441</v>
      </c>
      <c r="E130" s="5" t="s">
        <v>1442</v>
      </c>
      <c r="F130" s="5" t="s">
        <v>1443</v>
      </c>
      <c r="G130" s="5" t="s">
        <v>1056</v>
      </c>
      <c r="J130" s="5" t="s">
        <v>1646</v>
      </c>
    </row>
    <row r="131" spans="1:10">
      <c r="A131" s="5">
        <v>130</v>
      </c>
      <c r="B131" s="5" t="s">
        <v>1019</v>
      </c>
      <c r="C131" s="5" t="s">
        <v>64</v>
      </c>
      <c r="D131" s="5" t="s">
        <v>1444</v>
      </c>
      <c r="E131" s="5" t="s">
        <v>1445</v>
      </c>
      <c r="F131" s="5" t="s">
        <v>1446</v>
      </c>
      <c r="G131" s="5" t="s">
        <v>1027</v>
      </c>
      <c r="J131" s="5" t="s">
        <v>1646</v>
      </c>
    </row>
    <row r="132" spans="1:10">
      <c r="A132" s="5">
        <v>131</v>
      </c>
      <c r="B132" s="5" t="s">
        <v>1019</v>
      </c>
      <c r="C132" s="5" t="s">
        <v>64</v>
      </c>
      <c r="D132" s="5" t="s">
        <v>1447</v>
      </c>
      <c r="E132" s="5" t="s">
        <v>1448</v>
      </c>
      <c r="F132" s="5" t="s">
        <v>1449</v>
      </c>
      <c r="G132" s="5" t="s">
        <v>1099</v>
      </c>
      <c r="J132" s="5" t="s">
        <v>1646</v>
      </c>
    </row>
    <row r="133" spans="1:10">
      <c r="A133" s="5">
        <v>132</v>
      </c>
      <c r="B133" s="5" t="s">
        <v>1019</v>
      </c>
      <c r="C133" s="5" t="s">
        <v>64</v>
      </c>
      <c r="D133" s="5" t="s">
        <v>1450</v>
      </c>
      <c r="E133" s="5" t="s">
        <v>1451</v>
      </c>
      <c r="F133" s="5" t="s">
        <v>1452</v>
      </c>
      <c r="G133" s="5" t="s">
        <v>1365</v>
      </c>
      <c r="J133" s="5" t="s">
        <v>1646</v>
      </c>
    </row>
    <row r="134" spans="1:10">
      <c r="A134" s="5">
        <v>133</v>
      </c>
      <c r="B134" s="5" t="s">
        <v>1019</v>
      </c>
      <c r="C134" s="5" t="s">
        <v>64</v>
      </c>
      <c r="D134" s="5" t="s">
        <v>1453</v>
      </c>
      <c r="E134" s="5" t="s">
        <v>1454</v>
      </c>
      <c r="F134" s="5" t="s">
        <v>1455</v>
      </c>
      <c r="G134" s="5" t="s">
        <v>1116</v>
      </c>
      <c r="J134" s="5" t="s">
        <v>1646</v>
      </c>
    </row>
    <row r="135" spans="1:10">
      <c r="A135" s="5">
        <v>134</v>
      </c>
      <c r="B135" s="5" t="s">
        <v>1019</v>
      </c>
      <c r="C135" s="5" t="s">
        <v>64</v>
      </c>
      <c r="D135" s="5" t="s">
        <v>1456</v>
      </c>
      <c r="E135" s="5" t="s">
        <v>1457</v>
      </c>
      <c r="F135" s="5" t="s">
        <v>1458</v>
      </c>
      <c r="G135" s="5" t="s">
        <v>1060</v>
      </c>
      <c r="J135" s="5" t="s">
        <v>1646</v>
      </c>
    </row>
    <row r="136" spans="1:10">
      <c r="A136" s="5">
        <v>135</v>
      </c>
      <c r="B136" s="5" t="s">
        <v>1019</v>
      </c>
      <c r="C136" s="5" t="s">
        <v>64</v>
      </c>
      <c r="D136" s="5" t="s">
        <v>1459</v>
      </c>
      <c r="E136" s="5" t="s">
        <v>1460</v>
      </c>
      <c r="F136" s="5" t="s">
        <v>1461</v>
      </c>
      <c r="G136" s="5" t="s">
        <v>1210</v>
      </c>
      <c r="J136" s="5" t="s">
        <v>1646</v>
      </c>
    </row>
    <row r="137" spans="1:10">
      <c r="A137" s="5">
        <v>136</v>
      </c>
      <c r="B137" s="5" t="s">
        <v>1019</v>
      </c>
      <c r="C137" s="5" t="s">
        <v>64</v>
      </c>
      <c r="D137" s="5" t="s">
        <v>1462</v>
      </c>
      <c r="E137" s="5" t="s">
        <v>1463</v>
      </c>
      <c r="F137" s="5" t="s">
        <v>1464</v>
      </c>
      <c r="G137" s="5" t="s">
        <v>1116</v>
      </c>
      <c r="J137" s="5" t="s">
        <v>1646</v>
      </c>
    </row>
    <row r="138" spans="1:10">
      <c r="A138" s="5">
        <v>137</v>
      </c>
      <c r="B138" s="5" t="s">
        <v>1019</v>
      </c>
      <c r="C138" s="5" t="s">
        <v>64</v>
      </c>
      <c r="D138" s="5" t="s">
        <v>1465</v>
      </c>
      <c r="E138" s="5" t="s">
        <v>1466</v>
      </c>
      <c r="F138" s="5" t="s">
        <v>1467</v>
      </c>
      <c r="G138" s="5" t="s">
        <v>1056</v>
      </c>
      <c r="J138" s="5" t="s">
        <v>1646</v>
      </c>
    </row>
    <row r="139" spans="1:10">
      <c r="A139" s="5">
        <v>138</v>
      </c>
      <c r="B139" s="5" t="s">
        <v>1019</v>
      </c>
      <c r="C139" s="5" t="s">
        <v>64</v>
      </c>
      <c r="D139" s="5" t="s">
        <v>1468</v>
      </c>
      <c r="E139" s="5" t="s">
        <v>1469</v>
      </c>
      <c r="F139" s="5" t="s">
        <v>1470</v>
      </c>
      <c r="G139" s="5" t="s">
        <v>1056</v>
      </c>
      <c r="J139" s="5" t="s">
        <v>1646</v>
      </c>
    </row>
    <row r="140" spans="1:10">
      <c r="A140" s="5">
        <v>139</v>
      </c>
      <c r="B140" s="5" t="s">
        <v>1019</v>
      </c>
      <c r="C140" s="5" t="s">
        <v>64</v>
      </c>
      <c r="D140" s="5" t="s">
        <v>1471</v>
      </c>
      <c r="E140" s="5" t="s">
        <v>1472</v>
      </c>
      <c r="F140" s="5" t="s">
        <v>1473</v>
      </c>
      <c r="G140" s="5" t="s">
        <v>1045</v>
      </c>
      <c r="J140" s="5" t="s">
        <v>1646</v>
      </c>
    </row>
    <row r="141" spans="1:10">
      <c r="A141" s="5">
        <v>140</v>
      </c>
      <c r="B141" s="5" t="s">
        <v>1019</v>
      </c>
      <c r="C141" s="5" t="s">
        <v>64</v>
      </c>
      <c r="D141" s="5" t="s">
        <v>1474</v>
      </c>
      <c r="E141" s="5" t="s">
        <v>1475</v>
      </c>
      <c r="F141" s="5" t="s">
        <v>1476</v>
      </c>
      <c r="G141" s="5" t="s">
        <v>1056</v>
      </c>
      <c r="J141" s="5" t="s">
        <v>1646</v>
      </c>
    </row>
    <row r="142" spans="1:10">
      <c r="A142" s="5">
        <v>141</v>
      </c>
      <c r="B142" s="5" t="s">
        <v>1019</v>
      </c>
      <c r="C142" s="5" t="s">
        <v>64</v>
      </c>
      <c r="D142" s="5" t="s">
        <v>1477</v>
      </c>
      <c r="E142" s="5" t="s">
        <v>1478</v>
      </c>
      <c r="F142" s="5" t="s">
        <v>1479</v>
      </c>
      <c r="G142" s="5" t="s">
        <v>1060</v>
      </c>
      <c r="J142" s="5" t="s">
        <v>1646</v>
      </c>
    </row>
    <row r="143" spans="1:10">
      <c r="A143" s="5">
        <v>142</v>
      </c>
      <c r="B143" s="5" t="s">
        <v>1019</v>
      </c>
      <c r="C143" s="5" t="s">
        <v>64</v>
      </c>
      <c r="D143" s="5" t="s">
        <v>1480</v>
      </c>
      <c r="E143" s="5" t="s">
        <v>1481</v>
      </c>
      <c r="F143" s="5" t="s">
        <v>1482</v>
      </c>
      <c r="G143" s="5" t="s">
        <v>1056</v>
      </c>
      <c r="J143" s="5" t="s">
        <v>1646</v>
      </c>
    </row>
    <row r="144" spans="1:10">
      <c r="A144" s="5">
        <v>143</v>
      </c>
      <c r="B144" s="5" t="s">
        <v>1019</v>
      </c>
      <c r="C144" s="5" t="s">
        <v>64</v>
      </c>
      <c r="D144" s="5" t="s">
        <v>1483</v>
      </c>
      <c r="E144" s="5" t="s">
        <v>1484</v>
      </c>
      <c r="F144" s="5" t="s">
        <v>1485</v>
      </c>
      <c r="G144" s="5" t="s">
        <v>1060</v>
      </c>
      <c r="J144" s="5" t="s">
        <v>1646</v>
      </c>
    </row>
    <row r="145" spans="1:10">
      <c r="A145" s="5">
        <v>144</v>
      </c>
      <c r="B145" s="5" t="s">
        <v>1019</v>
      </c>
      <c r="C145" s="5" t="s">
        <v>64</v>
      </c>
      <c r="D145" s="5" t="s">
        <v>1486</v>
      </c>
      <c r="E145" s="5" t="s">
        <v>1487</v>
      </c>
      <c r="F145" s="5" t="s">
        <v>1488</v>
      </c>
      <c r="G145" s="5" t="s">
        <v>1060</v>
      </c>
      <c r="J145" s="5" t="s">
        <v>1646</v>
      </c>
    </row>
    <row r="146" spans="1:10">
      <c r="A146" s="5">
        <v>145</v>
      </c>
      <c r="B146" s="5" t="s">
        <v>1019</v>
      </c>
      <c r="C146" s="5" t="s">
        <v>64</v>
      </c>
      <c r="D146" s="5" t="s">
        <v>1489</v>
      </c>
      <c r="E146" s="5" t="s">
        <v>1490</v>
      </c>
      <c r="F146" s="5" t="s">
        <v>1491</v>
      </c>
      <c r="G146" s="5" t="s">
        <v>1492</v>
      </c>
      <c r="J146" s="5" t="s">
        <v>1646</v>
      </c>
    </row>
    <row r="147" spans="1:10">
      <c r="A147" s="5">
        <v>146</v>
      </c>
      <c r="B147" s="5" t="s">
        <v>1019</v>
      </c>
      <c r="C147" s="5" t="s">
        <v>64</v>
      </c>
      <c r="D147" s="5" t="s">
        <v>1493</v>
      </c>
      <c r="E147" s="5" t="s">
        <v>1494</v>
      </c>
      <c r="F147" s="5" t="s">
        <v>1495</v>
      </c>
      <c r="G147" s="5" t="s">
        <v>1206</v>
      </c>
      <c r="J147" s="5" t="s">
        <v>1646</v>
      </c>
    </row>
    <row r="148" spans="1:10">
      <c r="A148" s="5">
        <v>147</v>
      </c>
      <c r="B148" s="5" t="s">
        <v>1019</v>
      </c>
      <c r="C148" s="5" t="s">
        <v>64</v>
      </c>
      <c r="D148" s="5" t="s">
        <v>1496</v>
      </c>
      <c r="E148" s="5" t="s">
        <v>1497</v>
      </c>
      <c r="F148" s="5" t="s">
        <v>1498</v>
      </c>
      <c r="G148" s="5" t="s">
        <v>1031</v>
      </c>
      <c r="J148" s="5" t="s">
        <v>1646</v>
      </c>
    </row>
    <row r="149" spans="1:10">
      <c r="A149" s="5">
        <v>148</v>
      </c>
      <c r="B149" s="5" t="s">
        <v>1019</v>
      </c>
      <c r="C149" s="5" t="s">
        <v>64</v>
      </c>
      <c r="D149" s="5" t="s">
        <v>1499</v>
      </c>
      <c r="E149" s="5" t="s">
        <v>1500</v>
      </c>
      <c r="F149" s="5" t="s">
        <v>1501</v>
      </c>
      <c r="G149" s="5" t="s">
        <v>1365</v>
      </c>
      <c r="H149" s="5" t="s">
        <v>1502</v>
      </c>
      <c r="J149" s="5" t="s">
        <v>1646</v>
      </c>
    </row>
    <row r="150" spans="1:10">
      <c r="A150" s="5">
        <v>149</v>
      </c>
      <c r="B150" s="5" t="s">
        <v>1019</v>
      </c>
      <c r="C150" s="5" t="s">
        <v>64</v>
      </c>
      <c r="D150" s="5" t="s">
        <v>1503</v>
      </c>
      <c r="E150" s="5" t="s">
        <v>1504</v>
      </c>
      <c r="F150" s="5" t="s">
        <v>1505</v>
      </c>
      <c r="G150" s="5" t="s">
        <v>1161</v>
      </c>
      <c r="J150" s="5" t="s">
        <v>1646</v>
      </c>
    </row>
    <row r="151" spans="1:10">
      <c r="A151" s="5">
        <v>150</v>
      </c>
      <c r="B151" s="5" t="s">
        <v>1019</v>
      </c>
      <c r="C151" s="5" t="s">
        <v>64</v>
      </c>
      <c r="D151" s="5" t="s">
        <v>1506</v>
      </c>
      <c r="E151" s="5" t="s">
        <v>1507</v>
      </c>
      <c r="F151" s="5" t="s">
        <v>1508</v>
      </c>
      <c r="G151" s="5" t="s">
        <v>1056</v>
      </c>
      <c r="J151" s="5" t="s">
        <v>1646</v>
      </c>
    </row>
    <row r="152" spans="1:10">
      <c r="A152" s="5">
        <v>151</v>
      </c>
      <c r="B152" s="5" t="s">
        <v>1019</v>
      </c>
      <c r="C152" s="5" t="s">
        <v>64</v>
      </c>
      <c r="D152" s="5" t="s">
        <v>1509</v>
      </c>
      <c r="E152" s="5" t="s">
        <v>1510</v>
      </c>
      <c r="F152" s="5" t="s">
        <v>1511</v>
      </c>
      <c r="G152" s="5" t="s">
        <v>1041</v>
      </c>
      <c r="J152" s="5" t="s">
        <v>1646</v>
      </c>
    </row>
    <row r="153" spans="1:10">
      <c r="A153" s="5">
        <v>152</v>
      </c>
      <c r="B153" s="5" t="s">
        <v>1019</v>
      </c>
      <c r="C153" s="5" t="s">
        <v>64</v>
      </c>
      <c r="D153" s="5" t="s">
        <v>1512</v>
      </c>
      <c r="E153" s="5" t="s">
        <v>1513</v>
      </c>
      <c r="F153" s="5" t="s">
        <v>1514</v>
      </c>
      <c r="G153" s="5" t="s">
        <v>1198</v>
      </c>
      <c r="J153" s="5" t="s">
        <v>1646</v>
      </c>
    </row>
    <row r="154" spans="1:10">
      <c r="A154" s="5">
        <v>153</v>
      </c>
      <c r="B154" s="5" t="s">
        <v>1019</v>
      </c>
      <c r="C154" s="5" t="s">
        <v>64</v>
      </c>
      <c r="D154" s="5" t="s">
        <v>1515</v>
      </c>
      <c r="E154" s="5" t="s">
        <v>1516</v>
      </c>
      <c r="F154" s="5" t="s">
        <v>1517</v>
      </c>
      <c r="G154" s="5" t="s">
        <v>1099</v>
      </c>
      <c r="J154" s="5" t="s">
        <v>1646</v>
      </c>
    </row>
    <row r="155" spans="1:10">
      <c r="A155" s="5">
        <v>154</v>
      </c>
      <c r="B155" s="5" t="s">
        <v>1019</v>
      </c>
      <c r="C155" s="5" t="s">
        <v>64</v>
      </c>
      <c r="D155" s="5" t="s">
        <v>1518</v>
      </c>
      <c r="E155" s="5" t="s">
        <v>1519</v>
      </c>
      <c r="F155" s="5" t="s">
        <v>1520</v>
      </c>
      <c r="G155" s="5" t="s">
        <v>1492</v>
      </c>
      <c r="J155" s="5" t="s">
        <v>1646</v>
      </c>
    </row>
    <row r="156" spans="1:10">
      <c r="A156" s="5">
        <v>155</v>
      </c>
      <c r="B156" s="5" t="s">
        <v>1019</v>
      </c>
      <c r="C156" s="5" t="s">
        <v>64</v>
      </c>
      <c r="D156" s="5" t="s">
        <v>1521</v>
      </c>
      <c r="E156" s="5" t="s">
        <v>1522</v>
      </c>
      <c r="F156" s="5" t="s">
        <v>1523</v>
      </c>
      <c r="G156" s="5" t="s">
        <v>1365</v>
      </c>
      <c r="J156" s="5" t="s">
        <v>1646</v>
      </c>
    </row>
    <row r="157" spans="1:10">
      <c r="A157" s="5">
        <v>156</v>
      </c>
      <c r="B157" s="5" t="s">
        <v>1019</v>
      </c>
      <c r="C157" s="5" t="s">
        <v>64</v>
      </c>
      <c r="D157" s="5" t="s">
        <v>1524</v>
      </c>
      <c r="E157" s="5" t="s">
        <v>1525</v>
      </c>
      <c r="F157" s="5" t="s">
        <v>1526</v>
      </c>
      <c r="G157" s="5" t="s">
        <v>1099</v>
      </c>
      <c r="J157" s="5" t="s">
        <v>1646</v>
      </c>
    </row>
    <row r="158" spans="1:10">
      <c r="A158" s="5">
        <v>157</v>
      </c>
      <c r="B158" s="5" t="s">
        <v>1019</v>
      </c>
      <c r="C158" s="5" t="s">
        <v>64</v>
      </c>
      <c r="D158" s="5" t="s">
        <v>1527</v>
      </c>
      <c r="E158" s="5" t="s">
        <v>1528</v>
      </c>
      <c r="F158" s="5" t="s">
        <v>1529</v>
      </c>
      <c r="G158" s="5" t="s">
        <v>1206</v>
      </c>
      <c r="J158" s="5" t="s">
        <v>1646</v>
      </c>
    </row>
    <row r="159" spans="1:10">
      <c r="A159" s="5">
        <v>158</v>
      </c>
      <c r="B159" s="5" t="s">
        <v>1019</v>
      </c>
      <c r="C159" s="5" t="s">
        <v>64</v>
      </c>
      <c r="D159" s="5" t="s">
        <v>1530</v>
      </c>
      <c r="E159" s="5" t="s">
        <v>1531</v>
      </c>
      <c r="F159" s="5" t="s">
        <v>1532</v>
      </c>
      <c r="G159" s="5" t="s">
        <v>1064</v>
      </c>
      <c r="J159" s="5" t="s">
        <v>1646</v>
      </c>
    </row>
    <row r="160" spans="1:10">
      <c r="A160" s="5">
        <v>159</v>
      </c>
      <c r="B160" s="5" t="s">
        <v>1019</v>
      </c>
      <c r="C160" s="5" t="s">
        <v>64</v>
      </c>
      <c r="D160" s="5" t="s">
        <v>1533</v>
      </c>
      <c r="E160" s="5" t="s">
        <v>1534</v>
      </c>
      <c r="F160" s="5" t="s">
        <v>1535</v>
      </c>
      <c r="G160" s="5" t="s">
        <v>1536</v>
      </c>
      <c r="J160" s="5" t="s">
        <v>1646</v>
      </c>
    </row>
    <row r="161" spans="1:10">
      <c r="A161" s="5">
        <v>160</v>
      </c>
      <c r="B161" s="5" t="s">
        <v>1019</v>
      </c>
      <c r="C161" s="5" t="s">
        <v>64</v>
      </c>
      <c r="D161" s="5" t="s">
        <v>1537</v>
      </c>
      <c r="E161" s="5" t="s">
        <v>1538</v>
      </c>
      <c r="F161" s="5" t="s">
        <v>1539</v>
      </c>
      <c r="G161" s="5" t="s">
        <v>1064</v>
      </c>
      <c r="J161" s="5" t="s">
        <v>1646</v>
      </c>
    </row>
    <row r="162" spans="1:10">
      <c r="A162" s="5">
        <v>161</v>
      </c>
      <c r="B162" s="5" t="s">
        <v>1019</v>
      </c>
      <c r="C162" s="5" t="s">
        <v>64</v>
      </c>
      <c r="D162" s="5" t="s">
        <v>1540</v>
      </c>
      <c r="E162" s="5" t="s">
        <v>1541</v>
      </c>
      <c r="F162" s="5" t="s">
        <v>1542</v>
      </c>
      <c r="G162" s="5" t="s">
        <v>1084</v>
      </c>
      <c r="J162" s="5" t="s">
        <v>1646</v>
      </c>
    </row>
    <row r="163" spans="1:10">
      <c r="A163" s="5">
        <v>162</v>
      </c>
      <c r="B163" s="5" t="s">
        <v>1019</v>
      </c>
      <c r="C163" s="5" t="s">
        <v>64</v>
      </c>
      <c r="D163" s="5" t="s">
        <v>1543</v>
      </c>
      <c r="E163" s="5" t="s">
        <v>1544</v>
      </c>
      <c r="F163" s="5" t="s">
        <v>1545</v>
      </c>
      <c r="G163" s="5" t="s">
        <v>1492</v>
      </c>
      <c r="J163" s="5" t="s">
        <v>1646</v>
      </c>
    </row>
    <row r="164" spans="1:10">
      <c r="A164" s="5">
        <v>163</v>
      </c>
      <c r="B164" s="5" t="s">
        <v>1019</v>
      </c>
      <c r="C164" s="5" t="s">
        <v>64</v>
      </c>
      <c r="D164" s="5" t="s">
        <v>1546</v>
      </c>
      <c r="E164" s="5" t="s">
        <v>1547</v>
      </c>
      <c r="F164" s="5" t="s">
        <v>1548</v>
      </c>
      <c r="G164" s="5" t="s">
        <v>1031</v>
      </c>
      <c r="J164" s="5" t="s">
        <v>1646</v>
      </c>
    </row>
    <row r="165" spans="1:10">
      <c r="A165" s="5">
        <v>164</v>
      </c>
      <c r="B165" s="5" t="s">
        <v>1019</v>
      </c>
      <c r="C165" s="5" t="s">
        <v>64</v>
      </c>
      <c r="D165" s="5" t="s">
        <v>1549</v>
      </c>
      <c r="E165" s="5" t="s">
        <v>1550</v>
      </c>
      <c r="F165" s="5" t="s">
        <v>1551</v>
      </c>
      <c r="G165" s="5" t="s">
        <v>1198</v>
      </c>
      <c r="J165" s="5" t="s">
        <v>1646</v>
      </c>
    </row>
    <row r="166" spans="1:10">
      <c r="A166" s="5">
        <v>165</v>
      </c>
      <c r="B166" s="5" t="s">
        <v>1019</v>
      </c>
      <c r="C166" s="5" t="s">
        <v>64</v>
      </c>
      <c r="D166" s="5" t="s">
        <v>1552</v>
      </c>
      <c r="E166" s="5" t="s">
        <v>1553</v>
      </c>
      <c r="F166" s="5" t="s">
        <v>1554</v>
      </c>
      <c r="G166" s="5" t="s">
        <v>1116</v>
      </c>
      <c r="J166" s="5" t="s">
        <v>1646</v>
      </c>
    </row>
    <row r="167" spans="1:10">
      <c r="A167" s="5">
        <v>166</v>
      </c>
      <c r="B167" s="5" t="s">
        <v>1019</v>
      </c>
      <c r="C167" s="5" t="s">
        <v>64</v>
      </c>
      <c r="D167" s="5" t="s">
        <v>1555</v>
      </c>
      <c r="E167" s="5" t="s">
        <v>1556</v>
      </c>
      <c r="F167" s="5" t="s">
        <v>1557</v>
      </c>
      <c r="G167" s="5" t="s">
        <v>1198</v>
      </c>
      <c r="J167" s="5" t="s">
        <v>1646</v>
      </c>
    </row>
    <row r="168" spans="1:10">
      <c r="A168" s="5">
        <v>167</v>
      </c>
      <c r="B168" s="5" t="s">
        <v>1019</v>
      </c>
      <c r="C168" s="5" t="s">
        <v>64</v>
      </c>
      <c r="D168" s="5" t="s">
        <v>1558</v>
      </c>
      <c r="E168" s="5" t="s">
        <v>1559</v>
      </c>
      <c r="F168" s="5" t="s">
        <v>1560</v>
      </c>
      <c r="G168" s="5" t="s">
        <v>1060</v>
      </c>
      <c r="J168" s="5" t="s">
        <v>1646</v>
      </c>
    </row>
    <row r="169" spans="1:10">
      <c r="A169" s="5">
        <v>168</v>
      </c>
      <c r="B169" s="5" t="s">
        <v>1019</v>
      </c>
      <c r="C169" s="5" t="s">
        <v>64</v>
      </c>
      <c r="D169" s="5" t="s">
        <v>1561</v>
      </c>
      <c r="E169" s="5" t="s">
        <v>1559</v>
      </c>
      <c r="F169" s="5" t="s">
        <v>1560</v>
      </c>
      <c r="G169" s="5" t="s">
        <v>1045</v>
      </c>
      <c r="J169" s="5" t="s">
        <v>1646</v>
      </c>
    </row>
    <row r="170" spans="1:10">
      <c r="A170" s="5">
        <v>169</v>
      </c>
      <c r="B170" s="5" t="s">
        <v>1019</v>
      </c>
      <c r="C170" s="5" t="s">
        <v>64</v>
      </c>
      <c r="D170" s="5" t="s">
        <v>1562</v>
      </c>
      <c r="E170" s="5" t="s">
        <v>1563</v>
      </c>
      <c r="F170" s="5" t="s">
        <v>1564</v>
      </c>
      <c r="G170" s="5" t="s">
        <v>1023</v>
      </c>
      <c r="J170" s="5" t="s">
        <v>1646</v>
      </c>
    </row>
    <row r="171" spans="1:10">
      <c r="A171" s="5">
        <v>170</v>
      </c>
      <c r="B171" s="5" t="s">
        <v>1019</v>
      </c>
      <c r="C171" s="5" t="s">
        <v>64</v>
      </c>
      <c r="D171" s="5" t="s">
        <v>1565</v>
      </c>
      <c r="E171" s="5" t="s">
        <v>1566</v>
      </c>
      <c r="F171" s="5" t="s">
        <v>1567</v>
      </c>
      <c r="G171" s="5" t="s">
        <v>1064</v>
      </c>
      <c r="J171" s="5" t="s">
        <v>1646</v>
      </c>
    </row>
    <row r="172" spans="1:10">
      <c r="A172" s="5">
        <v>171</v>
      </c>
      <c r="B172" s="5" t="s">
        <v>1019</v>
      </c>
      <c r="C172" s="5" t="s">
        <v>64</v>
      </c>
      <c r="D172" s="5" t="s">
        <v>1568</v>
      </c>
      <c r="E172" s="5" t="s">
        <v>1569</v>
      </c>
      <c r="F172" s="5" t="s">
        <v>1570</v>
      </c>
      <c r="G172" s="5" t="s">
        <v>1031</v>
      </c>
      <c r="J172" s="5" t="s">
        <v>1646</v>
      </c>
    </row>
    <row r="173" spans="1:10">
      <c r="A173" s="5">
        <v>172</v>
      </c>
      <c r="B173" s="5" t="s">
        <v>1019</v>
      </c>
      <c r="C173" s="5" t="s">
        <v>64</v>
      </c>
      <c r="D173" s="5" t="s">
        <v>1571</v>
      </c>
      <c r="E173" s="5" t="s">
        <v>1572</v>
      </c>
      <c r="F173" s="5" t="s">
        <v>1573</v>
      </c>
      <c r="G173" s="5" t="s">
        <v>1116</v>
      </c>
      <c r="J173" s="5" t="s">
        <v>1646</v>
      </c>
    </row>
    <row r="174" spans="1:10">
      <c r="A174" s="5">
        <v>173</v>
      </c>
      <c r="B174" s="5" t="s">
        <v>1019</v>
      </c>
      <c r="C174" s="5" t="s">
        <v>64</v>
      </c>
      <c r="D174" s="5" t="s">
        <v>1574</v>
      </c>
      <c r="E174" s="5" t="s">
        <v>1575</v>
      </c>
      <c r="F174" s="5" t="s">
        <v>1576</v>
      </c>
      <c r="G174" s="5" t="s">
        <v>1492</v>
      </c>
      <c r="J174" s="5" t="s">
        <v>1646</v>
      </c>
    </row>
    <row r="175" spans="1:10">
      <c r="A175" s="5">
        <v>174</v>
      </c>
      <c r="B175" s="5" t="s">
        <v>1019</v>
      </c>
      <c r="C175" s="5" t="s">
        <v>64</v>
      </c>
      <c r="D175" s="5" t="s">
        <v>1577</v>
      </c>
      <c r="E175" s="5" t="s">
        <v>1578</v>
      </c>
      <c r="F175" s="5" t="s">
        <v>1579</v>
      </c>
      <c r="G175" s="5" t="s">
        <v>1041</v>
      </c>
      <c r="J175" s="5" t="s">
        <v>1646</v>
      </c>
    </row>
    <row r="176" spans="1:10">
      <c r="A176" s="5">
        <v>175</v>
      </c>
      <c r="B176" s="5" t="s">
        <v>1019</v>
      </c>
      <c r="C176" s="5" t="s">
        <v>64</v>
      </c>
      <c r="D176" s="5" t="s">
        <v>1580</v>
      </c>
      <c r="E176" s="5" t="s">
        <v>1581</v>
      </c>
      <c r="F176" s="5" t="s">
        <v>1582</v>
      </c>
      <c r="G176" s="5" t="s">
        <v>1492</v>
      </c>
      <c r="J176" s="5" t="s">
        <v>1646</v>
      </c>
    </row>
    <row r="177" spans="1:10">
      <c r="A177" s="5">
        <v>176</v>
      </c>
      <c r="B177" s="5" t="s">
        <v>1019</v>
      </c>
      <c r="C177" s="5" t="s">
        <v>64</v>
      </c>
      <c r="D177" s="5" t="s">
        <v>1583</v>
      </c>
      <c r="E177" s="5" t="s">
        <v>1584</v>
      </c>
      <c r="F177" s="5" t="s">
        <v>1585</v>
      </c>
      <c r="G177" s="5" t="s">
        <v>1313</v>
      </c>
      <c r="J177" s="5" t="s">
        <v>1646</v>
      </c>
    </row>
    <row r="178" spans="1:10">
      <c r="A178" s="5">
        <v>177</v>
      </c>
      <c r="B178" s="5" t="s">
        <v>1019</v>
      </c>
      <c r="C178" s="5" t="s">
        <v>64</v>
      </c>
      <c r="D178" s="5" t="s">
        <v>1586</v>
      </c>
      <c r="E178" s="5" t="s">
        <v>1587</v>
      </c>
      <c r="F178" s="5" t="s">
        <v>1588</v>
      </c>
      <c r="G178" s="5" t="s">
        <v>1144</v>
      </c>
      <c r="J178" s="5" t="s">
        <v>1646</v>
      </c>
    </row>
    <row r="179" spans="1:10">
      <c r="A179" s="5">
        <v>178</v>
      </c>
      <c r="B179" s="5" t="s">
        <v>1019</v>
      </c>
      <c r="C179" s="5" t="s">
        <v>64</v>
      </c>
      <c r="D179" s="5" t="s">
        <v>1589</v>
      </c>
      <c r="E179" s="5" t="s">
        <v>1590</v>
      </c>
      <c r="F179" s="5" t="s">
        <v>1591</v>
      </c>
      <c r="G179" s="5" t="s">
        <v>1027</v>
      </c>
      <c r="J179" s="5" t="s">
        <v>1646</v>
      </c>
    </row>
    <row r="180" spans="1:10">
      <c r="A180" s="5">
        <v>179</v>
      </c>
      <c r="B180" s="5" t="s">
        <v>1019</v>
      </c>
      <c r="C180" s="5" t="s">
        <v>64</v>
      </c>
      <c r="D180" s="5" t="s">
        <v>1592</v>
      </c>
      <c r="E180" s="5" t="s">
        <v>1593</v>
      </c>
      <c r="F180" s="5" t="s">
        <v>1594</v>
      </c>
      <c r="G180" s="5" t="s">
        <v>1064</v>
      </c>
      <c r="J180" s="5" t="s">
        <v>1646</v>
      </c>
    </row>
    <row r="181" spans="1:10">
      <c r="A181" s="5">
        <v>180</v>
      </c>
      <c r="B181" s="5" t="s">
        <v>1019</v>
      </c>
      <c r="C181" s="5" t="s">
        <v>64</v>
      </c>
      <c r="D181" s="5" t="s">
        <v>1595</v>
      </c>
      <c r="E181" s="5" t="s">
        <v>1596</v>
      </c>
      <c r="F181" s="5" t="s">
        <v>1594</v>
      </c>
      <c r="G181" s="5" t="s">
        <v>1597</v>
      </c>
      <c r="J181" s="5" t="s">
        <v>1646</v>
      </c>
    </row>
    <row r="182" spans="1:10">
      <c r="A182" s="5">
        <v>181</v>
      </c>
      <c r="B182" s="5" t="s">
        <v>1019</v>
      </c>
      <c r="C182" s="5" t="s">
        <v>64</v>
      </c>
      <c r="D182" s="5" t="s">
        <v>1598</v>
      </c>
      <c r="E182" s="5" t="s">
        <v>1599</v>
      </c>
      <c r="F182" s="5" t="s">
        <v>1600</v>
      </c>
      <c r="G182" s="5" t="s">
        <v>1056</v>
      </c>
      <c r="J182" s="5" t="s">
        <v>1646</v>
      </c>
    </row>
    <row r="183" spans="1:10">
      <c r="A183" s="5">
        <v>182</v>
      </c>
      <c r="B183" s="5" t="s">
        <v>1019</v>
      </c>
      <c r="C183" s="5" t="s">
        <v>64</v>
      </c>
      <c r="D183" s="5" t="s">
        <v>1601</v>
      </c>
      <c r="E183" s="5" t="s">
        <v>1602</v>
      </c>
      <c r="F183" s="5" t="s">
        <v>1603</v>
      </c>
      <c r="G183" s="5" t="s">
        <v>1023</v>
      </c>
      <c r="J183" s="5" t="s">
        <v>1646</v>
      </c>
    </row>
    <row r="184" spans="1:10">
      <c r="A184" s="5">
        <v>183</v>
      </c>
      <c r="B184" s="5" t="s">
        <v>1019</v>
      </c>
      <c r="C184" s="5" t="s">
        <v>64</v>
      </c>
      <c r="D184" s="5" t="s">
        <v>1604</v>
      </c>
      <c r="E184" s="5" t="s">
        <v>1605</v>
      </c>
      <c r="F184" s="5" t="s">
        <v>1606</v>
      </c>
      <c r="G184" s="5" t="s">
        <v>1206</v>
      </c>
      <c r="J184" s="5" t="s">
        <v>1646</v>
      </c>
    </row>
    <row r="185" spans="1:10">
      <c r="A185" s="5">
        <v>184</v>
      </c>
      <c r="B185" s="5" t="s">
        <v>1019</v>
      </c>
      <c r="C185" s="5" t="s">
        <v>64</v>
      </c>
      <c r="D185" s="5" t="s">
        <v>1607</v>
      </c>
      <c r="E185" s="5" t="s">
        <v>1608</v>
      </c>
      <c r="F185" s="5" t="s">
        <v>1609</v>
      </c>
      <c r="G185" s="5" t="s">
        <v>1206</v>
      </c>
      <c r="J185" s="5" t="s">
        <v>1646</v>
      </c>
    </row>
    <row r="186" spans="1:10">
      <c r="A186" s="5">
        <v>185</v>
      </c>
      <c r="B186" s="5" t="s">
        <v>1019</v>
      </c>
      <c r="C186" s="5" t="s">
        <v>64</v>
      </c>
      <c r="D186" s="5" t="s">
        <v>1610</v>
      </c>
      <c r="E186" s="5" t="s">
        <v>1611</v>
      </c>
      <c r="F186" s="5" t="s">
        <v>1612</v>
      </c>
      <c r="G186" s="5" t="s">
        <v>1027</v>
      </c>
      <c r="J186" s="5" t="s">
        <v>1646</v>
      </c>
    </row>
    <row r="187" spans="1:10">
      <c r="A187" s="5">
        <v>186</v>
      </c>
      <c r="B187" s="5" t="s">
        <v>1019</v>
      </c>
      <c r="C187" s="5" t="s">
        <v>64</v>
      </c>
      <c r="D187" s="5" t="s">
        <v>1613</v>
      </c>
      <c r="E187" s="5" t="s">
        <v>1614</v>
      </c>
      <c r="F187" s="5" t="s">
        <v>1615</v>
      </c>
      <c r="G187" s="5" t="s">
        <v>1064</v>
      </c>
      <c r="J187" s="5" t="s">
        <v>1646</v>
      </c>
    </row>
    <row r="188" spans="1:10">
      <c r="A188" s="5">
        <v>187</v>
      </c>
      <c r="B188" s="5" t="s">
        <v>1019</v>
      </c>
      <c r="C188" s="5" t="s">
        <v>64</v>
      </c>
      <c r="D188" s="5" t="s">
        <v>1616</v>
      </c>
      <c r="E188" s="5" t="s">
        <v>1617</v>
      </c>
      <c r="F188" s="5" t="s">
        <v>1618</v>
      </c>
      <c r="G188" s="5" t="s">
        <v>1365</v>
      </c>
      <c r="J188" s="5" t="s">
        <v>1646</v>
      </c>
    </row>
    <row r="189" spans="1:10">
      <c r="A189" s="5">
        <v>188</v>
      </c>
      <c r="B189" s="5" t="s">
        <v>1019</v>
      </c>
      <c r="C189" s="5" t="s">
        <v>64</v>
      </c>
      <c r="D189" s="5" t="s">
        <v>1619</v>
      </c>
      <c r="E189" s="5" t="s">
        <v>1620</v>
      </c>
      <c r="F189" s="5" t="s">
        <v>1621</v>
      </c>
      <c r="G189" s="5" t="s">
        <v>1023</v>
      </c>
      <c r="J189" s="5" t="s">
        <v>1646</v>
      </c>
    </row>
    <row r="190" spans="1:10">
      <c r="A190" s="5">
        <v>189</v>
      </c>
      <c r="B190" s="5" t="s">
        <v>1019</v>
      </c>
      <c r="C190" s="5" t="s">
        <v>64</v>
      </c>
      <c r="D190" s="5" t="s">
        <v>1622</v>
      </c>
      <c r="E190" s="5" t="s">
        <v>1623</v>
      </c>
      <c r="F190" s="5" t="s">
        <v>1624</v>
      </c>
      <c r="G190" s="5" t="s">
        <v>1365</v>
      </c>
      <c r="J190" s="5" t="s">
        <v>1646</v>
      </c>
    </row>
    <row r="191" spans="1:10">
      <c r="A191" s="5">
        <v>190</v>
      </c>
      <c r="B191" s="5" t="s">
        <v>1019</v>
      </c>
      <c r="C191" s="5" t="s">
        <v>64</v>
      </c>
      <c r="D191" s="5" t="s">
        <v>1625</v>
      </c>
      <c r="E191" s="5" t="s">
        <v>1626</v>
      </c>
      <c r="F191" s="5" t="s">
        <v>1627</v>
      </c>
      <c r="G191" s="5" t="s">
        <v>1056</v>
      </c>
      <c r="J191" s="5" t="s">
        <v>1646</v>
      </c>
    </row>
    <row r="192" spans="1:10">
      <c r="A192" s="5">
        <v>191</v>
      </c>
      <c r="B192" s="5" t="s">
        <v>1019</v>
      </c>
      <c r="C192" s="5" t="s">
        <v>64</v>
      </c>
      <c r="D192" s="5" t="s">
        <v>1628</v>
      </c>
      <c r="E192" s="5" t="s">
        <v>1629</v>
      </c>
      <c r="F192" s="5" t="s">
        <v>1630</v>
      </c>
      <c r="G192" s="5" t="s">
        <v>1084</v>
      </c>
      <c r="J192" s="5" t="s">
        <v>1646</v>
      </c>
    </row>
    <row r="193" spans="1:10">
      <c r="A193" s="5">
        <v>192</v>
      </c>
      <c r="B193" s="5" t="s">
        <v>1019</v>
      </c>
      <c r="C193" s="5" t="s">
        <v>64</v>
      </c>
      <c r="D193" s="5" t="s">
        <v>1631</v>
      </c>
      <c r="E193" s="5" t="s">
        <v>1632</v>
      </c>
      <c r="F193" s="5" t="s">
        <v>1633</v>
      </c>
      <c r="G193" s="5" t="s">
        <v>1634</v>
      </c>
      <c r="J193" s="5" t="s">
        <v>1646</v>
      </c>
    </row>
    <row r="194" spans="1:10">
      <c r="A194" s="5">
        <v>193</v>
      </c>
      <c r="B194" s="5" t="s">
        <v>1019</v>
      </c>
      <c r="C194" s="5" t="s">
        <v>64</v>
      </c>
      <c r="D194" s="5" t="s">
        <v>1635</v>
      </c>
      <c r="E194" s="5" t="s">
        <v>1636</v>
      </c>
      <c r="F194" s="5" t="s">
        <v>1637</v>
      </c>
      <c r="G194" s="5" t="s">
        <v>1064</v>
      </c>
      <c r="J194" s="5" t="s">
        <v>1646</v>
      </c>
    </row>
    <row r="195" spans="1:10">
      <c r="A195" s="5">
        <v>194</v>
      </c>
      <c r="B195" s="5" t="s">
        <v>1019</v>
      </c>
      <c r="C195" s="5" t="s">
        <v>64</v>
      </c>
      <c r="D195" s="5" t="s">
        <v>1638</v>
      </c>
      <c r="E195" s="5" t="s">
        <v>1639</v>
      </c>
      <c r="F195" s="5" t="s">
        <v>1640</v>
      </c>
      <c r="G195" s="5" t="s">
        <v>1045</v>
      </c>
      <c r="J195" s="5" t="s">
        <v>1646</v>
      </c>
    </row>
    <row r="196" spans="1:10">
      <c r="A196" s="5">
        <v>195</v>
      </c>
      <c r="B196" s="5" t="s">
        <v>1019</v>
      </c>
      <c r="C196" s="5" t="s">
        <v>64</v>
      </c>
      <c r="D196" s="5" t="s">
        <v>1641</v>
      </c>
      <c r="E196" s="5" t="s">
        <v>1642</v>
      </c>
      <c r="F196" s="5" t="s">
        <v>1643</v>
      </c>
      <c r="G196" s="5" t="s">
        <v>1206</v>
      </c>
      <c r="J196" s="5" t="s">
        <v>1646</v>
      </c>
    </row>
    <row r="197" spans="1:10">
      <c r="A197" s="5">
        <v>196</v>
      </c>
      <c r="B197" s="5" t="s">
        <v>1019</v>
      </c>
      <c r="C197" s="5" t="s">
        <v>64</v>
      </c>
      <c r="D197" s="5" t="s">
        <v>1644</v>
      </c>
      <c r="E197" s="5" t="s">
        <v>1645</v>
      </c>
      <c r="F197" s="5" t="s">
        <v>1633</v>
      </c>
      <c r="G197" s="5" t="s">
        <v>1237</v>
      </c>
      <c r="J197" s="5" t="s">
        <v>1646</v>
      </c>
    </row>
  </sheetData>
  <sheetProtection formatColumns="0" formatRows="0"/>
  <phoneticPr fontId="10"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0"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10"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1"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0"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10"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10"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113"/>
  <sheetViews>
    <sheetView showGridLines="0" zoomScaleNormal="100" workbookViewId="0"/>
  </sheetViews>
  <sheetFormatPr defaultRowHeight="11.25"/>
  <cols>
    <col min="1" max="1" width="9.140625" style="1065"/>
  </cols>
  <sheetData>
    <row r="1" spans="1:4">
      <c r="A1" s="1065" t="s">
        <v>994</v>
      </c>
      <c r="B1" t="s">
        <v>491</v>
      </c>
      <c r="C1" t="s">
        <v>492</v>
      </c>
      <c r="D1" t="s">
        <v>993</v>
      </c>
    </row>
    <row r="2" spans="1:4">
      <c r="A2" s="1065">
        <v>1</v>
      </c>
      <c r="B2" t="s">
        <v>769</v>
      </c>
      <c r="C2" t="s">
        <v>771</v>
      </c>
      <c r="D2" t="s">
        <v>772</v>
      </c>
    </row>
    <row r="3" spans="1:4">
      <c r="A3" s="1065">
        <v>2</v>
      </c>
      <c r="B3" t="s">
        <v>769</v>
      </c>
      <c r="C3" t="s">
        <v>773</v>
      </c>
      <c r="D3" t="s">
        <v>774</v>
      </c>
    </row>
    <row r="4" spans="1:4">
      <c r="A4" s="1065">
        <v>3</v>
      </c>
      <c r="B4" t="s">
        <v>769</v>
      </c>
      <c r="C4" t="s">
        <v>775</v>
      </c>
      <c r="D4" t="s">
        <v>776</v>
      </c>
    </row>
    <row r="5" spans="1:4">
      <c r="A5" s="1065">
        <v>4</v>
      </c>
      <c r="B5" t="s">
        <v>769</v>
      </c>
      <c r="C5" t="s">
        <v>777</v>
      </c>
      <c r="D5" t="s">
        <v>778</v>
      </c>
    </row>
    <row r="6" spans="1:4">
      <c r="A6" s="1065">
        <v>5</v>
      </c>
      <c r="B6" t="s">
        <v>769</v>
      </c>
      <c r="C6" t="s">
        <v>779</v>
      </c>
      <c r="D6" t="s">
        <v>780</v>
      </c>
    </row>
    <row r="7" spans="1:4">
      <c r="A7" s="1065">
        <v>6</v>
      </c>
      <c r="B7" t="s">
        <v>769</v>
      </c>
      <c r="C7" t="s">
        <v>781</v>
      </c>
      <c r="D7" t="s">
        <v>782</v>
      </c>
    </row>
    <row r="8" spans="1:4">
      <c r="A8" s="1065">
        <v>7</v>
      </c>
      <c r="B8" t="s">
        <v>769</v>
      </c>
      <c r="C8" t="s">
        <v>783</v>
      </c>
      <c r="D8" t="s">
        <v>784</v>
      </c>
    </row>
    <row r="9" spans="1:4">
      <c r="A9" s="1065">
        <v>8</v>
      </c>
      <c r="B9" t="s">
        <v>769</v>
      </c>
      <c r="C9" t="s">
        <v>785</v>
      </c>
      <c r="D9" t="s">
        <v>786</v>
      </c>
    </row>
    <row r="10" spans="1:4">
      <c r="A10" s="1065">
        <v>9</v>
      </c>
      <c r="B10" t="s">
        <v>769</v>
      </c>
      <c r="C10" t="s">
        <v>769</v>
      </c>
      <c r="D10" t="s">
        <v>770</v>
      </c>
    </row>
    <row r="11" spans="1:4">
      <c r="A11" s="1065">
        <v>10</v>
      </c>
      <c r="B11" t="s">
        <v>769</v>
      </c>
      <c r="C11" t="s">
        <v>787</v>
      </c>
      <c r="D11" t="s">
        <v>788</v>
      </c>
    </row>
    <row r="12" spans="1:4">
      <c r="A12" s="1065">
        <v>11</v>
      </c>
      <c r="B12" t="s">
        <v>769</v>
      </c>
      <c r="C12" t="s">
        <v>789</v>
      </c>
      <c r="D12" t="s">
        <v>790</v>
      </c>
    </row>
    <row r="13" spans="1:4">
      <c r="A13" s="1065">
        <v>12</v>
      </c>
      <c r="B13" t="s">
        <v>769</v>
      </c>
      <c r="C13" t="s">
        <v>791</v>
      </c>
      <c r="D13" t="s">
        <v>792</v>
      </c>
    </row>
    <row r="14" spans="1:4">
      <c r="A14" s="1065">
        <v>13</v>
      </c>
      <c r="B14" t="s">
        <v>769</v>
      </c>
      <c r="C14" t="s">
        <v>793</v>
      </c>
      <c r="D14" t="s">
        <v>794</v>
      </c>
    </row>
    <row r="15" spans="1:4">
      <c r="A15" s="1065">
        <v>14</v>
      </c>
      <c r="B15" t="s">
        <v>769</v>
      </c>
      <c r="C15" t="s">
        <v>795</v>
      </c>
      <c r="D15" t="s">
        <v>796</v>
      </c>
    </row>
    <row r="16" spans="1:4">
      <c r="A16" s="1065">
        <v>15</v>
      </c>
      <c r="B16" t="s">
        <v>769</v>
      </c>
      <c r="C16" t="s">
        <v>797</v>
      </c>
      <c r="D16" t="s">
        <v>798</v>
      </c>
    </row>
    <row r="17" spans="1:4">
      <c r="A17" s="1065">
        <v>16</v>
      </c>
      <c r="B17" t="s">
        <v>769</v>
      </c>
      <c r="C17" t="s">
        <v>799</v>
      </c>
      <c r="D17" t="s">
        <v>800</v>
      </c>
    </row>
    <row r="18" spans="1:4">
      <c r="A18" s="1065">
        <v>17</v>
      </c>
      <c r="B18" t="s">
        <v>769</v>
      </c>
      <c r="C18" t="s">
        <v>801</v>
      </c>
      <c r="D18" t="s">
        <v>802</v>
      </c>
    </row>
    <row r="19" spans="1:4">
      <c r="A19" s="1065">
        <v>18</v>
      </c>
      <c r="B19" t="s">
        <v>769</v>
      </c>
      <c r="C19" t="s">
        <v>803</v>
      </c>
      <c r="D19" t="s">
        <v>804</v>
      </c>
    </row>
    <row r="20" spans="1:4">
      <c r="A20" s="1065">
        <v>19</v>
      </c>
      <c r="B20" t="s">
        <v>769</v>
      </c>
      <c r="C20" t="s">
        <v>805</v>
      </c>
      <c r="D20" t="s">
        <v>806</v>
      </c>
    </row>
    <row r="21" spans="1:4">
      <c r="A21" s="1065">
        <v>20</v>
      </c>
      <c r="B21" t="s">
        <v>769</v>
      </c>
      <c r="C21" t="s">
        <v>807</v>
      </c>
      <c r="D21" t="s">
        <v>808</v>
      </c>
    </row>
    <row r="22" spans="1:4">
      <c r="A22" s="1065">
        <v>21</v>
      </c>
      <c r="B22" t="s">
        <v>769</v>
      </c>
      <c r="C22" t="s">
        <v>809</v>
      </c>
      <c r="D22" t="s">
        <v>810</v>
      </c>
    </row>
    <row r="23" spans="1:4">
      <c r="A23" s="1065">
        <v>22</v>
      </c>
      <c r="B23" t="s">
        <v>769</v>
      </c>
      <c r="C23" t="s">
        <v>811</v>
      </c>
      <c r="D23" t="s">
        <v>812</v>
      </c>
    </row>
    <row r="24" spans="1:4">
      <c r="A24" s="1065">
        <v>23</v>
      </c>
      <c r="B24" t="s">
        <v>769</v>
      </c>
      <c r="C24" t="s">
        <v>813</v>
      </c>
      <c r="D24" t="s">
        <v>814</v>
      </c>
    </row>
    <row r="25" spans="1:4">
      <c r="A25" s="1065">
        <v>24</v>
      </c>
      <c r="B25" t="s">
        <v>769</v>
      </c>
      <c r="C25" t="s">
        <v>815</v>
      </c>
      <c r="D25" t="s">
        <v>816</v>
      </c>
    </row>
    <row r="26" spans="1:4">
      <c r="A26" s="1065">
        <v>25</v>
      </c>
      <c r="B26" t="s">
        <v>769</v>
      </c>
      <c r="C26" t="s">
        <v>817</v>
      </c>
      <c r="D26" t="s">
        <v>818</v>
      </c>
    </row>
    <row r="27" spans="1:4">
      <c r="A27" s="1065">
        <v>26</v>
      </c>
      <c r="B27" t="s">
        <v>769</v>
      </c>
      <c r="C27" t="s">
        <v>819</v>
      </c>
      <c r="D27" t="s">
        <v>820</v>
      </c>
    </row>
    <row r="28" spans="1:4">
      <c r="A28" s="1065">
        <v>27</v>
      </c>
      <c r="B28" t="s">
        <v>769</v>
      </c>
      <c r="C28" t="s">
        <v>821</v>
      </c>
      <c r="D28" t="s">
        <v>822</v>
      </c>
    </row>
    <row r="29" spans="1:4">
      <c r="A29" s="1065">
        <v>28</v>
      </c>
      <c r="B29" t="s">
        <v>769</v>
      </c>
      <c r="C29" t="s">
        <v>823</v>
      </c>
      <c r="D29" t="s">
        <v>824</v>
      </c>
    </row>
    <row r="30" spans="1:4">
      <c r="A30" s="1065">
        <v>29</v>
      </c>
      <c r="B30" t="s">
        <v>769</v>
      </c>
      <c r="C30" t="s">
        <v>825</v>
      </c>
      <c r="D30" t="s">
        <v>826</v>
      </c>
    </row>
    <row r="31" spans="1:4">
      <c r="A31" s="1065">
        <v>30</v>
      </c>
      <c r="B31" t="s">
        <v>769</v>
      </c>
      <c r="C31" t="s">
        <v>827</v>
      </c>
      <c r="D31" t="s">
        <v>828</v>
      </c>
    </row>
    <row r="32" spans="1:4">
      <c r="A32" s="1065">
        <v>31</v>
      </c>
      <c r="B32" t="s">
        <v>769</v>
      </c>
      <c r="C32" t="s">
        <v>829</v>
      </c>
      <c r="D32" t="s">
        <v>830</v>
      </c>
    </row>
    <row r="33" spans="1:4">
      <c r="A33" s="1065">
        <v>32</v>
      </c>
      <c r="B33" t="s">
        <v>769</v>
      </c>
      <c r="C33" t="s">
        <v>831</v>
      </c>
      <c r="D33" t="s">
        <v>832</v>
      </c>
    </row>
    <row r="34" spans="1:4">
      <c r="A34" s="1065">
        <v>33</v>
      </c>
      <c r="B34" t="s">
        <v>769</v>
      </c>
      <c r="C34" t="s">
        <v>833</v>
      </c>
      <c r="D34" t="s">
        <v>834</v>
      </c>
    </row>
    <row r="35" spans="1:4">
      <c r="A35" s="1065">
        <v>34</v>
      </c>
      <c r="B35" t="s">
        <v>769</v>
      </c>
      <c r="C35" t="s">
        <v>835</v>
      </c>
      <c r="D35" t="s">
        <v>836</v>
      </c>
    </row>
    <row r="36" spans="1:4">
      <c r="A36" s="1065">
        <v>35</v>
      </c>
      <c r="B36" t="s">
        <v>769</v>
      </c>
      <c r="C36" t="s">
        <v>837</v>
      </c>
      <c r="D36" t="s">
        <v>838</v>
      </c>
    </row>
    <row r="37" spans="1:4">
      <c r="A37" s="1065">
        <v>36</v>
      </c>
      <c r="B37" t="s">
        <v>769</v>
      </c>
      <c r="C37" t="s">
        <v>839</v>
      </c>
      <c r="D37" t="s">
        <v>840</v>
      </c>
    </row>
    <row r="38" spans="1:4">
      <c r="A38" s="1065">
        <v>37</v>
      </c>
      <c r="B38" t="s">
        <v>769</v>
      </c>
      <c r="C38" t="s">
        <v>841</v>
      </c>
      <c r="D38" t="s">
        <v>842</v>
      </c>
    </row>
    <row r="39" spans="1:4">
      <c r="A39" s="1065">
        <v>38</v>
      </c>
      <c r="B39" t="s">
        <v>769</v>
      </c>
      <c r="C39" t="s">
        <v>843</v>
      </c>
      <c r="D39" t="s">
        <v>844</v>
      </c>
    </row>
    <row r="40" spans="1:4">
      <c r="A40" s="1065">
        <v>39</v>
      </c>
      <c r="B40" t="s">
        <v>769</v>
      </c>
      <c r="C40" t="s">
        <v>845</v>
      </c>
      <c r="D40" t="s">
        <v>846</v>
      </c>
    </row>
    <row r="41" spans="1:4">
      <c r="A41" s="1065">
        <v>40</v>
      </c>
      <c r="B41" t="s">
        <v>769</v>
      </c>
      <c r="C41" t="s">
        <v>847</v>
      </c>
      <c r="D41" t="s">
        <v>848</v>
      </c>
    </row>
    <row r="42" spans="1:4">
      <c r="A42" s="1065">
        <v>41</v>
      </c>
      <c r="B42" t="s">
        <v>769</v>
      </c>
      <c r="C42" t="s">
        <v>849</v>
      </c>
      <c r="D42" t="s">
        <v>850</v>
      </c>
    </row>
    <row r="43" spans="1:4">
      <c r="A43" s="1065">
        <v>42</v>
      </c>
      <c r="B43" t="s">
        <v>769</v>
      </c>
      <c r="C43" t="s">
        <v>851</v>
      </c>
      <c r="D43" t="s">
        <v>852</v>
      </c>
    </row>
    <row r="44" spans="1:4">
      <c r="A44" s="1065">
        <v>43</v>
      </c>
      <c r="B44" t="s">
        <v>769</v>
      </c>
      <c r="C44" t="s">
        <v>853</v>
      </c>
      <c r="D44" t="s">
        <v>854</v>
      </c>
    </row>
    <row r="45" spans="1:4">
      <c r="A45" s="1065">
        <v>44</v>
      </c>
      <c r="B45" t="s">
        <v>769</v>
      </c>
      <c r="C45" t="s">
        <v>855</v>
      </c>
      <c r="D45" t="s">
        <v>856</v>
      </c>
    </row>
    <row r="46" spans="1:4">
      <c r="A46" s="1065">
        <v>45</v>
      </c>
      <c r="B46" t="s">
        <v>769</v>
      </c>
      <c r="C46" t="s">
        <v>857</v>
      </c>
      <c r="D46" t="s">
        <v>858</v>
      </c>
    </row>
    <row r="47" spans="1:4">
      <c r="A47" s="1065">
        <v>46</v>
      </c>
      <c r="B47" t="s">
        <v>769</v>
      </c>
      <c r="C47" t="s">
        <v>859</v>
      </c>
      <c r="D47" t="s">
        <v>860</v>
      </c>
    </row>
    <row r="48" spans="1:4">
      <c r="A48" s="1065">
        <v>47</v>
      </c>
      <c r="B48" t="s">
        <v>769</v>
      </c>
      <c r="C48" t="s">
        <v>861</v>
      </c>
      <c r="D48" t="s">
        <v>862</v>
      </c>
    </row>
    <row r="49" spans="1:4">
      <c r="A49" s="1065">
        <v>48</v>
      </c>
      <c r="B49" t="s">
        <v>769</v>
      </c>
      <c r="C49" t="s">
        <v>863</v>
      </c>
      <c r="D49" t="s">
        <v>864</v>
      </c>
    </row>
    <row r="50" spans="1:4">
      <c r="A50" s="1065">
        <v>49</v>
      </c>
      <c r="B50" t="s">
        <v>769</v>
      </c>
      <c r="C50" t="s">
        <v>865</v>
      </c>
      <c r="D50" t="s">
        <v>866</v>
      </c>
    </row>
    <row r="51" spans="1:4">
      <c r="A51" s="1065">
        <v>50</v>
      </c>
      <c r="B51" t="s">
        <v>769</v>
      </c>
      <c r="C51" t="s">
        <v>867</v>
      </c>
      <c r="D51" t="s">
        <v>868</v>
      </c>
    </row>
    <row r="52" spans="1:4">
      <c r="A52" s="1065">
        <v>51</v>
      </c>
      <c r="B52" t="s">
        <v>769</v>
      </c>
      <c r="C52" t="s">
        <v>869</v>
      </c>
      <c r="D52" t="s">
        <v>870</v>
      </c>
    </row>
    <row r="53" spans="1:4">
      <c r="A53" s="1065">
        <v>52</v>
      </c>
      <c r="B53" t="s">
        <v>769</v>
      </c>
      <c r="C53" t="s">
        <v>871</v>
      </c>
      <c r="D53" t="s">
        <v>872</v>
      </c>
    </row>
    <row r="54" spans="1:4">
      <c r="A54" s="1065">
        <v>53</v>
      </c>
      <c r="B54" t="s">
        <v>769</v>
      </c>
      <c r="C54" t="s">
        <v>873</v>
      </c>
      <c r="D54" t="s">
        <v>874</v>
      </c>
    </row>
    <row r="55" spans="1:4">
      <c r="A55" s="1065">
        <v>54</v>
      </c>
      <c r="B55" t="s">
        <v>769</v>
      </c>
      <c r="C55" t="s">
        <v>875</v>
      </c>
      <c r="D55" t="s">
        <v>876</v>
      </c>
    </row>
    <row r="56" spans="1:4">
      <c r="A56" s="1065">
        <v>55</v>
      </c>
      <c r="B56" t="s">
        <v>769</v>
      </c>
      <c r="C56" t="s">
        <v>877</v>
      </c>
      <c r="D56" t="s">
        <v>878</v>
      </c>
    </row>
    <row r="57" spans="1:4">
      <c r="A57" s="1065">
        <v>56</v>
      </c>
      <c r="B57" t="s">
        <v>769</v>
      </c>
      <c r="C57" t="s">
        <v>879</v>
      </c>
      <c r="D57" t="s">
        <v>880</v>
      </c>
    </row>
    <row r="58" spans="1:4">
      <c r="A58" s="1065">
        <v>57</v>
      </c>
      <c r="B58" t="s">
        <v>769</v>
      </c>
      <c r="C58" t="s">
        <v>881</v>
      </c>
      <c r="D58" t="s">
        <v>882</v>
      </c>
    </row>
    <row r="59" spans="1:4">
      <c r="A59" s="1065">
        <v>58</v>
      </c>
      <c r="B59" t="s">
        <v>769</v>
      </c>
      <c r="C59" t="s">
        <v>883</v>
      </c>
      <c r="D59" t="s">
        <v>884</v>
      </c>
    </row>
    <row r="60" spans="1:4">
      <c r="A60" s="1065">
        <v>59</v>
      </c>
      <c r="B60" t="s">
        <v>769</v>
      </c>
      <c r="C60" t="s">
        <v>885</v>
      </c>
      <c r="D60" t="s">
        <v>886</v>
      </c>
    </row>
    <row r="61" spans="1:4">
      <c r="A61" s="1065">
        <v>60</v>
      </c>
      <c r="B61" t="s">
        <v>769</v>
      </c>
      <c r="C61" t="s">
        <v>887</v>
      </c>
      <c r="D61" t="s">
        <v>888</v>
      </c>
    </row>
    <row r="62" spans="1:4">
      <c r="A62" s="1065">
        <v>61</v>
      </c>
      <c r="B62" t="s">
        <v>769</v>
      </c>
      <c r="C62" t="s">
        <v>889</v>
      </c>
      <c r="D62" t="s">
        <v>890</v>
      </c>
    </row>
    <row r="63" spans="1:4">
      <c r="A63" s="1065">
        <v>62</v>
      </c>
      <c r="B63" t="s">
        <v>769</v>
      </c>
      <c r="C63" t="s">
        <v>891</v>
      </c>
      <c r="D63" t="s">
        <v>892</v>
      </c>
    </row>
    <row r="64" spans="1:4">
      <c r="A64" s="1065">
        <v>63</v>
      </c>
      <c r="B64" t="s">
        <v>769</v>
      </c>
      <c r="C64" t="s">
        <v>893</v>
      </c>
      <c r="D64" t="s">
        <v>894</v>
      </c>
    </row>
    <row r="65" spans="1:4">
      <c r="A65" s="1065">
        <v>64</v>
      </c>
      <c r="B65" t="s">
        <v>769</v>
      </c>
      <c r="C65" t="s">
        <v>895</v>
      </c>
      <c r="D65" t="s">
        <v>896</v>
      </c>
    </row>
    <row r="66" spans="1:4">
      <c r="A66" s="1065">
        <v>65</v>
      </c>
      <c r="B66" t="s">
        <v>769</v>
      </c>
      <c r="C66" t="s">
        <v>897</v>
      </c>
      <c r="D66" t="s">
        <v>898</v>
      </c>
    </row>
    <row r="67" spans="1:4">
      <c r="A67" s="1065">
        <v>66</v>
      </c>
      <c r="B67" t="s">
        <v>769</v>
      </c>
      <c r="C67" t="s">
        <v>899</v>
      </c>
      <c r="D67" t="s">
        <v>900</v>
      </c>
    </row>
    <row r="68" spans="1:4">
      <c r="A68" s="1065">
        <v>67</v>
      </c>
      <c r="B68" t="s">
        <v>769</v>
      </c>
      <c r="C68" t="s">
        <v>901</v>
      </c>
      <c r="D68" t="s">
        <v>902</v>
      </c>
    </row>
    <row r="69" spans="1:4">
      <c r="A69" s="1065">
        <v>68</v>
      </c>
      <c r="B69" t="s">
        <v>769</v>
      </c>
      <c r="C69" t="s">
        <v>903</v>
      </c>
      <c r="D69" t="s">
        <v>904</v>
      </c>
    </row>
    <row r="70" spans="1:4">
      <c r="A70" s="1065">
        <v>69</v>
      </c>
      <c r="B70" t="s">
        <v>769</v>
      </c>
      <c r="C70" t="s">
        <v>905</v>
      </c>
      <c r="D70" t="s">
        <v>906</v>
      </c>
    </row>
    <row r="71" spans="1:4">
      <c r="A71" s="1065">
        <v>70</v>
      </c>
      <c r="B71" t="s">
        <v>769</v>
      </c>
      <c r="C71" t="s">
        <v>907</v>
      </c>
      <c r="D71" t="s">
        <v>908</v>
      </c>
    </row>
    <row r="72" spans="1:4">
      <c r="A72" s="1065">
        <v>71</v>
      </c>
      <c r="B72" t="s">
        <v>769</v>
      </c>
      <c r="C72" t="s">
        <v>909</v>
      </c>
      <c r="D72" t="s">
        <v>910</v>
      </c>
    </row>
    <row r="73" spans="1:4">
      <c r="A73" s="1065">
        <v>72</v>
      </c>
      <c r="B73" t="s">
        <v>769</v>
      </c>
      <c r="C73" t="s">
        <v>911</v>
      </c>
      <c r="D73" t="s">
        <v>912</v>
      </c>
    </row>
    <row r="74" spans="1:4">
      <c r="A74" s="1065">
        <v>73</v>
      </c>
      <c r="B74" t="s">
        <v>769</v>
      </c>
      <c r="C74" t="s">
        <v>913</v>
      </c>
      <c r="D74" t="s">
        <v>914</v>
      </c>
    </row>
    <row r="75" spans="1:4">
      <c r="A75" s="1065">
        <v>74</v>
      </c>
      <c r="B75" t="s">
        <v>769</v>
      </c>
      <c r="C75" t="s">
        <v>915</v>
      </c>
      <c r="D75" t="s">
        <v>916</v>
      </c>
    </row>
    <row r="76" spans="1:4">
      <c r="A76" s="1065">
        <v>75</v>
      </c>
      <c r="B76" t="s">
        <v>769</v>
      </c>
      <c r="C76" t="s">
        <v>917</v>
      </c>
      <c r="D76" t="s">
        <v>918</v>
      </c>
    </row>
    <row r="77" spans="1:4">
      <c r="A77" s="1065">
        <v>76</v>
      </c>
      <c r="B77" t="s">
        <v>769</v>
      </c>
      <c r="C77" t="s">
        <v>919</v>
      </c>
      <c r="D77" t="s">
        <v>920</v>
      </c>
    </row>
    <row r="78" spans="1:4">
      <c r="A78" s="1065">
        <v>77</v>
      </c>
      <c r="B78" t="s">
        <v>769</v>
      </c>
      <c r="C78" t="s">
        <v>921</v>
      </c>
      <c r="D78" t="s">
        <v>922</v>
      </c>
    </row>
    <row r="79" spans="1:4">
      <c r="A79" s="1065">
        <v>78</v>
      </c>
      <c r="B79" t="s">
        <v>769</v>
      </c>
      <c r="C79" t="s">
        <v>923</v>
      </c>
      <c r="D79" t="s">
        <v>924</v>
      </c>
    </row>
    <row r="80" spans="1:4">
      <c r="A80" s="1065">
        <v>79</v>
      </c>
      <c r="B80" t="s">
        <v>769</v>
      </c>
      <c r="C80" t="s">
        <v>925</v>
      </c>
      <c r="D80" t="s">
        <v>926</v>
      </c>
    </row>
    <row r="81" spans="1:4">
      <c r="A81" s="1065">
        <v>80</v>
      </c>
      <c r="B81" t="s">
        <v>769</v>
      </c>
      <c r="C81" t="s">
        <v>927</v>
      </c>
      <c r="D81" t="s">
        <v>928</v>
      </c>
    </row>
    <row r="82" spans="1:4">
      <c r="A82" s="1065">
        <v>81</v>
      </c>
      <c r="B82" t="s">
        <v>769</v>
      </c>
      <c r="C82" t="s">
        <v>929</v>
      </c>
      <c r="D82" t="s">
        <v>930</v>
      </c>
    </row>
    <row r="83" spans="1:4">
      <c r="A83" s="1065">
        <v>82</v>
      </c>
      <c r="B83" t="s">
        <v>769</v>
      </c>
      <c r="C83" t="s">
        <v>931</v>
      </c>
      <c r="D83" t="s">
        <v>932</v>
      </c>
    </row>
    <row r="84" spans="1:4">
      <c r="A84" s="1065">
        <v>83</v>
      </c>
      <c r="B84" t="s">
        <v>769</v>
      </c>
      <c r="C84" t="s">
        <v>933</v>
      </c>
      <c r="D84" t="s">
        <v>934</v>
      </c>
    </row>
    <row r="85" spans="1:4">
      <c r="A85" s="1065">
        <v>84</v>
      </c>
      <c r="B85" t="s">
        <v>769</v>
      </c>
      <c r="C85" t="s">
        <v>935</v>
      </c>
      <c r="D85" t="s">
        <v>936</v>
      </c>
    </row>
    <row r="86" spans="1:4">
      <c r="A86" s="1065">
        <v>85</v>
      </c>
      <c r="B86" t="s">
        <v>769</v>
      </c>
      <c r="C86" t="s">
        <v>937</v>
      </c>
      <c r="D86" t="s">
        <v>938</v>
      </c>
    </row>
    <row r="87" spans="1:4">
      <c r="A87" s="1065">
        <v>86</v>
      </c>
      <c r="B87" t="s">
        <v>769</v>
      </c>
      <c r="C87" t="s">
        <v>939</v>
      </c>
      <c r="D87" t="s">
        <v>940</v>
      </c>
    </row>
    <row r="88" spans="1:4">
      <c r="A88" s="1065">
        <v>87</v>
      </c>
      <c r="B88" t="s">
        <v>769</v>
      </c>
      <c r="C88" t="s">
        <v>941</v>
      </c>
      <c r="D88" t="s">
        <v>942</v>
      </c>
    </row>
    <row r="89" spans="1:4">
      <c r="A89" s="1065">
        <v>88</v>
      </c>
      <c r="B89" t="s">
        <v>769</v>
      </c>
      <c r="C89" t="s">
        <v>943</v>
      </c>
      <c r="D89" t="s">
        <v>944</v>
      </c>
    </row>
    <row r="90" spans="1:4">
      <c r="A90" s="1065">
        <v>89</v>
      </c>
      <c r="B90" t="s">
        <v>769</v>
      </c>
      <c r="C90" t="s">
        <v>945</v>
      </c>
      <c r="D90" t="s">
        <v>946</v>
      </c>
    </row>
    <row r="91" spans="1:4">
      <c r="A91" s="1065">
        <v>90</v>
      </c>
      <c r="B91" t="s">
        <v>769</v>
      </c>
      <c r="C91" t="s">
        <v>947</v>
      </c>
      <c r="D91" t="s">
        <v>948</v>
      </c>
    </row>
    <row r="92" spans="1:4">
      <c r="A92" s="1065">
        <v>91</v>
      </c>
      <c r="B92" t="s">
        <v>769</v>
      </c>
      <c r="C92" t="s">
        <v>949</v>
      </c>
      <c r="D92" t="s">
        <v>950</v>
      </c>
    </row>
    <row r="93" spans="1:4">
      <c r="A93" s="1065">
        <v>92</v>
      </c>
      <c r="B93" t="s">
        <v>769</v>
      </c>
      <c r="C93" t="s">
        <v>951</v>
      </c>
      <c r="D93" t="s">
        <v>952</v>
      </c>
    </row>
    <row r="94" spans="1:4">
      <c r="A94" s="1065">
        <v>93</v>
      </c>
      <c r="B94" t="s">
        <v>769</v>
      </c>
      <c r="C94" t="s">
        <v>953</v>
      </c>
      <c r="D94" t="s">
        <v>954</v>
      </c>
    </row>
    <row r="95" spans="1:4">
      <c r="A95" s="1065">
        <v>94</v>
      </c>
      <c r="B95" t="s">
        <v>769</v>
      </c>
      <c r="C95" t="s">
        <v>955</v>
      </c>
      <c r="D95" t="s">
        <v>956</v>
      </c>
    </row>
    <row r="96" spans="1:4">
      <c r="A96" s="1065">
        <v>95</v>
      </c>
      <c r="B96" t="s">
        <v>769</v>
      </c>
      <c r="C96" t="s">
        <v>957</v>
      </c>
      <c r="D96" t="s">
        <v>958</v>
      </c>
    </row>
    <row r="97" spans="1:4">
      <c r="A97" s="1065">
        <v>96</v>
      </c>
      <c r="B97" t="s">
        <v>769</v>
      </c>
      <c r="C97" t="s">
        <v>959</v>
      </c>
      <c r="D97" t="s">
        <v>960</v>
      </c>
    </row>
    <row r="98" spans="1:4">
      <c r="A98" s="1065">
        <v>97</v>
      </c>
      <c r="B98" t="s">
        <v>769</v>
      </c>
      <c r="C98" t="s">
        <v>961</v>
      </c>
      <c r="D98" t="s">
        <v>962</v>
      </c>
    </row>
    <row r="99" spans="1:4">
      <c r="A99" s="1065">
        <v>98</v>
      </c>
      <c r="B99" t="s">
        <v>769</v>
      </c>
      <c r="C99" t="s">
        <v>963</v>
      </c>
      <c r="D99" t="s">
        <v>964</v>
      </c>
    </row>
    <row r="100" spans="1:4">
      <c r="A100" s="1065">
        <v>99</v>
      </c>
      <c r="B100" t="s">
        <v>769</v>
      </c>
      <c r="C100" t="s">
        <v>965</v>
      </c>
      <c r="D100" t="s">
        <v>966</v>
      </c>
    </row>
    <row r="101" spans="1:4">
      <c r="A101" s="1065">
        <v>100</v>
      </c>
      <c r="B101" t="s">
        <v>769</v>
      </c>
      <c r="C101" t="s">
        <v>967</v>
      </c>
      <c r="D101" t="s">
        <v>968</v>
      </c>
    </row>
    <row r="102" spans="1:4">
      <c r="A102" s="1065">
        <v>101</v>
      </c>
      <c r="B102" t="s">
        <v>769</v>
      </c>
      <c r="C102" t="s">
        <v>969</v>
      </c>
      <c r="D102" t="s">
        <v>970</v>
      </c>
    </row>
    <row r="103" spans="1:4">
      <c r="A103" s="1065">
        <v>102</v>
      </c>
      <c r="B103" t="s">
        <v>769</v>
      </c>
      <c r="C103" t="s">
        <v>971</v>
      </c>
      <c r="D103" t="s">
        <v>972</v>
      </c>
    </row>
    <row r="104" spans="1:4">
      <c r="A104" s="1065">
        <v>103</v>
      </c>
      <c r="B104" t="s">
        <v>769</v>
      </c>
      <c r="C104" t="s">
        <v>973</v>
      </c>
      <c r="D104" t="s">
        <v>974</v>
      </c>
    </row>
    <row r="105" spans="1:4">
      <c r="A105" s="1065">
        <v>104</v>
      </c>
      <c r="B105" t="s">
        <v>769</v>
      </c>
      <c r="C105" t="s">
        <v>975</v>
      </c>
      <c r="D105" t="s">
        <v>976</v>
      </c>
    </row>
    <row r="106" spans="1:4">
      <c r="A106" s="1065">
        <v>105</v>
      </c>
      <c r="B106" t="s">
        <v>769</v>
      </c>
      <c r="C106" t="s">
        <v>977</v>
      </c>
      <c r="D106" t="s">
        <v>978</v>
      </c>
    </row>
    <row r="107" spans="1:4">
      <c r="A107" s="1065">
        <v>106</v>
      </c>
      <c r="B107" t="s">
        <v>769</v>
      </c>
      <c r="C107" t="s">
        <v>979</v>
      </c>
      <c r="D107" t="s">
        <v>980</v>
      </c>
    </row>
    <row r="108" spans="1:4">
      <c r="A108" s="1065">
        <v>107</v>
      </c>
      <c r="B108" t="s">
        <v>769</v>
      </c>
      <c r="C108" t="s">
        <v>981</v>
      </c>
      <c r="D108" t="s">
        <v>982</v>
      </c>
    </row>
    <row r="109" spans="1:4">
      <c r="A109" s="1065">
        <v>108</v>
      </c>
      <c r="B109" t="s">
        <v>769</v>
      </c>
      <c r="C109" t="s">
        <v>983</v>
      </c>
      <c r="D109" t="s">
        <v>984</v>
      </c>
    </row>
    <row r="110" spans="1:4">
      <c r="A110" s="1065">
        <v>109</v>
      </c>
      <c r="B110" t="s">
        <v>769</v>
      </c>
      <c r="C110" t="s">
        <v>985</v>
      </c>
      <c r="D110" t="s">
        <v>986</v>
      </c>
    </row>
    <row r="111" spans="1:4">
      <c r="A111" s="1065">
        <v>110</v>
      </c>
      <c r="B111" t="s">
        <v>769</v>
      </c>
      <c r="C111" t="s">
        <v>987</v>
      </c>
      <c r="D111" t="s">
        <v>988</v>
      </c>
    </row>
    <row r="112" spans="1:4">
      <c r="A112" s="1065">
        <v>111</v>
      </c>
      <c r="B112" t="s">
        <v>769</v>
      </c>
      <c r="C112" t="s">
        <v>989</v>
      </c>
      <c r="D112" t="s">
        <v>990</v>
      </c>
    </row>
    <row r="113" spans="1:4">
      <c r="A113" s="1065">
        <v>112</v>
      </c>
      <c r="B113" t="s">
        <v>769</v>
      </c>
      <c r="C113" t="s">
        <v>991</v>
      </c>
      <c r="D113" t="s">
        <v>992</v>
      </c>
    </row>
  </sheetData>
  <phoneticPr fontId="1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14" width="10.5703125" style="553"/>
    <col min="15" max="16384" width="10.5703125" style="492"/>
  </cols>
  <sheetData>
    <row r="1" spans="1:14" ht="3" customHeight="1">
      <c r="A1" s="559" t="s">
        <v>91</v>
      </c>
    </row>
    <row r="2" spans="1:14" ht="22.5">
      <c r="F2" s="1279" t="s">
        <v>470</v>
      </c>
      <c r="G2" s="1280"/>
      <c r="H2" s="1281"/>
      <c r="I2" s="608"/>
    </row>
    <row r="3" spans="1:14" ht="3" customHeight="1"/>
    <row r="4" spans="1:14" s="538" customFormat="1" ht="11.25">
      <c r="A4" s="558"/>
      <c r="B4" s="558"/>
      <c r="C4" s="558"/>
      <c r="D4" s="558"/>
      <c r="F4" s="1231" t="s">
        <v>444</v>
      </c>
      <c r="G4" s="1231"/>
      <c r="H4" s="1231"/>
      <c r="I4" s="1282" t="s">
        <v>445</v>
      </c>
      <c r="J4" s="558"/>
      <c r="K4" s="558"/>
      <c r="L4" s="558"/>
      <c r="M4" s="558"/>
      <c r="N4" s="558"/>
    </row>
    <row r="5" spans="1:14" s="538" customFormat="1" ht="11.25" customHeight="1">
      <c r="A5" s="558"/>
      <c r="B5" s="558"/>
      <c r="C5" s="558"/>
      <c r="D5" s="558"/>
      <c r="F5" s="574" t="s">
        <v>90</v>
      </c>
      <c r="G5" s="586" t="s">
        <v>447</v>
      </c>
      <c r="H5" s="573" t="s">
        <v>438</v>
      </c>
      <c r="I5" s="1282"/>
      <c r="J5" s="558"/>
      <c r="K5" s="558"/>
      <c r="L5" s="558"/>
      <c r="M5" s="558"/>
      <c r="N5" s="558"/>
    </row>
    <row r="6" spans="1:14" s="538" customFormat="1" ht="12" customHeight="1">
      <c r="A6" s="558"/>
      <c r="B6" s="558"/>
      <c r="C6" s="558"/>
      <c r="D6" s="558"/>
      <c r="F6" s="575" t="s">
        <v>91</v>
      </c>
      <c r="G6" s="577">
        <v>2</v>
      </c>
      <c r="H6" s="578">
        <v>3</v>
      </c>
      <c r="I6" s="576">
        <v>4</v>
      </c>
      <c r="J6" s="558">
        <v>4</v>
      </c>
      <c r="K6" s="558"/>
      <c r="L6" s="558"/>
      <c r="M6" s="558"/>
      <c r="N6" s="558"/>
    </row>
    <row r="7" spans="1:14" s="538" customFormat="1" ht="18.75">
      <c r="A7" s="558"/>
      <c r="B7" s="558"/>
      <c r="C7" s="558"/>
      <c r="D7" s="558"/>
      <c r="F7" s="584">
        <v>1</v>
      </c>
      <c r="G7" s="600" t="s">
        <v>471</v>
      </c>
      <c r="H7" s="572" t="str">
        <f>IF(dateCh="","",dateCh)</f>
        <v>06.05.2019</v>
      </c>
      <c r="I7" s="549" t="s">
        <v>472</v>
      </c>
      <c r="J7" s="583"/>
      <c r="K7" s="558"/>
      <c r="L7" s="558"/>
      <c r="M7" s="558"/>
      <c r="N7" s="558"/>
    </row>
    <row r="8" spans="1:14" s="538" customFormat="1" ht="45">
      <c r="A8" s="1283">
        <v>1</v>
      </c>
      <c r="B8" s="558"/>
      <c r="C8" s="558"/>
      <c r="D8" s="558"/>
      <c r="F8" s="584" t="str">
        <f>"2." &amp;mergeValue(A8)</f>
        <v>2.1</v>
      </c>
      <c r="G8" s="600" t="s">
        <v>473</v>
      </c>
      <c r="H8" s="572"/>
      <c r="I8" s="549" t="s">
        <v>568</v>
      </c>
      <c r="J8" s="583"/>
      <c r="K8" s="558"/>
      <c r="L8" s="558"/>
      <c r="M8" s="558"/>
      <c r="N8" s="558"/>
    </row>
    <row r="9" spans="1:14" s="538" customFormat="1" ht="22.5">
      <c r="A9" s="1283"/>
      <c r="B9" s="558"/>
      <c r="C9" s="558"/>
      <c r="D9" s="558"/>
      <c r="F9" s="584" t="str">
        <f>"3." &amp;mergeValue(A9)</f>
        <v>3.1</v>
      </c>
      <c r="G9" s="600" t="s">
        <v>474</v>
      </c>
      <c r="H9" s="572"/>
      <c r="I9" s="549" t="s">
        <v>566</v>
      </c>
      <c r="J9" s="583"/>
      <c r="K9" s="558"/>
      <c r="L9" s="558"/>
      <c r="M9" s="558"/>
      <c r="N9" s="558"/>
    </row>
    <row r="10" spans="1:14" s="538" customFormat="1" ht="22.5">
      <c r="A10" s="1283"/>
      <c r="B10" s="558"/>
      <c r="C10" s="558"/>
      <c r="D10" s="558"/>
      <c r="F10" s="584" t="str">
        <f>"4."&amp;mergeValue(A10)</f>
        <v>4.1</v>
      </c>
      <c r="G10" s="600" t="s">
        <v>475</v>
      </c>
      <c r="H10" s="573" t="s">
        <v>448</v>
      </c>
      <c r="I10" s="549"/>
      <c r="J10" s="583"/>
      <c r="K10" s="558"/>
      <c r="L10" s="558"/>
      <c r="M10" s="558"/>
      <c r="N10" s="558"/>
    </row>
    <row r="11" spans="1:14" s="538" customFormat="1" ht="18.75">
      <c r="A11" s="1283"/>
      <c r="B11" s="1283">
        <v>1</v>
      </c>
      <c r="C11" s="591"/>
      <c r="D11" s="591"/>
      <c r="F11" s="584" t="str">
        <f>"4."&amp;mergeValue(A11) &amp;"."&amp;mergeValue(B11)</f>
        <v>4.1.1</v>
      </c>
      <c r="G11" s="579" t="s">
        <v>570</v>
      </c>
      <c r="H11" s="572" t="str">
        <f>IF(region_name="","",region_name)</f>
        <v>г.Санкт-Петербург</v>
      </c>
      <c r="I11" s="549" t="s">
        <v>478</v>
      </c>
      <c r="J11" s="583"/>
      <c r="K11" s="558"/>
      <c r="L11" s="558"/>
      <c r="M11" s="558"/>
      <c r="N11" s="558"/>
    </row>
    <row r="12" spans="1:14" s="538" customFormat="1" ht="22.5">
      <c r="A12" s="1283"/>
      <c r="B12" s="1283"/>
      <c r="C12" s="1283">
        <v>1</v>
      </c>
      <c r="D12" s="591"/>
      <c r="F12" s="584" t="str">
        <f>"4."&amp;mergeValue(A12) &amp;"."&amp;mergeValue(B12)&amp;"."&amp;mergeValue(C12)</f>
        <v>4.1.1.1</v>
      </c>
      <c r="G12" s="590" t="s">
        <v>476</v>
      </c>
      <c r="H12" s="572"/>
      <c r="I12" s="549" t="s">
        <v>479</v>
      </c>
      <c r="J12" s="583"/>
      <c r="K12" s="558"/>
      <c r="L12" s="558"/>
      <c r="M12" s="558"/>
      <c r="N12" s="558"/>
    </row>
    <row r="13" spans="1:14" s="538" customFormat="1" ht="39" customHeight="1">
      <c r="A13" s="1283"/>
      <c r="B13" s="1283"/>
      <c r="C13" s="1283"/>
      <c r="D13" s="591">
        <v>1</v>
      </c>
      <c r="F13" s="584" t="str">
        <f>"4."&amp;mergeValue(A13) &amp;"."&amp;mergeValue(B13)&amp;"."&amp;mergeValue(C13)&amp;"."&amp;mergeValue(D13)</f>
        <v>4.1.1.1.1</v>
      </c>
      <c r="G13" s="601" t="s">
        <v>477</v>
      </c>
      <c r="H13" s="572"/>
      <c r="I13" s="1284" t="s">
        <v>569</v>
      </c>
      <c r="J13" s="583"/>
      <c r="K13" s="558"/>
      <c r="L13" s="558"/>
      <c r="M13" s="558"/>
      <c r="N13" s="558"/>
    </row>
    <row r="14" spans="1:14" s="538" customFormat="1" ht="18.75">
      <c r="A14" s="1283"/>
      <c r="B14" s="1283"/>
      <c r="C14" s="1283"/>
      <c r="D14" s="591"/>
      <c r="F14" s="587"/>
      <c r="G14" s="519" t="s">
        <v>4</v>
      </c>
      <c r="H14" s="592"/>
      <c r="I14" s="1284"/>
      <c r="J14" s="583"/>
      <c r="K14" s="558"/>
      <c r="L14" s="558"/>
      <c r="M14" s="558"/>
      <c r="N14" s="558"/>
    </row>
    <row r="15" spans="1:14" s="538" customFormat="1" ht="18.75">
      <c r="A15" s="1283"/>
      <c r="B15" s="1283"/>
      <c r="C15" s="591"/>
      <c r="D15" s="591"/>
      <c r="F15" s="602"/>
      <c r="G15" s="545" t="s">
        <v>400</v>
      </c>
      <c r="H15" s="603"/>
      <c r="I15" s="604"/>
      <c r="J15" s="583"/>
      <c r="K15" s="558"/>
      <c r="L15" s="558"/>
      <c r="M15" s="558"/>
      <c r="N15" s="558"/>
    </row>
    <row r="16" spans="1:14" s="538" customFormat="1" ht="18.75">
      <c r="A16" s="1283"/>
      <c r="B16" s="558"/>
      <c r="C16" s="558"/>
      <c r="D16" s="558"/>
      <c r="F16" s="587"/>
      <c r="G16" s="527" t="s">
        <v>483</v>
      </c>
      <c r="H16" s="588"/>
      <c r="I16" s="589"/>
      <c r="J16" s="583"/>
      <c r="K16" s="558"/>
      <c r="L16" s="558"/>
      <c r="M16" s="558"/>
      <c r="N16" s="558"/>
    </row>
    <row r="17" spans="1:14" s="538" customFormat="1" ht="18.75">
      <c r="A17" s="558"/>
      <c r="B17" s="558"/>
      <c r="C17" s="558"/>
      <c r="D17" s="558"/>
      <c r="F17" s="587"/>
      <c r="G17" s="534" t="s">
        <v>482</v>
      </c>
      <c r="H17" s="588"/>
      <c r="I17" s="589"/>
      <c r="J17" s="583"/>
      <c r="K17" s="558"/>
      <c r="L17" s="558"/>
      <c r="M17" s="558"/>
      <c r="N17" s="558"/>
    </row>
    <row r="18" spans="1:14" s="581" customFormat="1" ht="3" customHeight="1">
      <c r="A18" s="582"/>
      <c r="B18" s="582"/>
      <c r="C18" s="582"/>
      <c r="D18" s="582"/>
      <c r="F18" s="593"/>
      <c r="G18" s="594"/>
      <c r="H18" s="595"/>
      <c r="I18" s="596"/>
      <c r="J18" s="582"/>
      <c r="K18" s="582"/>
      <c r="L18" s="582"/>
      <c r="M18" s="582"/>
      <c r="N18" s="582"/>
    </row>
    <row r="19" spans="1:14" s="581" customFormat="1" ht="15" customHeight="1">
      <c r="A19" s="582"/>
      <c r="B19" s="582"/>
      <c r="C19" s="582"/>
      <c r="D19" s="582"/>
      <c r="F19" s="580"/>
      <c r="G19" s="1278" t="s">
        <v>571</v>
      </c>
      <c r="H19" s="1278"/>
      <c r="I19" s="562"/>
      <c r="J19" s="582"/>
      <c r="K19" s="582"/>
      <c r="L19" s="582"/>
      <c r="M19" s="582"/>
      <c r="N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58</v>
      </c>
    </row>
    <row r="2" spans="2:4" ht="90">
      <c r="B2" s="50" t="s">
        <v>480</v>
      </c>
    </row>
    <row r="3" spans="2:4" ht="67.5">
      <c r="B3" s="50" t="s">
        <v>388</v>
      </c>
    </row>
    <row r="4" spans="2:4" ht="33.75">
      <c r="B4" s="50" t="s">
        <v>577</v>
      </c>
    </row>
    <row r="5" spans="2:4">
      <c r="B5" s="50" t="s">
        <v>221</v>
      </c>
    </row>
    <row r="6" spans="2:4" ht="22.5">
      <c r="B6" s="50" t="s">
        <v>265</v>
      </c>
    </row>
    <row r="7" spans="2:4" ht="22.5">
      <c r="B7" s="50" t="s">
        <v>266</v>
      </c>
    </row>
    <row r="8" spans="2:4" ht="22.5">
      <c r="B8" s="50" t="s">
        <v>267</v>
      </c>
    </row>
    <row r="9" spans="2:4" ht="22.5">
      <c r="B9" s="50" t="s">
        <v>481</v>
      </c>
    </row>
    <row r="10" spans="2:4" ht="56.25">
      <c r="B10" s="50" t="s">
        <v>672</v>
      </c>
    </row>
    <row r="11" spans="2:4" ht="12.75">
      <c r="B11" s="214" t="s">
        <v>386</v>
      </c>
    </row>
    <row r="12" spans="2:4">
      <c r="B12" s="48" t="s">
        <v>180</v>
      </c>
    </row>
    <row r="13" spans="2:4" ht="22.5">
      <c r="B13" s="50" t="s">
        <v>196</v>
      </c>
    </row>
    <row r="14" spans="2:4" ht="67.5">
      <c r="B14" s="50" t="s">
        <v>249</v>
      </c>
    </row>
    <row r="15" spans="2:4" ht="22.5">
      <c r="B15" s="50" t="s">
        <v>229</v>
      </c>
    </row>
    <row r="16" spans="2:4">
      <c r="B16" s="48" t="s">
        <v>205</v>
      </c>
      <c r="D16" s="88"/>
    </row>
    <row r="17" spans="1:2" ht="33.75">
      <c r="B17" s="50" t="s">
        <v>263</v>
      </c>
    </row>
    <row r="18" spans="1:2" ht="33.75">
      <c r="B18" s="50" t="s">
        <v>264</v>
      </c>
    </row>
    <row r="19" spans="1:2">
      <c r="B19" s="50" t="s">
        <v>250</v>
      </c>
    </row>
    <row r="20" spans="1:2" ht="33.75">
      <c r="B20" s="50" t="s">
        <v>291</v>
      </c>
    </row>
    <row r="21" spans="1:2">
      <c r="B21" s="48" t="s">
        <v>218</v>
      </c>
    </row>
    <row r="22" spans="1:2">
      <c r="B22" s="50" t="s">
        <v>220</v>
      </c>
    </row>
    <row r="24" spans="1:2" ht="22.5">
      <c r="B24" s="216" t="s">
        <v>369</v>
      </c>
    </row>
    <row r="26" spans="1:2">
      <c r="B26" s="48" t="s">
        <v>330</v>
      </c>
    </row>
    <row r="27" spans="1:2" ht="22.5">
      <c r="B27" s="215" t="s">
        <v>458</v>
      </c>
    </row>
    <row r="28" spans="1:2" ht="56.25">
      <c r="B28" s="215" t="s">
        <v>457</v>
      </c>
    </row>
    <row r="29" spans="1:2">
      <c r="B29" s="291" t="s">
        <v>387</v>
      </c>
    </row>
    <row r="30" spans="1:2" ht="22.5">
      <c r="B30" s="215" t="s">
        <v>576</v>
      </c>
    </row>
    <row r="32" spans="1:2">
      <c r="A32" s="273"/>
      <c r="B32" s="274" t="s">
        <v>430</v>
      </c>
    </row>
    <row r="33" spans="1:2" ht="14.25">
      <c r="A33" s="275">
        <v>1</v>
      </c>
      <c r="B33" s="276" t="s">
        <v>431</v>
      </c>
    </row>
    <row r="34" spans="1:2" ht="14.25">
      <c r="A34" s="275">
        <v>2</v>
      </c>
      <c r="B34" s="276" t="s">
        <v>432</v>
      </c>
    </row>
    <row r="35" spans="1:2">
      <c r="B35" s="274" t="s">
        <v>433</v>
      </c>
    </row>
    <row r="36" spans="1:2">
      <c r="B36" s="276" t="s">
        <v>434</v>
      </c>
    </row>
  </sheetData>
  <phoneticPr fontId="10"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0"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0"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8" width="10.5703125" style="553"/>
    <col min="29" max="16384" width="10.5703125" style="492"/>
  </cols>
  <sheetData>
    <row r="1" spans="1:28" hidden="1">
      <c r="Q1" s="551"/>
      <c r="R1" s="551"/>
    </row>
    <row r="2" spans="1:28" hidden="1">
      <c r="U2" s="551"/>
    </row>
    <row r="3" spans="1:28" hidden="1"/>
    <row r="4" spans="1:28" ht="3" customHeight="1">
      <c r="J4" s="498"/>
      <c r="K4" s="498"/>
      <c r="L4" s="493"/>
      <c r="M4" s="493"/>
      <c r="N4" s="493"/>
      <c r="O4" s="501"/>
      <c r="P4" s="501"/>
      <c r="Q4" s="501"/>
      <c r="R4" s="501"/>
      <c r="S4" s="501"/>
      <c r="T4" s="501"/>
      <c r="U4" s="501"/>
    </row>
    <row r="5" spans="1:28" ht="26.1" customHeight="1">
      <c r="J5" s="498"/>
      <c r="K5" s="498"/>
      <c r="L5" s="1300" t="s">
        <v>717</v>
      </c>
      <c r="M5" s="1300"/>
      <c r="N5" s="1300"/>
      <c r="O5" s="1300"/>
      <c r="P5" s="1300"/>
      <c r="Q5" s="1300"/>
      <c r="R5" s="1300"/>
      <c r="S5" s="1300"/>
      <c r="T5" s="1300"/>
      <c r="U5" s="632"/>
    </row>
    <row r="6" spans="1:28" ht="3" customHeight="1">
      <c r="J6" s="498"/>
      <c r="K6" s="498"/>
      <c r="L6" s="493"/>
      <c r="M6" s="493"/>
      <c r="N6" s="493"/>
      <c r="O6" s="497"/>
      <c r="P6" s="497"/>
      <c r="Q6" s="497"/>
      <c r="R6" s="497"/>
      <c r="S6" s="497"/>
      <c r="T6" s="497"/>
      <c r="U6" s="497"/>
      <c r="V6" s="501"/>
    </row>
    <row r="7" spans="1:28" s="745" customFormat="1" ht="5.25" hidden="1">
      <c r="A7" s="1117"/>
      <c r="B7" s="1117"/>
      <c r="C7" s="1117"/>
      <c r="D7" s="1117"/>
      <c r="E7" s="1117"/>
      <c r="F7" s="1117"/>
      <c r="G7" s="1117"/>
      <c r="H7" s="1117"/>
      <c r="L7" s="1167"/>
      <c r="M7" s="1040"/>
      <c r="O7" s="1306"/>
      <c r="P7" s="1306"/>
      <c r="Q7" s="1306"/>
      <c r="R7" s="1306"/>
      <c r="S7" s="1306"/>
      <c r="T7" s="1306"/>
      <c r="U7" s="779"/>
      <c r="V7" s="779"/>
      <c r="X7" s="1117"/>
      <c r="Y7" s="1117"/>
      <c r="Z7" s="1117"/>
      <c r="AA7" s="1117"/>
      <c r="AB7" s="1117"/>
    </row>
    <row r="8" spans="1:28"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7" t="str">
        <f>IF(datePr_ch="",IF(datePr="","",datePr),datePr_ch)</f>
        <v>30.04.2019</v>
      </c>
      <c r="P8" s="1307"/>
      <c r="Q8" s="1307"/>
      <c r="R8" s="1307"/>
      <c r="S8" s="1307"/>
      <c r="T8" s="1307"/>
      <c r="U8" s="550"/>
      <c r="V8" s="550"/>
      <c r="W8" s="488"/>
      <c r="X8" s="558"/>
      <c r="Y8" s="558"/>
      <c r="Z8" s="558"/>
      <c r="AA8" s="558"/>
      <c r="AB8" s="558"/>
    </row>
    <row r="9" spans="1:28"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07" t="str">
        <f>IF(numberPr_ch="",IF(numberPr="","",numberPr),numberPr_ch)</f>
        <v>01-13/16844</v>
      </c>
      <c r="P9" s="1307"/>
      <c r="Q9" s="1307"/>
      <c r="R9" s="1307"/>
      <c r="S9" s="1307"/>
      <c r="T9" s="1307"/>
      <c r="U9" s="550"/>
      <c r="V9" s="550"/>
      <c r="W9" s="488"/>
      <c r="X9" s="558"/>
      <c r="Y9" s="558"/>
      <c r="Z9" s="558"/>
      <c r="AA9" s="558"/>
      <c r="AB9" s="558"/>
    </row>
    <row r="10" spans="1:28" s="745" customFormat="1" ht="5.25" hidden="1">
      <c r="A10" s="1117"/>
      <c r="B10" s="1117"/>
      <c r="C10" s="1117"/>
      <c r="D10" s="1117"/>
      <c r="E10" s="1117"/>
      <c r="F10" s="1117"/>
      <c r="G10" s="1117"/>
      <c r="H10" s="1117"/>
      <c r="L10" s="1135"/>
      <c r="M10" s="1040"/>
      <c r="O10" s="1306"/>
      <c r="P10" s="1306"/>
      <c r="Q10" s="1306"/>
      <c r="R10" s="1306"/>
      <c r="S10" s="1306"/>
      <c r="T10" s="1306"/>
      <c r="U10" s="779"/>
      <c r="V10" s="779"/>
      <c r="X10" s="1117"/>
      <c r="Y10" s="1117"/>
      <c r="Z10" s="1117"/>
      <c r="AA10" s="1117"/>
      <c r="AB10" s="1117"/>
    </row>
    <row r="11" spans="1:28" s="538" customFormat="1" ht="11.25" hidden="1">
      <c r="A11" s="558"/>
      <c r="B11" s="558"/>
      <c r="C11" s="558"/>
      <c r="D11" s="558"/>
      <c r="E11" s="558"/>
      <c r="F11" s="558"/>
      <c r="G11" s="558"/>
      <c r="H11" s="558"/>
      <c r="L11" s="1301"/>
      <c r="M11" s="1301"/>
      <c r="N11" s="535"/>
      <c r="O11" s="550"/>
      <c r="P11" s="550"/>
      <c r="Q11" s="550"/>
      <c r="R11" s="550"/>
      <c r="S11" s="550"/>
      <c r="T11" s="550"/>
      <c r="U11" s="556" t="s">
        <v>370</v>
      </c>
      <c r="X11" s="558"/>
      <c r="Y11" s="558"/>
      <c r="Z11" s="558"/>
      <c r="AA11" s="558"/>
      <c r="AB11" s="558"/>
    </row>
    <row r="12" spans="1:28">
      <c r="J12" s="498"/>
      <c r="K12" s="498"/>
      <c r="L12" s="493"/>
      <c r="M12" s="493"/>
      <c r="N12" s="471"/>
      <c r="O12" s="1308"/>
      <c r="P12" s="1308"/>
      <c r="Q12" s="1308"/>
      <c r="R12" s="1308"/>
      <c r="S12" s="1308"/>
      <c r="T12" s="1308"/>
      <c r="U12" s="1308"/>
    </row>
    <row r="13" spans="1:28">
      <c r="J13" s="498"/>
      <c r="K13" s="498"/>
      <c r="L13" s="1231" t="s">
        <v>444</v>
      </c>
      <c r="M13" s="1231"/>
      <c r="N13" s="1231"/>
      <c r="O13" s="1231"/>
      <c r="P13" s="1231"/>
      <c r="Q13" s="1231"/>
      <c r="R13" s="1231"/>
      <c r="S13" s="1231"/>
      <c r="T13" s="1231"/>
      <c r="U13" s="1231"/>
      <c r="V13" s="1231"/>
      <c r="W13" s="1231" t="s">
        <v>445</v>
      </c>
    </row>
    <row r="14" spans="1:28" ht="14.25" customHeight="1">
      <c r="J14" s="498"/>
      <c r="K14" s="498"/>
      <c r="L14" s="1314" t="s">
        <v>90</v>
      </c>
      <c r="M14" s="1314" t="s">
        <v>602</v>
      </c>
      <c r="N14" s="629"/>
      <c r="O14" s="1315" t="s">
        <v>604</v>
      </c>
      <c r="P14" s="1316"/>
      <c r="Q14" s="1316"/>
      <c r="R14" s="1316"/>
      <c r="S14" s="1316"/>
      <c r="T14" s="1317"/>
      <c r="U14" s="1297" t="s">
        <v>338</v>
      </c>
      <c r="V14" s="1311" t="s">
        <v>273</v>
      </c>
      <c r="W14" s="1231"/>
    </row>
    <row r="15" spans="1:28" ht="14.25" customHeight="1">
      <c r="J15" s="498"/>
      <c r="K15" s="498"/>
      <c r="L15" s="1314"/>
      <c r="M15" s="1314"/>
      <c r="N15" s="630"/>
      <c r="O15" s="1320" t="s">
        <v>578</v>
      </c>
      <c r="P15" s="1318" t="s">
        <v>269</v>
      </c>
      <c r="Q15" s="1319"/>
      <c r="R15" s="1294" t="s">
        <v>615</v>
      </c>
      <c r="S15" s="1295"/>
      <c r="T15" s="1296"/>
      <c r="U15" s="1298"/>
      <c r="V15" s="1312"/>
      <c r="W15" s="1231"/>
    </row>
    <row r="16" spans="1:28" ht="33.75" customHeight="1">
      <c r="J16" s="498"/>
      <c r="K16" s="498"/>
      <c r="L16" s="1314"/>
      <c r="M16" s="1314"/>
      <c r="N16" s="631"/>
      <c r="O16" s="1321"/>
      <c r="P16" s="504" t="s">
        <v>579</v>
      </c>
      <c r="Q16" s="504" t="s">
        <v>6</v>
      </c>
      <c r="R16" s="505" t="s">
        <v>272</v>
      </c>
      <c r="S16" s="1309" t="s">
        <v>271</v>
      </c>
      <c r="T16" s="1310"/>
      <c r="U16" s="1299"/>
      <c r="V16" s="1313"/>
      <c r="W16" s="1231"/>
    </row>
    <row r="17" spans="1:28">
      <c r="J17" s="498"/>
      <c r="K17" s="537">
        <v>1</v>
      </c>
      <c r="L17" s="615" t="s">
        <v>91</v>
      </c>
      <c r="M17" s="615" t="s">
        <v>47</v>
      </c>
      <c r="N17" s="617" t="str">
        <f ca="1">OFFSET(N17,0,-1)</f>
        <v>2</v>
      </c>
      <c r="O17" s="616">
        <f ca="1">OFFSET(O17,0,-1)+1</f>
        <v>3</v>
      </c>
      <c r="P17" s="616">
        <f ca="1">OFFSET(P17,0,-1)+1</f>
        <v>4</v>
      </c>
      <c r="Q17" s="616">
        <f ca="1">OFFSET(Q17,0,-1)+1</f>
        <v>5</v>
      </c>
      <c r="R17" s="616">
        <f ca="1">OFFSET(R17,0,-1)+1</f>
        <v>6</v>
      </c>
      <c r="S17" s="1302">
        <f ca="1">OFFSET(S17,0,-1)+1</f>
        <v>7</v>
      </c>
      <c r="T17" s="1302"/>
      <c r="U17" s="616">
        <f ca="1">OFFSET(U17,0,-2)+1</f>
        <v>8</v>
      </c>
      <c r="V17" s="617">
        <f ca="1">OFFSET(V17,0,-1)</f>
        <v>8</v>
      </c>
      <c r="W17" s="616">
        <f ca="1">OFFSET(W17,0,-1)+1</f>
        <v>9</v>
      </c>
    </row>
    <row r="18" spans="1:28" ht="22.5">
      <c r="A18" s="1285">
        <v>1</v>
      </c>
      <c r="B18" s="794"/>
      <c r="C18" s="794"/>
      <c r="D18" s="794"/>
      <c r="E18" s="795"/>
      <c r="F18" s="796"/>
      <c r="G18" s="796"/>
      <c r="H18" s="796"/>
      <c r="I18" s="797"/>
      <c r="J18" s="792"/>
      <c r="K18" s="799"/>
      <c r="L18" s="561">
        <f>mergeValue(A18)</f>
        <v>1</v>
      </c>
      <c r="M18" s="609" t="s">
        <v>19</v>
      </c>
      <c r="N18" s="614"/>
      <c r="O18" s="1286"/>
      <c r="P18" s="1286"/>
      <c r="Q18" s="1286"/>
      <c r="R18" s="1286"/>
      <c r="S18" s="1286"/>
      <c r="T18" s="1286"/>
      <c r="U18" s="1286"/>
      <c r="V18" s="1286"/>
      <c r="W18" s="598" t="s">
        <v>718</v>
      </c>
      <c r="Y18" s="557"/>
      <c r="Z18" s="557" t="str">
        <f t="shared" ref="Z18:Z31" si="0">IF(M18="","",M18 )</f>
        <v>Наименование тарифа</v>
      </c>
      <c r="AA18" s="557"/>
      <c r="AB18" s="557"/>
    </row>
    <row r="19" spans="1:28" ht="22.5">
      <c r="A19" s="1285"/>
      <c r="B19" s="1285">
        <v>1</v>
      </c>
      <c r="C19" s="794"/>
      <c r="D19" s="794"/>
      <c r="E19" s="796"/>
      <c r="F19" s="796"/>
      <c r="G19" s="796"/>
      <c r="H19" s="796"/>
      <c r="I19" s="791"/>
      <c r="J19" s="790"/>
      <c r="K19" s="793"/>
      <c r="L19" s="561" t="str">
        <f>mergeValue(A19) &amp;"."&amp; mergeValue(B19)</f>
        <v>1.1</v>
      </c>
      <c r="M19" s="515" t="s">
        <v>15</v>
      </c>
      <c r="N19" s="614"/>
      <c r="O19" s="1286"/>
      <c r="P19" s="1286"/>
      <c r="Q19" s="1286"/>
      <c r="R19" s="1286"/>
      <c r="S19" s="1286"/>
      <c r="T19" s="1286"/>
      <c r="U19" s="1286"/>
      <c r="V19" s="1286"/>
      <c r="W19" s="598" t="s">
        <v>459</v>
      </c>
      <c r="Y19" s="557"/>
      <c r="Z19" s="557" t="str">
        <f t="shared" si="0"/>
        <v>Территория действия тарифа</v>
      </c>
      <c r="AA19" s="557"/>
      <c r="AB19" s="557"/>
    </row>
    <row r="20" spans="1:28" ht="22.5">
      <c r="A20" s="1285"/>
      <c r="B20" s="1285"/>
      <c r="C20" s="1285">
        <v>1</v>
      </c>
      <c r="D20" s="794"/>
      <c r="E20" s="796"/>
      <c r="F20" s="796"/>
      <c r="G20" s="796"/>
      <c r="H20" s="796"/>
      <c r="I20" s="798"/>
      <c r="J20" s="790"/>
      <c r="K20" s="793"/>
      <c r="L20" s="561" t="str">
        <f>mergeValue(A20) &amp;"."&amp; mergeValue(B20)&amp;"."&amp; mergeValue(C20)</f>
        <v>1.1.1</v>
      </c>
      <c r="M20" s="516" t="s">
        <v>7</v>
      </c>
      <c r="N20" s="614"/>
      <c r="O20" s="1286"/>
      <c r="P20" s="1286"/>
      <c r="Q20" s="1286"/>
      <c r="R20" s="1286"/>
      <c r="S20" s="1286"/>
      <c r="T20" s="1286"/>
      <c r="U20" s="1286"/>
      <c r="V20" s="1286"/>
      <c r="W20" s="598" t="s">
        <v>600</v>
      </c>
      <c r="Y20" s="557"/>
      <c r="Z20" s="557" t="str">
        <f t="shared" si="0"/>
        <v xml:space="preserve">Наименование системы теплоснабжения </v>
      </c>
      <c r="AA20" s="557"/>
      <c r="AB20" s="557"/>
    </row>
    <row r="21" spans="1:28" ht="22.5">
      <c r="A21" s="1285"/>
      <c r="B21" s="1285"/>
      <c r="C21" s="1285"/>
      <c r="D21" s="1285">
        <v>1</v>
      </c>
      <c r="E21" s="796"/>
      <c r="F21" s="796"/>
      <c r="G21" s="796"/>
      <c r="H21" s="796"/>
      <c r="I21" s="798"/>
      <c r="J21" s="790"/>
      <c r="K21" s="793"/>
      <c r="L21" s="561" t="str">
        <f>mergeValue(A21) &amp;"."&amp; mergeValue(B21)&amp;"."&amp; mergeValue(C21)&amp;"."&amp; mergeValue(D21)</f>
        <v>1.1.1.1</v>
      </c>
      <c r="M21" s="517" t="s">
        <v>21</v>
      </c>
      <c r="N21" s="614"/>
      <c r="O21" s="1286"/>
      <c r="P21" s="1286"/>
      <c r="Q21" s="1286"/>
      <c r="R21" s="1286"/>
      <c r="S21" s="1286"/>
      <c r="T21" s="1286"/>
      <c r="U21" s="1286"/>
      <c r="V21" s="1286"/>
      <c r="W21" s="598" t="s">
        <v>601</v>
      </c>
      <c r="Y21" s="557"/>
      <c r="Z21" s="557" t="str">
        <f t="shared" si="0"/>
        <v xml:space="preserve">Источник тепловой энергии  </v>
      </c>
      <c r="AA21" s="557"/>
      <c r="AB21" s="557"/>
    </row>
    <row r="22" spans="1:28" ht="78.75">
      <c r="A22" s="1285"/>
      <c r="B22" s="1285"/>
      <c r="C22" s="1285"/>
      <c r="D22" s="1285"/>
      <c r="E22" s="1285">
        <v>1</v>
      </c>
      <c r="F22" s="796"/>
      <c r="G22" s="796"/>
      <c r="H22" s="794">
        <v>1</v>
      </c>
      <c r="I22" s="1285">
        <v>1</v>
      </c>
      <c r="J22" s="796"/>
      <c r="K22" s="801"/>
      <c r="L22" s="561" t="str">
        <f>mergeValue(A22) &amp;"."&amp; mergeValue(B22)&amp;"."&amp; mergeValue(C22)&amp;"."&amp; mergeValue(D22)&amp;"."&amp; mergeValue(E22)</f>
        <v>1.1.1.1.1</v>
      </c>
      <c r="M22" s="523" t="s">
        <v>8</v>
      </c>
      <c r="N22" s="614"/>
      <c r="O22" s="1287"/>
      <c r="P22" s="1287"/>
      <c r="Q22" s="1287"/>
      <c r="R22" s="1287"/>
      <c r="S22" s="1287"/>
      <c r="T22" s="1287"/>
      <c r="U22" s="1287"/>
      <c r="V22" s="1287"/>
      <c r="W22" s="598" t="s">
        <v>719</v>
      </c>
      <c r="Y22" s="557"/>
      <c r="Z22" s="557" t="str">
        <f t="shared" si="0"/>
        <v>Схема подключения теплопотребляющей установки к коллектору источника тепловой энергии</v>
      </c>
      <c r="AA22" s="557"/>
      <c r="AB22" s="557"/>
    </row>
    <row r="23" spans="1:28" ht="33.75">
      <c r="A23" s="1285"/>
      <c r="B23" s="1285"/>
      <c r="C23" s="1285"/>
      <c r="D23" s="1285"/>
      <c r="E23" s="1285"/>
      <c r="F23" s="1285">
        <v>1</v>
      </c>
      <c r="G23" s="794"/>
      <c r="H23" s="794"/>
      <c r="I23" s="1285"/>
      <c r="J23" s="1285">
        <v>1</v>
      </c>
      <c r="K23" s="802"/>
      <c r="L23" s="561" t="str">
        <f>mergeValue(A23) &amp;"."&amp; mergeValue(B23)&amp;"."&amp; mergeValue(C23)&amp;"."&amp; mergeValue(D23)&amp;"."&amp; mergeValue(E23)&amp;"."&amp; mergeValue(F23)</f>
        <v>1.1.1.1.1.1</v>
      </c>
      <c r="M23" s="524" t="s">
        <v>9</v>
      </c>
      <c r="N23" s="614"/>
      <c r="O23" s="1288"/>
      <c r="P23" s="1289"/>
      <c r="Q23" s="1289"/>
      <c r="R23" s="1289"/>
      <c r="S23" s="1289"/>
      <c r="T23" s="1289"/>
      <c r="U23" s="1289"/>
      <c r="V23" s="1290"/>
      <c r="W23" s="598" t="s">
        <v>720</v>
      </c>
      <c r="Y23" s="557"/>
      <c r="Z23" s="557" t="str">
        <f t="shared" si="0"/>
        <v>Группа потребителей</v>
      </c>
      <c r="AA23" s="557"/>
      <c r="AB23" s="557"/>
    </row>
    <row r="24" spans="1:28" ht="122.1" customHeight="1">
      <c r="A24" s="1285"/>
      <c r="B24" s="1285"/>
      <c r="C24" s="1285"/>
      <c r="D24" s="1285"/>
      <c r="E24" s="1285"/>
      <c r="F24" s="1285"/>
      <c r="G24" s="794">
        <v>1</v>
      </c>
      <c r="H24" s="794"/>
      <c r="I24" s="1285"/>
      <c r="J24" s="1285"/>
      <c r="K24" s="802">
        <v>1</v>
      </c>
      <c r="L24" s="561" t="str">
        <f>mergeValue(A24) &amp;"."&amp; mergeValue(B24)&amp;"."&amp; mergeValue(C24)&amp;"."&amp; mergeValue(D24)&amp;"."&amp; mergeValue(E24)&amp;"."&amp; mergeValue(F24)&amp;"."&amp; mergeValue(G24)</f>
        <v>1.1.1.1.1.1.1</v>
      </c>
      <c r="M24" s="1084"/>
      <c r="N24" s="614"/>
      <c r="O24" s="531"/>
      <c r="P24" s="531"/>
      <c r="Q24" s="1034"/>
      <c r="R24" s="1291"/>
      <c r="S24" s="1293" t="s">
        <v>82</v>
      </c>
      <c r="T24" s="1292"/>
      <c r="U24" s="1293" t="s">
        <v>83</v>
      </c>
      <c r="V24" s="531"/>
      <c r="W24" s="1303" t="s">
        <v>721</v>
      </c>
      <c r="X24" s="553" t="str">
        <f>strCheckDate(O25:V25)</f>
        <v/>
      </c>
      <c r="Y24" s="557"/>
      <c r="Z24" s="557" t="str">
        <f t="shared" si="0"/>
        <v/>
      </c>
      <c r="AA24" s="557"/>
      <c r="AB24" s="557"/>
    </row>
    <row r="25" spans="1:28" ht="11.25" hidden="1">
      <c r="A25" s="1285"/>
      <c r="B25" s="1285"/>
      <c r="C25" s="1285"/>
      <c r="D25" s="1285"/>
      <c r="E25" s="1285"/>
      <c r="F25" s="1285"/>
      <c r="G25" s="794"/>
      <c r="H25" s="794"/>
      <c r="I25" s="1285"/>
      <c r="J25" s="1285"/>
      <c r="K25" s="802"/>
      <c r="L25" s="568"/>
      <c r="M25" s="614"/>
      <c r="N25" s="614"/>
      <c r="O25" s="531"/>
      <c r="P25" s="531"/>
      <c r="Q25" s="552" t="str">
        <f>R24 &amp; "-" &amp; T24</f>
        <v>-</v>
      </c>
      <c r="R25" s="1292"/>
      <c r="S25" s="1293"/>
      <c r="T25" s="1292"/>
      <c r="U25" s="1293"/>
      <c r="V25" s="531"/>
      <c r="W25" s="1304"/>
      <c r="Y25" s="557"/>
      <c r="Z25" s="557" t="str">
        <f t="shared" si="0"/>
        <v/>
      </c>
      <c r="AA25" s="557"/>
      <c r="AB25" s="557"/>
    </row>
    <row r="26" spans="1:28" ht="15" customHeight="1">
      <c r="A26" s="1285"/>
      <c r="B26" s="1285"/>
      <c r="C26" s="1285"/>
      <c r="D26" s="1285"/>
      <c r="E26" s="1285"/>
      <c r="F26" s="1285"/>
      <c r="G26" s="796"/>
      <c r="H26" s="794"/>
      <c r="I26" s="1285"/>
      <c r="J26" s="1285"/>
      <c r="K26" s="801"/>
      <c r="L26" s="507"/>
      <c r="M26" s="526" t="s">
        <v>24</v>
      </c>
      <c r="N26" s="533"/>
      <c r="O26" s="533"/>
      <c r="P26" s="533"/>
      <c r="Q26" s="533"/>
      <c r="R26" s="533"/>
      <c r="S26" s="533"/>
      <c r="T26" s="533"/>
      <c r="U26" s="533"/>
      <c r="V26" s="529"/>
      <c r="W26" s="1305"/>
      <c r="Y26" s="557"/>
      <c r="Z26" s="557" t="str">
        <f t="shared" si="0"/>
        <v>Добавить вид теплоносителя (параметры теплоносителя)</v>
      </c>
      <c r="AA26" s="557"/>
      <c r="AB26" s="557"/>
    </row>
    <row r="27" spans="1:28" ht="15" customHeight="1">
      <c r="A27" s="1285"/>
      <c r="B27" s="1285"/>
      <c r="C27" s="1285"/>
      <c r="D27" s="1285"/>
      <c r="E27" s="1285"/>
      <c r="F27" s="796"/>
      <c r="G27" s="796"/>
      <c r="H27" s="794"/>
      <c r="I27" s="1285"/>
      <c r="J27" s="796"/>
      <c r="K27" s="801"/>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row>
    <row r="28" spans="1:28" ht="15" customHeight="1">
      <c r="A28" s="1285"/>
      <c r="B28" s="1285"/>
      <c r="C28" s="1285"/>
      <c r="D28" s="1285"/>
      <c r="E28" s="800"/>
      <c r="F28" s="796"/>
      <c r="G28" s="796"/>
      <c r="H28" s="796"/>
      <c r="I28" s="792"/>
      <c r="J28" s="789"/>
      <c r="K28" s="799"/>
      <c r="L28" s="507"/>
      <c r="M28" s="520" t="s">
        <v>11</v>
      </c>
      <c r="N28" s="533"/>
      <c r="O28" s="533"/>
      <c r="P28" s="533"/>
      <c r="Q28" s="533"/>
      <c r="R28" s="533"/>
      <c r="S28" s="533"/>
      <c r="T28" s="533"/>
      <c r="U28" s="532"/>
      <c r="V28" s="533"/>
      <c r="W28" s="633"/>
      <c r="Y28" s="557"/>
      <c r="Z28" s="557" t="str">
        <f t="shared" si="0"/>
        <v>Добавить схему подключения</v>
      </c>
      <c r="AA28" s="557"/>
      <c r="AB28" s="557"/>
    </row>
    <row r="29" spans="1:28" ht="15" customHeight="1">
      <c r="A29" s="1285"/>
      <c r="B29" s="1285"/>
      <c r="C29" s="1285"/>
      <c r="D29" s="800"/>
      <c r="E29" s="800"/>
      <c r="F29" s="796"/>
      <c r="G29" s="796"/>
      <c r="H29" s="796"/>
      <c r="I29" s="792"/>
      <c r="J29" s="789"/>
      <c r="K29" s="799"/>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row>
    <row r="30" spans="1:28" ht="15" customHeight="1">
      <c r="A30" s="1285"/>
      <c r="B30" s="1285"/>
      <c r="C30" s="800"/>
      <c r="D30" s="800"/>
      <c r="E30" s="800"/>
      <c r="F30" s="800"/>
      <c r="G30" s="805"/>
      <c r="H30" s="792"/>
      <c r="I30" s="803"/>
      <c r="J30" s="789"/>
      <c r="K30" s="804"/>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row>
    <row r="31" spans="1:28" ht="15" customHeight="1">
      <c r="A31" s="1285"/>
      <c r="B31" s="800"/>
      <c r="C31" s="800"/>
      <c r="D31" s="800"/>
      <c r="E31" s="800"/>
      <c r="F31" s="800"/>
      <c r="G31" s="805"/>
      <c r="H31" s="792"/>
      <c r="I31" s="792"/>
      <c r="J31" s="789"/>
      <c r="K31" s="799"/>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row>
    <row r="32" spans="1:28" s="491" customFormat="1" ht="15" customHeight="1">
      <c r="A32" s="788"/>
      <c r="B32" s="788"/>
      <c r="C32" s="788"/>
      <c r="D32" s="788"/>
      <c r="E32" s="788"/>
      <c r="F32" s="788"/>
      <c r="G32" s="788"/>
      <c r="H32" s="788"/>
      <c r="I32" s="788"/>
      <c r="J32" s="788"/>
      <c r="K32" s="788"/>
      <c r="L32" s="462"/>
      <c r="M32" s="534" t="s">
        <v>307</v>
      </c>
      <c r="N32" s="533"/>
      <c r="O32" s="533"/>
      <c r="P32" s="533"/>
      <c r="Q32" s="533"/>
      <c r="R32" s="533"/>
      <c r="S32" s="533"/>
      <c r="T32" s="533"/>
      <c r="U32" s="532"/>
      <c r="V32" s="533"/>
      <c r="W32" s="633"/>
      <c r="X32" s="555"/>
      <c r="Y32" s="555"/>
      <c r="Z32" s="555"/>
      <c r="AA32" s="555"/>
      <c r="AB32" s="555"/>
    </row>
    <row r="33" spans="1:28" ht="11.25">
      <c r="A33" s="492"/>
      <c r="B33" s="492"/>
      <c r="C33" s="492"/>
      <c r="D33" s="492"/>
      <c r="E33" s="492"/>
      <c r="F33" s="492"/>
      <c r="G33" s="492"/>
      <c r="H33" s="492"/>
      <c r="I33" s="492"/>
      <c r="J33" s="492"/>
      <c r="K33" s="492"/>
      <c r="X33" s="492"/>
      <c r="Y33" s="492"/>
      <c r="Z33" s="492"/>
      <c r="AA33" s="492"/>
      <c r="AB33" s="492"/>
    </row>
    <row r="34" spans="1:28" ht="89.25" customHeight="1">
      <c r="L34" s="1">
        <v>1</v>
      </c>
      <c r="M34" s="1278" t="s">
        <v>722</v>
      </c>
      <c r="N34" s="1278"/>
      <c r="O34" s="1278"/>
      <c r="P34" s="1278"/>
      <c r="Q34" s="1278"/>
      <c r="R34" s="1278"/>
      <c r="S34" s="1278"/>
      <c r="T34" s="1278"/>
      <c r="U34" s="1278"/>
      <c r="V34" s="1278"/>
      <c r="W34" s="1278"/>
    </row>
  </sheetData>
  <sheetProtection password="FA9C" sheet="1" objects="1" scenarios="1" formatColumns="0" formatRows="0"/>
  <dataConsolidate/>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47</v>
      </c>
    </row>
    <row r="2" spans="1:20" ht="22.5">
      <c r="F2" s="1279" t="s">
        <v>470</v>
      </c>
      <c r="G2" s="1280"/>
      <c r="H2" s="1281"/>
      <c r="I2" s="407"/>
    </row>
    <row r="3" spans="1:20" ht="3" customHeight="1"/>
    <row r="4" spans="1:20" s="182" customFormat="1" ht="11.25">
      <c r="A4" s="206"/>
      <c r="B4" s="206"/>
      <c r="C4" s="206"/>
      <c r="D4" s="206"/>
      <c r="F4" s="1231" t="s">
        <v>444</v>
      </c>
      <c r="G4" s="1231"/>
      <c r="H4" s="1231"/>
      <c r="I4" s="1282"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82"/>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06.05.2019</v>
      </c>
      <c r="I7" s="188" t="s">
        <v>472</v>
      </c>
      <c r="J7" s="312"/>
      <c r="K7" s="206"/>
      <c r="L7" s="206"/>
      <c r="M7" s="206"/>
      <c r="N7" s="206"/>
      <c r="O7" s="206"/>
      <c r="P7" s="206"/>
      <c r="Q7" s="206"/>
      <c r="R7" s="206"/>
      <c r="S7" s="206"/>
      <c r="T7" s="206"/>
    </row>
    <row r="8" spans="1:20" s="182" customFormat="1" ht="45">
      <c r="A8" s="1283">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3"/>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3"/>
      <c r="B10" s="206"/>
      <c r="C10" s="206"/>
      <c r="D10" s="206"/>
      <c r="F10" s="313" t="str">
        <f>"4."&amp;mergeValue(A10)</f>
        <v>4.1</v>
      </c>
      <c r="G10" s="389" t="s">
        <v>475</v>
      </c>
      <c r="H10" s="298" t="s">
        <v>448</v>
      </c>
      <c r="I10" s="188"/>
      <c r="J10" s="312"/>
      <c r="K10" s="206"/>
      <c r="L10" s="206"/>
      <c r="M10" s="206"/>
      <c r="N10" s="206"/>
      <c r="O10" s="206"/>
      <c r="P10" s="206"/>
      <c r="Q10" s="206"/>
      <c r="R10" s="206"/>
      <c r="S10" s="206"/>
      <c r="T10" s="206"/>
    </row>
    <row r="11" spans="1:20" s="182" customFormat="1" ht="18.75">
      <c r="A11" s="1283"/>
      <c r="B11" s="1283">
        <v>1</v>
      </c>
      <c r="C11" s="321"/>
      <c r="D11" s="321"/>
      <c r="F11" s="313" t="str">
        <f>"4."&amp;mergeValue(A11) &amp;"."&amp;mergeValue(B11)</f>
        <v>4.1.1</v>
      </c>
      <c r="G11" s="304" t="s">
        <v>570</v>
      </c>
      <c r="H11" s="297" t="str">
        <f>IF(region_name="","",region_name)</f>
        <v>г.Санкт-Петербург</v>
      </c>
      <c r="I11" s="188" t="s">
        <v>478</v>
      </c>
      <c r="J11" s="312"/>
      <c r="K11" s="206"/>
      <c r="L11" s="206"/>
      <c r="M11" s="206"/>
      <c r="N11" s="206"/>
      <c r="O11" s="206"/>
      <c r="P11" s="206"/>
      <c r="Q11" s="206"/>
      <c r="R11" s="206"/>
      <c r="S11" s="206"/>
      <c r="T11" s="206"/>
    </row>
    <row r="12" spans="1:20" s="182" customFormat="1" ht="22.5">
      <c r="A12" s="1283"/>
      <c r="B12" s="1283"/>
      <c r="C12" s="1283">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3"/>
      <c r="B13" s="1283"/>
      <c r="C13" s="1283"/>
      <c r="D13" s="321">
        <v>1</v>
      </c>
      <c r="F13" s="313" t="str">
        <f>"4."&amp;mergeValue(A13) &amp;"."&amp;mergeValue(B13)&amp;"."&amp;mergeValue(C13)&amp;"."&amp;mergeValue(D13)</f>
        <v>4.1.1.1.1</v>
      </c>
      <c r="G13" s="392" t="s">
        <v>477</v>
      </c>
      <c r="H13" s="297"/>
      <c r="I13" s="1284" t="s">
        <v>569</v>
      </c>
      <c r="J13" s="312"/>
      <c r="K13" s="206"/>
      <c r="L13" s="206"/>
      <c r="M13" s="206"/>
      <c r="N13" s="206"/>
      <c r="O13" s="206"/>
      <c r="P13" s="206"/>
      <c r="Q13" s="206"/>
      <c r="R13" s="206"/>
      <c r="S13" s="206"/>
      <c r="T13" s="206"/>
    </row>
    <row r="14" spans="1:20" s="182" customFormat="1" ht="18.75">
      <c r="A14" s="1283"/>
      <c r="B14" s="1283"/>
      <c r="C14" s="1283"/>
      <c r="D14" s="321"/>
      <c r="F14" s="315"/>
      <c r="G14" s="143" t="s">
        <v>4</v>
      </c>
      <c r="H14" s="320"/>
      <c r="I14" s="1284"/>
      <c r="J14" s="312"/>
      <c r="K14" s="206"/>
      <c r="L14" s="206"/>
      <c r="M14" s="206"/>
      <c r="N14" s="206"/>
      <c r="O14" s="206"/>
      <c r="P14" s="206"/>
      <c r="Q14" s="206"/>
      <c r="R14" s="206"/>
      <c r="S14" s="206"/>
      <c r="T14" s="206"/>
    </row>
    <row r="15" spans="1:20" s="182" customFormat="1" ht="18.75">
      <c r="A15" s="1283"/>
      <c r="B15" s="1283"/>
      <c r="C15" s="321"/>
      <c r="D15" s="321"/>
      <c r="F15" s="393"/>
      <c r="G15" s="187" t="s">
        <v>400</v>
      </c>
      <c r="H15" s="394"/>
      <c r="I15" s="395"/>
      <c r="J15" s="312"/>
      <c r="K15" s="206"/>
      <c r="L15" s="206"/>
      <c r="M15" s="206"/>
      <c r="N15" s="206"/>
      <c r="O15" s="206"/>
      <c r="P15" s="206"/>
      <c r="Q15" s="206"/>
      <c r="R15" s="206"/>
      <c r="S15" s="206"/>
      <c r="T15" s="206"/>
    </row>
    <row r="16" spans="1:20" s="182" customFormat="1" ht="18.75">
      <c r="A16" s="1283"/>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8" t="s">
        <v>571</v>
      </c>
      <c r="H19" s="127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791</vt:i4>
      </vt:variant>
    </vt:vector>
  </HeadingPairs>
  <TitlesOfParts>
    <vt:vector size="807"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Т-ТН</vt:lpstr>
      <vt:lpstr>Форма 4.10.3 | Т-ТН</vt:lpstr>
      <vt:lpstr>Форма 1.0.1 | Т-передача ТЭ</vt:lpstr>
      <vt:lpstr>Форма 4.10.3 | Т-передача ТЭ</vt:lpstr>
      <vt:lpstr>Форма 1.0.1 | Т-гор.вода</vt:lpstr>
      <vt:lpstr>Форма 4.10.4 | Т-гор.вода</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add_CS_List05_7</vt:lpstr>
      <vt:lpstr>add_CS_List05_8</vt:lpstr>
      <vt:lpstr>add_CS_List05_9</vt:lpstr>
      <vt:lpstr>add_CT_1</vt:lpstr>
      <vt:lpstr>add_CT_10</vt:lpstr>
      <vt:lpstr>add_CT_2</vt:lpstr>
      <vt:lpstr>add_CT_3</vt:lpstr>
      <vt:lpstr>add_CT_3_i</vt:lpstr>
      <vt:lpstr>add_CT_7</vt:lpstr>
      <vt:lpstr>add_CT_8</vt:lpstr>
      <vt:lpstr>add_CT_9</vt:lpstr>
      <vt:lpstr>add_MO_1</vt:lpstr>
      <vt:lpstr>add_MO_10</vt:lpstr>
      <vt:lpstr>add_MO_2</vt:lpstr>
      <vt:lpstr>add_MO_3</vt:lpstr>
      <vt:lpstr>add_MO_3_i</vt:lpstr>
      <vt:lpstr>add_MO_7</vt:lpstr>
      <vt:lpstr>add_MO_8</vt:lpstr>
      <vt:lpstr>add_MO_9</vt:lpstr>
      <vt:lpstr>add_MO_List05_1</vt:lpstr>
      <vt:lpstr>add_MO_List05_10</vt:lpstr>
      <vt:lpstr>add_MO_List05_2</vt:lpstr>
      <vt:lpstr>add_MO_List05_3</vt:lpstr>
      <vt:lpstr>add_MO_List05_3_i</vt:lpstr>
      <vt:lpstr>add_MO_List05_7</vt:lpstr>
      <vt:lpstr>add_MO_List05_8</vt:lpstr>
      <vt:lpstr>add_MO_List05_9</vt:lpstr>
      <vt:lpstr>add_MR_List05_1</vt:lpstr>
      <vt:lpstr>add_MR_List05_10</vt:lpstr>
      <vt:lpstr>add_MR_List05_2</vt:lpstr>
      <vt:lpstr>add_MR_List05_3</vt:lpstr>
      <vt:lpstr>add_MR_List05_3_i</vt:lpstr>
      <vt:lpstr>add_MR_List05_7</vt:lpstr>
      <vt:lpstr>add_MR_List05_8</vt:lpstr>
      <vt:lpstr>add_MR_List05_9</vt:lpstr>
      <vt:lpstr>add_POST_5</vt:lpstr>
      <vt:lpstr>add_Rate_1</vt:lpstr>
      <vt:lpstr>add_Rate_10</vt:lpstr>
      <vt:lpstr>add_Rate_2</vt:lpstr>
      <vt:lpstr>add_Rate_3</vt:lpstr>
      <vt:lpstr>add_Rate_3_i</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add_TER_List05_7</vt:lpstr>
      <vt:lpstr>add_TER_List05_8</vt:lpstr>
      <vt:lpstr>add_TER_List05_9</vt:lpstr>
      <vt:lpstr>add_Warm_1</vt:lpstr>
      <vt:lpstr>add_Warm_10</vt:lpstr>
      <vt:lpstr>add_Warm_2</vt:lpstr>
      <vt:lpstr>add_Warm_3</vt:lpstr>
      <vt:lpstr>add_Warm_3_i</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Фокин Дмитрий Олегович</cp:lastModifiedBy>
  <cp:lastPrinted>2013-08-29T08:11:20Z</cp:lastPrinted>
  <dcterms:created xsi:type="dcterms:W3CDTF">2004-05-21T07:18:45Z</dcterms:created>
  <dcterms:modified xsi:type="dcterms:W3CDTF">2019-05-07T12:00:51Z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1.0.1</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