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930" yWindow="300" windowWidth="13665" windowHeight="7950" tabRatio="887" firstSheet="20" activeTab="36"/>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7"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 name="Лист1" sheetId="646" r:id="rId79"/>
  </sheets>
  <definedNames>
    <definedName name="_xlnm._FilterDatabase" localSheetId="38" hidden="1">Проверка!$B$4:$D$4</definedName>
    <definedName name="activity">'Перечень тарифов'!$F$20:$F$36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Территории!$D$16:$L$16</definedName>
    <definedName name="checkCell_List02">'Перечень тарифов'!$E$20:$W$36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потр'!$M$18:$BT$28</definedName>
    <definedName name="checkCell_List06_13_double_date">'Форма 4.2.1 | Т-ТЭ | потр'!$BU$18:$BU$28</definedName>
    <definedName name="checkCell_List06_13_unique_t">'Форма 4.2.1 | Т-ТЭ | потр'!$M$18:$M$28</definedName>
    <definedName name="checkCell_List06_13_unique_t1">'Форма 4.2.1 | Т-ТЭ | потр'!$BV$18:$BV$28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Т-ТН'!$M$18:$BT$28</definedName>
    <definedName name="checkCell_List06_4_double_date">'Форма 4.2.2 | Т-ТН'!$BU$18:$BU$28</definedName>
    <definedName name="checkCell_List06_4_unique_t">'Форма 4.2.2 | Т-ТН'!$M$18:$M$28</definedName>
    <definedName name="checkCell_List06_4_unique_t1">'Форма 4.2.2 | Т-ТН'!$BV$18:$BV$28</definedName>
    <definedName name="checkCell_List06_5">'Форма 4.2.3 | Т-гор.вода'!$M$18:$DH$29</definedName>
    <definedName name="checkCell_List06_5_double_date">'Форма 4.2.3 | Т-гор.вода'!$DI$18:$DI$29</definedName>
    <definedName name="checkCell_List06_5_unique_t">'Форма 4.2.3 | Т-гор.вода'!$M$18:$M$29</definedName>
    <definedName name="checkCell_List06_5_unique_t1">'Форма 4.2.3 | Т-гор.вода'!$DJ$18:$DJ$29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4.7'!$D$10:$G$31</definedName>
    <definedName name="checkCells_List05_1">'Форма 1.0.1 | Т-ТЭ | &gt;=25МВт'!$F$7:$I$17</definedName>
    <definedName name="checkCells_List05_10">'Форма 1.0.1 | Т-подкл'!$F$7:$I$17</definedName>
    <definedName name="checkCells_List05_11">'Форма 1.0.1 | Форма 4.7'!$F$7:$I$28</definedName>
    <definedName name="checkCells_List05_13">'Форма 1.0.1 | Т-ТЭ | потр'!$F$7:$I$14</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Т-ТН'!$F$7:$I$14</definedName>
    <definedName name="checkCells_List05_5">'Форма 1.0.1 | Т-гор.вода'!$F$7:$I$14</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4.7'!$F$12:$G$31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et_union_hor!$O$237:$BS$242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et_union_hor!$O$85:$BS$90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et_union_hor!$O$103:$DG$108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et_union_hor!$BS$237:$BS$250</definedName>
    <definedName name="et_pIns_List06_2_Period">et_union_hor!$V$49:$V$62</definedName>
    <definedName name="et_pIns_List06_3_i_Period">et_union_hor!$V$219:$V$232</definedName>
    <definedName name="et_pIns_List06_3_Period">et_union_hor!$V$67:$V$80</definedName>
    <definedName name="et_pIns_List06_4_Period">et_union_hor!$BS$85:$BS$98</definedName>
    <definedName name="et_pIns_List06_5_Period">et_union_hor!$DG$103:$DG$119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тарифов'!$K$20:$K$36</definedName>
    <definedName name="flagSource">'Перечень тарифов'!$S$20:$S$36</definedName>
    <definedName name="flagST">'Перечень тарифов'!$O$20:$O$36</definedName>
    <definedName name="flagTN">'Форма 4.2.4 | Т-подкл'!$N$18:$N$31</definedName>
    <definedName name="flagTS">'Форма 4.2.4 | Т-подкл'!$R$18:$R$31</definedName>
    <definedName name="flagTwoTariff">'Перечень тарифов'!$G$20:$G$36</definedName>
    <definedName name="flagUsedTer_List01">Территории!$P$11:$P$16</definedName>
    <definedName name="group_rates">'Перечень тарифов'!$E$20:$E$36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TEHSHEET!$AQ$2:$AQ$9</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_MR_MO_OKTMO_FILTER">REESTR_MO_FILTER!$A$2:$D$20</definedName>
    <definedName name="List01_CheckC">Территории!$D$11:$L$16</definedName>
    <definedName name="List01_NameCol">Территории!$K$1:$M$1</definedName>
    <definedName name="List01_REESTR_MO">Территории!$H$11:$L$16</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потр'!$BS$18:$BS$28</definedName>
    <definedName name="List06_13_note">'Форма 4.2.1 | Т-ТЭ | потр'!$BT$18:$BT$28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Т-ТН'!$BS$18:$BS$28</definedName>
    <definedName name="List06_4_note">'Форма 4.2.2 | Т-ТН'!$BT$18:$BT$28</definedName>
    <definedName name="List06_4_Period">'Форма 4.2.2 | Т-ТН'!$O$18:$U$28</definedName>
    <definedName name="List06_5_DP">'Форма 4.2.3 | Т-гор.вода'!$11:$11</definedName>
    <definedName name="List06_5_MC">'Форма 4.2.3 | Т-гор.вода'!$O$18:$O$29</definedName>
    <definedName name="List06_5_MC2">'Форма 4.2.3 | Т-гор.вода'!$DG$18:$DG$29</definedName>
    <definedName name="List06_5_note">'Форма 4.2.3 | Т-гор.вода'!$DH$18:$DH$29</definedName>
    <definedName name="List06_5_Period">'Форма 4.2.3 | Т-гор.вода'!$O$18:$Z$29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4.7'!$F$12:$F$31</definedName>
    <definedName name="List11_note">'Форма 4.7'!$G$10:$G$31</definedName>
    <definedName name="List12_Date">'Форма 4.8'!$G$11</definedName>
    <definedName name="List12_GroundMaterials_1">'Форма 4.8'!$H$11:$H$33</definedName>
    <definedName name="List12_note">'Форма 4.8'!$I$10:$I$33</definedName>
    <definedName name="ListForms">modSheetMain!$A:$A</definedName>
    <definedName name="logical">TEHSHEET!$D$2:$D$3</definedName>
    <definedName name="mo_List01">Территории!$K$11:$K$16</definedName>
    <definedName name="MODesc">'Перечень тарифов'!$N$20:$N$36</definedName>
    <definedName name="MONTH">TEHSHEET!$E$2:$E$13</definedName>
    <definedName name="mr_List01">Территории!$H$11:$H$16</definedName>
    <definedName name="mrCopy_List01">Территории!$M$11:$M$16</definedName>
    <definedName name="mrmoCopy_List01">Территории!$R$11:$R$16</definedName>
    <definedName name="nalog">Титульный!$F$36</definedName>
    <definedName name="name_rates">'Перечень тарифов'!$J$20:$J$36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4.7'!$E$12:$E$25</definedName>
    <definedName name="pCng_List11_2">'Форма 4.7'!$E$27:$E$28</definedName>
    <definedName name="pCng_List11_3">'Форма 4.7'!$E$30:$E$31</definedName>
    <definedName name="pCng_List12_1">'Форма 4.8'!$E$15:$E$16</definedName>
    <definedName name="pCng_List12_2">'Форма 4.8'!$E$18:$E$19</definedName>
    <definedName name="pCng_List12_6">'Форма 4.8'!$E$32:$E$33</definedName>
    <definedName name="pDbl_List12_5">'Форма 4.8'!$G$28:$G$30</definedName>
    <definedName name="pDbl_List12_5_copy">'Форма 4.8'!$L$28:$L$30</definedName>
    <definedName name="pDbl_List12_5_copy2">'Форма 4.8'!$K$28:$K$30</definedName>
    <definedName name="pDel_Comm">Комментарии!$C$11:$C$12</definedName>
    <definedName name="pDel_List01_0">Территории!$C$11:$C$16</definedName>
    <definedName name="pDel_List01_1">Территории!$F$11:$F$16</definedName>
    <definedName name="pDel_List01_2">Территории!$I$11:$I$16</definedName>
    <definedName name="pDel_List02">'Перечень тарифов'!$C$20:$C$36</definedName>
    <definedName name="pDel_List02_1">'Перечень тарифов'!$H$20:$H$36</definedName>
    <definedName name="pDel_List02_2">'Перечень тарифов'!$L$20:$L$36</definedName>
    <definedName name="pDel_List02_3">'Перечень тарифов'!$P$20:$P$36</definedName>
    <definedName name="pDel_List02_4">'Перечень тарифов'!$T$20:$T$36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Т-гор.вода'!$K$18:$K$29</definedName>
    <definedName name="pDel_List06_5_2">'Форма 4.2.3 | Т-гор.вода'!$J$18:$J$29</definedName>
    <definedName name="pDel_List06_5_3">'Форма 4.2.3 | Т-гор.вода'!$I$18:$I$29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4.7'!$C$12:$C$25</definedName>
    <definedName name="pDel_List11_2">'Форма 4.7'!$C$27:$C$28</definedName>
    <definedName name="pDel_List11_3">'Форма 4.7'!$C$30:$C$31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4.8'!$C$28:$C$30</definedName>
    <definedName name="pDel_List12_6">'Форма 4.8'!$C$32:$C$33</definedName>
    <definedName name="periodEnd">Титульный!$F$12</definedName>
    <definedName name="periodStart">Титульный!$F$11</definedName>
    <definedName name="pIns_Comm">Комментарии!$E$12</definedName>
    <definedName name="pIns_List01_0">Территории!$E$16</definedName>
    <definedName name="pIns_List02">'Перечень тарифов'!$E$36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потр'!$BS$13:$BS$28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Т-ТН'!$BS$18:$BS$28</definedName>
    <definedName name="pIns_List06_5_Period">'Форма 4.2.3 | Т-гор.вода'!$DG$14:$DG$29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4.7'!$E$25</definedName>
    <definedName name="pIns_List11_2">'Форма 4.7'!$E$28</definedName>
    <definedName name="pIns_List11_3">'Форма 4.7'!$E$31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4.8'!$E$30</definedName>
    <definedName name="pIns_List12_6">'Форма 4.8'!$E$33</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тарифов'!$R$20:$R$36</definedName>
    <definedName name="TECH_ORG_ID">Титульный!$F$1</definedName>
    <definedName name="ter_List01">Территории!$E$11:$E$16</definedName>
    <definedName name="terCopy_List01">Территории!$Q$11:$Q$16</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тарифов'!$W$20:$W$36</definedName>
    <definedName name="warmSource">'Перечень тарифов'!$V$20:$V$36</definedName>
    <definedName name="year_list">TEHSHEET!$C$2:$C$6</definedName>
    <definedName name="year_list1">TEHSHEET!$B$2:$B$27</definedName>
  </definedNames>
  <calcPr calcId="145621"/>
</workbook>
</file>

<file path=xl/calcChain.xml><?xml version="1.0" encoding="utf-8"?>
<calcChain xmlns="http://schemas.openxmlformats.org/spreadsheetml/2006/main">
  <c r="A273" i="612" l="1"/>
  <c r="E29" i="610"/>
  <c r="A271" i="612"/>
  <c r="A272" i="612"/>
  <c r="A269" i="612"/>
  <c r="A270" i="612"/>
  <c r="A267" i="612"/>
  <c r="A268" i="612"/>
  <c r="A265" i="612"/>
  <c r="A266" i="612"/>
  <c r="A263" i="612"/>
  <c r="A264" i="612"/>
  <c r="A261" i="612"/>
  <c r="A262" i="612"/>
  <c r="A259" i="612"/>
  <c r="A260" i="612"/>
  <c r="A257" i="612"/>
  <c r="A258" i="612"/>
  <c r="A255" i="612"/>
  <c r="A256" i="612"/>
  <c r="A253" i="612"/>
  <c r="A254" i="612"/>
  <c r="A251" i="612"/>
  <c r="A252" i="612"/>
  <c r="A249" i="612"/>
  <c r="A250" i="612"/>
  <c r="O7" i="628"/>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K17" i="628" s="1"/>
  <c r="BL17" i="628" s="1"/>
  <c r="BM17" i="628" s="1"/>
  <c r="BN17" i="628" s="1"/>
  <c r="BO17" i="628" s="1"/>
  <c r="BP17" i="628" s="1"/>
  <c r="BQ17" i="628" s="1"/>
  <c r="BR17" i="628" s="1"/>
  <c r="BS17" i="628" s="1"/>
  <c r="BT17" i="628" s="1"/>
  <c r="BV17" i="628" s="1"/>
  <c r="BW17" i="628" s="1"/>
  <c r="BX17" i="628" s="1"/>
  <c r="BY17" i="628" s="1"/>
  <c r="BZ17" i="628" s="1"/>
  <c r="CA17" i="628" s="1"/>
  <c r="CB17" i="628" s="1"/>
  <c r="CC17" i="628" s="1"/>
  <c r="CD17" i="628" s="1"/>
  <c r="CE17" i="628" s="1"/>
  <c r="CF17" i="628" s="1"/>
  <c r="CH17" i="628" s="1"/>
  <c r="CI17" i="628" s="1"/>
  <c r="CJ17" i="628" s="1"/>
  <c r="CK17" i="628" s="1"/>
  <c r="CL17" i="628" s="1"/>
  <c r="CM17" i="628" s="1"/>
  <c r="CN17" i="628" s="1"/>
  <c r="CO17" i="628" s="1"/>
  <c r="CP17" i="628" s="1"/>
  <c r="CQ17" i="628" s="1"/>
  <c r="CR17" i="628" s="1"/>
  <c r="CT17" i="628" s="1"/>
  <c r="CU17" i="628" s="1"/>
  <c r="CV17" i="628" s="1"/>
  <c r="CW17" i="628" s="1"/>
  <c r="CX17" i="628" s="1"/>
  <c r="CY17" i="628" s="1"/>
  <c r="CZ17" i="628" s="1"/>
  <c r="DA17" i="628" s="1"/>
  <c r="DB17" i="628" s="1"/>
  <c r="DC17" i="628" s="1"/>
  <c r="DD17" i="628" s="1"/>
  <c r="DF17" i="628" s="1"/>
  <c r="DH17" i="628" s="1"/>
  <c r="L18" i="628"/>
  <c r="O18" i="628"/>
  <c r="L19" i="628"/>
  <c r="O19" i="628"/>
  <c r="L20" i="628"/>
  <c r="L21" i="628"/>
  <c r="L23" i="628"/>
  <c r="DK24" i="628"/>
  <c r="DJ23" i="628"/>
  <c r="L24" i="628"/>
  <c r="V24" i="628"/>
  <c r="AH24" i="628"/>
  <c r="AT24" i="628"/>
  <c r="BF24" i="628"/>
  <c r="BR24" i="628"/>
  <c r="CD24" i="628"/>
  <c r="CP24" i="628"/>
  <c r="DB24" i="628"/>
  <c r="DI24" i="628"/>
  <c r="DL25"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DB119" i="471"/>
  <c r="DB109" i="471"/>
  <c r="CP119" i="471"/>
  <c r="CP109" i="471"/>
  <c r="CD119" i="471"/>
  <c r="CD109" i="471"/>
  <c r="BR119" i="471"/>
  <c r="BR109" i="471"/>
  <c r="BF119" i="471"/>
  <c r="BF109" i="471"/>
  <c r="AT119" i="471"/>
  <c r="AT109" i="471"/>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L18" i="642"/>
  <c r="O18" i="642"/>
  <c r="BW18" i="642"/>
  <c r="L19" i="642"/>
  <c r="O19" i="642"/>
  <c r="BW19" i="642"/>
  <c r="L20" i="642"/>
  <c r="BW20" i="642"/>
  <c r="L21" i="642"/>
  <c r="BW21" i="642"/>
  <c r="L22" i="642"/>
  <c r="BW22" i="642"/>
  <c r="L23" i="642"/>
  <c r="BW23" i="642"/>
  <c r="L24" i="642"/>
  <c r="Q25" i="642"/>
  <c r="X25" i="642"/>
  <c r="AE25" i="642"/>
  <c r="AL25" i="642"/>
  <c r="AS25" i="642"/>
  <c r="AZ25" i="642"/>
  <c r="BG25" i="642"/>
  <c r="BN25" i="642"/>
  <c r="BU24" i="642"/>
  <c r="BW24" i="642"/>
  <c r="BW25" i="642"/>
  <c r="BW26" i="642"/>
  <c r="BW27" i="642"/>
  <c r="BW28" i="642"/>
  <c r="BN244" i="471"/>
  <c r="BG244" i="471"/>
  <c r="AZ244" i="471"/>
  <c r="AS244" i="471"/>
  <c r="AL244" i="471"/>
  <c r="AE244" i="471"/>
  <c r="X244" i="471"/>
  <c r="AH119" i="471"/>
  <c r="AH109" i="471"/>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BG17" i="627" s="1"/>
  <c r="BH17" i="627" s="1"/>
  <c r="BI17" i="627" s="1"/>
  <c r="BK17" i="627" s="1"/>
  <c r="BL17" i="627" s="1"/>
  <c r="BM17" i="627" s="1"/>
  <c r="BN17" i="627" s="1"/>
  <c r="BO17" i="627" s="1"/>
  <c r="BP17" i="627" s="1"/>
  <c r="BR17" i="627" s="1"/>
  <c r="BS17" i="627" s="1"/>
  <c r="BT17" i="627" s="1"/>
  <c r="L18" i="627"/>
  <c r="O18" i="627"/>
  <c r="L19" i="627"/>
  <c r="O19" i="627"/>
  <c r="L20" i="627"/>
  <c r="L21" i="627"/>
  <c r="L23" i="627"/>
  <c r="BW24" i="627"/>
  <c r="BV23" i="627"/>
  <c r="L24" i="627"/>
  <c r="Q25" i="627"/>
  <c r="X25" i="627"/>
  <c r="AE25" i="627"/>
  <c r="AL25" i="627"/>
  <c r="AS25" i="627"/>
  <c r="AZ25" i="627"/>
  <c r="BG25" i="627"/>
  <c r="BN25" i="627"/>
  <c r="BU24" i="627"/>
  <c r="BN92" i="471"/>
  <c r="BG92" i="471"/>
  <c r="AZ92" i="471"/>
  <c r="AS92" i="471"/>
  <c r="AL92" i="471"/>
  <c r="AE92" i="471"/>
  <c r="X92" i="471"/>
  <c r="H26" i="647"/>
  <c r="H25" i="647"/>
  <c r="H23" i="647"/>
  <c r="H22" i="647"/>
  <c r="H21" i="647"/>
  <c r="H19" i="647"/>
  <c r="H18" i="647"/>
  <c r="H16" i="647"/>
  <c r="H15" i="647"/>
  <c r="H12" i="647"/>
  <c r="H11" i="647"/>
  <c r="H9" i="647"/>
  <c r="H8" i="647"/>
  <c r="H7" i="647"/>
  <c r="H26" i="622"/>
  <c r="H23" i="622"/>
  <c r="H22" i="622"/>
  <c r="H25" i="622"/>
  <c r="H19" i="622"/>
  <c r="H16" i="622"/>
  <c r="H15" i="622"/>
  <c r="H18" i="622"/>
  <c r="H12" i="622"/>
  <c r="H9" i="622"/>
  <c r="H8" i="622"/>
  <c r="H14" i="637"/>
  <c r="H12" i="637"/>
  <c r="H9" i="637"/>
  <c r="H8" i="637"/>
  <c r="H12" i="616"/>
  <c r="H9" i="616"/>
  <c r="H8" i="616"/>
  <c r="H14" i="643"/>
  <c r="H12" i="643"/>
  <c r="H9" i="643"/>
  <c r="H8" i="643"/>
  <c r="R15" i="601"/>
  <c r="H28" i="647" s="1"/>
  <c r="R14" i="601"/>
  <c r="H27" i="647" s="1"/>
  <c r="R13" i="601"/>
  <c r="R12" i="601"/>
  <c r="P12" i="601"/>
  <c r="F24" i="647"/>
  <c r="F23" i="647"/>
  <c r="F22" i="647"/>
  <c r="F21" i="647"/>
  <c r="F20" i="647"/>
  <c r="F19" i="647"/>
  <c r="F18" i="647"/>
  <c r="F10" i="647"/>
  <c r="F9" i="647"/>
  <c r="F8" i="647"/>
  <c r="F28" i="647"/>
  <c r="F27" i="647"/>
  <c r="F26" i="647"/>
  <c r="F25" i="647"/>
  <c r="F17" i="647"/>
  <c r="F16" i="647"/>
  <c r="F15" i="647"/>
  <c r="F14" i="647"/>
  <c r="F13" i="647"/>
  <c r="F12" i="647"/>
  <c r="F11" i="647"/>
  <c r="F28" i="622"/>
  <c r="F22" i="622"/>
  <c r="F24" i="622"/>
  <c r="F27" i="622"/>
  <c r="F23" i="622"/>
  <c r="F25" i="622"/>
  <c r="F26" i="622"/>
  <c r="F21" i="622"/>
  <c r="F15" i="622"/>
  <c r="F17" i="622"/>
  <c r="F20" i="622"/>
  <c r="F16" i="622"/>
  <c r="F18" i="622"/>
  <c r="F19" i="622"/>
  <c r="F14" i="622"/>
  <c r="F14" i="637"/>
  <c r="F14" i="616"/>
  <c r="F14" i="643"/>
  <c r="M15" i="601"/>
  <c r="M14" i="601"/>
  <c r="M13" i="601"/>
  <c r="M12" i="601"/>
  <c r="H13" i="616" l="1"/>
  <c r="H13" i="622"/>
  <c r="H20" i="622"/>
  <c r="H27" i="622"/>
  <c r="H20" i="647"/>
  <c r="H13" i="643"/>
  <c r="H14" i="616"/>
  <c r="H13" i="637"/>
  <c r="H14" i="622"/>
  <c r="H21" i="622"/>
  <c r="H28" i="622"/>
  <c r="H13" i="647"/>
  <c r="H14" i="647"/>
  <c r="B2" i="525"/>
  <c r="B3" i="525"/>
  <c r="E3" i="437"/>
  <c r="O7" i="632" l="1"/>
  <c r="O8" i="632"/>
  <c r="O9" i="632"/>
  <c r="O10" i="632"/>
  <c r="O18" i="632"/>
  <c r="P18" i="632" s="1"/>
  <c r="Q18" i="632" s="1"/>
  <c r="R18" i="632" s="1"/>
  <c r="S18" i="632" s="1"/>
  <c r="T18" i="632" s="1"/>
  <c r="V18" i="632" s="1"/>
  <c r="X18" i="632" s="1"/>
  <c r="R24" i="632"/>
  <c r="L20" i="632"/>
  <c r="Y23" i="632"/>
  <c r="L23" i="632"/>
  <c r="L19" i="632"/>
  <c r="L22" i="632"/>
  <c r="L21" i="632"/>
  <c r="M12" i="550" l="1"/>
  <c r="BW250" i="471" l="1"/>
  <c r="BW249" i="471"/>
  <c r="BW248" i="471"/>
  <c r="BW247" i="471"/>
  <c r="BW246" i="471"/>
  <c r="BW245" i="471"/>
  <c r="BW244" i="471"/>
  <c r="Q244" i="471"/>
  <c r="BW243" i="471"/>
  <c r="BW242" i="471"/>
  <c r="BW241" i="471"/>
  <c r="BW240" i="471"/>
  <c r="BW239" i="471"/>
  <c r="BW238" i="471"/>
  <c r="BW237" i="471"/>
  <c r="H11" i="643"/>
  <c r="H7" i="643"/>
  <c r="BU243" i="471"/>
  <c r="L243" i="471"/>
  <c r="L241" i="471"/>
  <c r="L239" i="471"/>
  <c r="L242" i="471"/>
  <c r="L237" i="471"/>
  <c r="L240" i="471"/>
  <c r="L238" i="471"/>
  <c r="F12" i="643"/>
  <c r="F9" i="643"/>
  <c r="F11" i="643"/>
  <c r="F13" i="643"/>
  <c r="F10" i="643"/>
  <c r="F8" i="643"/>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F12" i="641"/>
  <c r="F8" i="641"/>
  <c r="X26" i="640"/>
  <c r="F13" i="641"/>
  <c r="F9" i="641"/>
  <c r="L25" i="640"/>
  <c r="F10" i="641"/>
  <c r="L24" i="640"/>
  <c r="L23" i="640"/>
  <c r="L20" i="640"/>
  <c r="L22" i="640"/>
  <c r="L21" i="640"/>
  <c r="L26" i="640"/>
  <c r="L221" i="471"/>
  <c r="L220" i="471"/>
  <c r="L225" i="471"/>
  <c r="L222" i="471"/>
  <c r="L224" i="471"/>
  <c r="X225" i="471"/>
  <c r="L223" i="471"/>
  <c r="L219" i="471"/>
  <c r="V19" i="640" l="1"/>
  <c r="W19" i="640" s="1"/>
  <c r="AA197" i="471" l="1"/>
  <c r="AI196" i="471"/>
  <c r="R183" i="471"/>
  <c r="V119" i="471"/>
  <c r="DL110" i="471"/>
  <c r="DK109" i="471"/>
  <c r="V109" i="471"/>
  <c r="Q149" i="471"/>
  <c r="Z148" i="471"/>
  <c r="Q131" i="471"/>
  <c r="Z130" i="471"/>
  <c r="Q92" i="471"/>
  <c r="BW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F9" i="638"/>
  <c r="F11" i="635"/>
  <c r="F9" i="635"/>
  <c r="F11" i="639"/>
  <c r="F8" i="638"/>
  <c r="F9" i="636"/>
  <c r="F13" i="636"/>
  <c r="F12" i="634"/>
  <c r="F12" i="635"/>
  <c r="F8" i="636"/>
  <c r="F10" i="635"/>
  <c r="F12" i="638"/>
  <c r="F8" i="634"/>
  <c r="F8" i="635"/>
  <c r="F11" i="634"/>
  <c r="F13" i="635"/>
  <c r="F9" i="639"/>
  <c r="F11" i="638"/>
  <c r="F8" i="639"/>
  <c r="F12" i="639"/>
  <c r="F13" i="638"/>
  <c r="F13" i="639"/>
  <c r="F9" i="634"/>
  <c r="F10" i="636"/>
  <c r="F10" i="639"/>
  <c r="F10" i="638"/>
  <c r="F12" i="636"/>
  <c r="F10" i="634"/>
  <c r="F11" i="636"/>
  <c r="F13" i="634"/>
  <c r="F12" i="637"/>
  <c r="F8" i="637"/>
  <c r="F11" i="637"/>
  <c r="F10" i="637"/>
  <c r="F9" i="637"/>
  <c r="F13" i="637"/>
  <c r="Y182" i="471"/>
  <c r="L104" i="471"/>
  <c r="L69" i="471"/>
  <c r="L182" i="471"/>
  <c r="L50" i="471"/>
  <c r="L35" i="471"/>
  <c r="DJ108" i="471"/>
  <c r="L160" i="471"/>
  <c r="L103" i="471"/>
  <c r="L37" i="471"/>
  <c r="L180" i="471"/>
  <c r="L88" i="471"/>
  <c r="L67" i="471"/>
  <c r="L143" i="471"/>
  <c r="L52" i="471"/>
  <c r="L90" i="471"/>
  <c r="BV90" i="471"/>
  <c r="L86" i="471"/>
  <c r="L53" i="471"/>
  <c r="L72" i="471"/>
  <c r="L85" i="471"/>
  <c r="L194" i="471"/>
  <c r="L32" i="471"/>
  <c r="L165" i="471"/>
  <c r="L164" i="471"/>
  <c r="L161" i="471"/>
  <c r="L108" i="471"/>
  <c r="L34" i="471"/>
  <c r="L49" i="471"/>
  <c r="L119" i="471"/>
  <c r="L124" i="471"/>
  <c r="L91" i="471"/>
  <c r="L192" i="471"/>
  <c r="L68" i="471"/>
  <c r="X55" i="471"/>
  <c r="L181" i="471"/>
  <c r="L127" i="471"/>
  <c r="L105" i="471"/>
  <c r="L130" i="471"/>
  <c r="L179" i="471"/>
  <c r="L31" i="471"/>
  <c r="L178" i="471"/>
  <c r="L36" i="471"/>
  <c r="L73" i="471"/>
  <c r="BU91" i="471"/>
  <c r="L147" i="471"/>
  <c r="L193" i="471"/>
  <c r="L33" i="471"/>
  <c r="L51" i="471"/>
  <c r="X148" i="471"/>
  <c r="Y129" i="471"/>
  <c r="Y165" i="471"/>
  <c r="L195" i="471"/>
  <c r="X73" i="471"/>
  <c r="L70" i="471"/>
  <c r="X130" i="471"/>
  <c r="L126" i="471"/>
  <c r="L162" i="471"/>
  <c r="AH196" i="471"/>
  <c r="L87" i="471"/>
  <c r="L54" i="471"/>
  <c r="L163" i="471"/>
  <c r="L196" i="471"/>
  <c r="L55" i="471"/>
  <c r="L144" i="471"/>
  <c r="L166" i="471"/>
  <c r="L145" i="471"/>
  <c r="X37" i="471"/>
  <c r="L106" i="471"/>
  <c r="Y147" i="471"/>
  <c r="L129" i="471"/>
  <c r="L71" i="471"/>
  <c r="L109" i="471"/>
  <c r="L142" i="471"/>
  <c r="X166" i="471"/>
  <c r="L148" i="471"/>
  <c r="L125" i="471"/>
  <c r="DI119" i="471"/>
  <c r="DI109"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2" i="625"/>
  <c r="L20" i="625"/>
  <c r="X26" i="626"/>
  <c r="L24" i="626"/>
  <c r="X24" i="624"/>
  <c r="L25" i="626"/>
  <c r="L21" i="626"/>
  <c r="L18" i="624"/>
  <c r="L20" i="624"/>
  <c r="X24" i="625"/>
  <c r="L19" i="624"/>
  <c r="L21" i="625"/>
  <c r="L24" i="624"/>
  <c r="L23" i="624"/>
  <c r="L20" i="626"/>
  <c r="L22" i="626"/>
  <c r="L24" i="625"/>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21" i="633"/>
  <c r="L24" i="630"/>
  <c r="L20" i="630"/>
  <c r="L19" i="633"/>
  <c r="L24" i="631"/>
  <c r="L19" i="630"/>
  <c r="L21" i="630"/>
  <c r="L23" i="633"/>
  <c r="L20" i="633"/>
  <c r="X24" i="631"/>
  <c r="L23" i="630"/>
  <c r="L22" i="631"/>
  <c r="Y23" i="630"/>
  <c r="L18" i="631"/>
  <c r="Y23" i="631"/>
  <c r="L19" i="631"/>
  <c r="L22" i="633"/>
  <c r="L21" i="631"/>
  <c r="L20" i="631"/>
  <c r="X24" i="630"/>
  <c r="L23" i="631"/>
  <c r="AH23" i="633"/>
  <c r="AG18" i="633" l="1"/>
  <c r="U17" i="631"/>
  <c r="Q25" i="629"/>
  <c r="Z24" i="629"/>
  <c r="O17" i="629"/>
  <c r="P17" i="629" s="1"/>
  <c r="Q17" i="629" s="1"/>
  <c r="R17" i="629" s="1"/>
  <c r="E2" i="437"/>
  <c r="X24" i="629"/>
  <c r="L23" i="629"/>
  <c r="L20" i="629"/>
  <c r="L24" i="629"/>
  <c r="L21" i="629"/>
  <c r="Y23" i="629"/>
  <c r="L19" i="629"/>
  <c r="L18"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13" i="614"/>
  <c r="F11" i="618"/>
  <c r="F8" i="622"/>
  <c r="F11" i="617"/>
  <c r="F13" i="617"/>
  <c r="F8" i="618"/>
  <c r="F12" i="618"/>
  <c r="F13" i="618"/>
  <c r="F11" i="614"/>
  <c r="F10" i="622"/>
  <c r="F12" i="614"/>
  <c r="F10" i="614"/>
  <c r="F10" i="617"/>
  <c r="F12" i="617"/>
  <c r="F13" i="622"/>
  <c r="F8" i="617"/>
  <c r="F9" i="617"/>
  <c r="F9" i="614"/>
  <c r="F10" i="618"/>
  <c r="F8" i="614"/>
  <c r="F12" i="622"/>
  <c r="F9" i="618"/>
  <c r="F9" i="622"/>
  <c r="F11" i="622"/>
  <c r="F11" i="616"/>
  <c r="F10" i="616"/>
  <c r="F13" i="616"/>
  <c r="F12" i="616"/>
  <c r="F9" i="616"/>
  <c r="F8" i="616"/>
  <c r="F338" i="471"/>
  <c r="F341" i="471"/>
  <c r="M296" i="471"/>
  <c r="F336" i="471"/>
  <c r="M306" i="471"/>
  <c r="F337" i="471"/>
  <c r="M301" i="471"/>
  <c r="F340" i="471"/>
  <c r="F339" i="471"/>
</calcChain>
</file>

<file path=xl/sharedStrings.xml><?xml version="1.0" encoding="utf-8"?>
<sst xmlns="http://schemas.openxmlformats.org/spreadsheetml/2006/main" count="4831" uniqueCount="1975">
  <si>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</si>
  <si>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</si>
  <si>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</si>
  <si>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</si>
  <si>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</si>
  <si>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</si>
  <si>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</si>
  <si>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</si>
  <si>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</si>
  <si>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</si>
  <si>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</si>
  <si>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</si>
  <si>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</si>
  <si>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</si>
  <si>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</si>
  <si>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</si>
  <si>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</si>
  <si>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</si>
  <si>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</si>
  <si>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</si>
  <si>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</si>
  <si>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</si>
  <si>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</si>
  <si>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</si>
  <si>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</si>
  <si>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</si>
  <si>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</si>
  <si>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</si>
  <si>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</si>
  <si>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</si>
  <si>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</si>
  <si>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</si>
  <si>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</si>
  <si>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</si>
  <si>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</si>
  <si>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</si>
  <si>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</si>
  <si>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</si>
  <si>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</si>
  <si>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</si>
  <si>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</si>
  <si>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</si>
  <si>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</si>
  <si>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</si>
  <si>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</si>
  <si>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</si>
  <si>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</si>
  <si>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</si>
  <si>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</si>
  <si>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</si>
  <si>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</si>
  <si>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</si>
  <si>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</si>
  <si>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</si>
  <si>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</si>
  <si>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</si>
  <si>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</si>
  <si>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</si>
  <si>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</si>
  <si>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</si>
  <si>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</si>
  <si>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</si>
  <si>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</si>
  <si>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</si>
  <si>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</si>
  <si>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</si>
  <si>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</si>
  <si>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</si>
  <si>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</si>
  <si>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</si>
  <si>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</si>
  <si>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</si>
  <si>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</si>
  <si>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</si>
  <si>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</si>
  <si>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</si>
  <si>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</si>
  <si>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</si>
  <si>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</si>
  <si>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</si>
  <si>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</si>
  <si>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</si>
  <si>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</si>
  <si>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</si>
  <si>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</si>
  <si>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</si>
  <si>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</si>
  <si>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</si>
  <si>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</si>
  <si>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</si>
  <si>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</si>
  <si>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</si>
  <si>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</si>
  <si>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</si>
  <si>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</si>
  <si>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</si>
  <si>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</si>
  <si>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</si>
  <si>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</si>
  <si>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</si>
  <si>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</si>
  <si>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</si>
  <si>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</si>
  <si>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</si>
  <si>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</si>
  <si>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</si>
  <si>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</si>
  <si>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</si>
  <si>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</si>
  <si>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</si>
  <si>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</si>
  <si>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</si>
  <si>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</si>
  <si>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</si>
  <si>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</si>
  <si>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</si>
  <si>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</si>
  <si>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</si>
  <si>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</si>
  <si>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</si>
  <si>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</si>
  <si>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</si>
  <si>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</si>
  <si>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</si>
  <si>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</si>
  <si>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</si>
  <si>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</si>
  <si>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</si>
  <si>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</si>
  <si>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</si>
  <si>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</si>
  <si>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</si>
  <si>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</si>
  <si>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</si>
  <si>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</si>
  <si>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</si>
  <si>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</si>
  <si>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</si>
  <si>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</si>
  <si>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</si>
  <si>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</si>
  <si>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</si>
  <si>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</si>
  <si>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</si>
  <si>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</si>
  <si>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</si>
  <si>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</si>
  <si>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</si>
  <si>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</si>
  <si>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</si>
  <si>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</si>
  <si>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</si>
  <si>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</si>
  <si>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</si>
  <si>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</si>
  <si>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</si>
  <si>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</si>
  <si>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</si>
  <si>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</si>
  <si>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</si>
  <si>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</si>
  <si>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</si>
  <si>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</si>
  <si>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</si>
  <si>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</si>
  <si>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</si>
  <si>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</si>
  <si>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</si>
  <si>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</si>
  <si>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</si>
  <si>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</si>
  <si>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</si>
  <si>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</si>
  <si>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</si>
  <si>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</si>
  <si>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</si>
  <si>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</si>
  <si>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</si>
  <si>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</si>
  <si>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</si>
  <si>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</si>
  <si>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</si>
  <si>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</si>
  <si>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</si>
  <si>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</si>
  <si>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</si>
  <si>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</si>
  <si>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</si>
  <si>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</si>
  <si>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</si>
  <si>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</si>
  <si>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</si>
  <si>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</si>
  <si>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</si>
  <si>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</si>
  <si>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</si>
  <si>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</si>
  <si>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</si>
  <si>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</si>
  <si>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</si>
  <si>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</si>
  <si>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</si>
  <si>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</si>
  <si>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</si>
  <si>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</si>
  <si>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</si>
  <si>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</si>
  <si>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</si>
  <si>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</si>
  <si>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</si>
  <si>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</si>
  <si>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</si>
  <si>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</si>
  <si>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</si>
  <si>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</si>
  <si>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</si>
  <si>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</si>
  <si>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</si>
  <si>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</si>
  <si>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</si>
  <si>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</si>
  <si>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</si>
  <si>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</si>
  <si>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</si>
  <si>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</si>
  <si>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</si>
  <si>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</si>
  <si>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</si>
  <si>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</si>
  <si>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</si>
  <si>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</si>
  <si>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</si>
  <si>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</si>
  <si>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</si>
  <si>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</si>
  <si>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</si>
  <si>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</si>
  <si>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</si>
  <si>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</si>
  <si>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</si>
  <si>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</si>
  <si>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</si>
  <si>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</si>
  <si>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</si>
  <si>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</si>
  <si>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</si>
  <si>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</si>
  <si>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</si>
  <si>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</si>
  <si>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</si>
  <si>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</si>
  <si>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</si>
  <si>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</si>
  <si>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</si>
  <si>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</si>
  <si>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</si>
  <si>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</si>
  <si>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</si>
  <si>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</si>
  <si>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</si>
  <si>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</si>
  <si>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</si>
  <si>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</si>
  <si>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</si>
  <si>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</si>
  <si>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</si>
  <si>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</si>
  <si>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</si>
  <si>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</si>
  <si>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</si>
  <si>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</si>
  <si>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</si>
  <si>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</si>
  <si>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</si>
  <si>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</si>
  <si>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</si>
  <si>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</si>
  <si>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</si>
  <si>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</si>
  <si>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</si>
  <si>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</si>
  <si>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</si>
  <si>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</si>
  <si>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</si>
  <si>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</si>
  <si>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</si>
  <si>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</si>
  <si>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</si>
  <si>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</si>
  <si>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</si>
  <si>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</si>
  <si>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</si>
  <si>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</si>
  <si>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</si>
  <si>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</si>
  <si>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</si>
  <si>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</si>
  <si>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</si>
  <si>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</si>
  <si>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</si>
  <si>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</si>
  <si>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</si>
  <si>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</si>
  <si>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</si>
  <si>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</si>
  <si>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</si>
  <si>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</si>
  <si>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</si>
  <si>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</si>
  <si>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</si>
  <si>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</si>
  <si>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</si>
  <si>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</si>
  <si>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</si>
  <si>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</si>
  <si>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</si>
  <si>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</si>
  <si>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</si>
  <si>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</si>
  <si>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</si>
  <si>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</si>
  <si>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</si>
  <si>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</si>
  <si>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</si>
  <si>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</si>
  <si>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</si>
  <si>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</si>
  <si>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</si>
  <si>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</si>
  <si>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</si>
  <si>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</si>
  <si>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</si>
  <si>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</si>
  <si>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</si>
  <si>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</si>
  <si>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</si>
  <si>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</si>
  <si>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</si>
  <si>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</si>
  <si>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</si>
  <si>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</si>
  <si>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</si>
  <si>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</si>
  <si>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</si>
  <si>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</si>
  <si>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</si>
  <si>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</si>
  <si>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</si>
  <si>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</si>
  <si>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</si>
  <si>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</si>
  <si>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</si>
  <si>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</si>
  <si>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</si>
  <si>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</si>
  <si>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</si>
  <si>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</si>
  <si>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</si>
  <si>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</si>
  <si>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</si>
  <si>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</si>
  <si>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</si>
  <si>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</si>
  <si>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</si>
  <si>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</si>
  <si>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</si>
  <si>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</si>
  <si>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</si>
  <si>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</si>
  <si>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</si>
  <si>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</si>
  <si>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</si>
  <si>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</si>
  <si>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</si>
  <si>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</si>
  <si>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</si>
  <si>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</si>
  <si>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</si>
  <si>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</si>
  <si>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</si>
  <si>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</si>
  <si>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</si>
  <si>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</si>
  <si>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</si>
  <si>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</si>
  <si>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</si>
  <si>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</si>
  <si>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</si>
  <si>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</si>
  <si>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</si>
  <si>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</si>
  <si>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</si>
  <si>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</si>
  <si>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</si>
  <si>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</si>
  <si>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</si>
  <si>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</si>
  <si>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</si>
  <si>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</si>
  <si>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</si>
  <si>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</si>
  <si>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</si>
  <si>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</si>
  <si>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</si>
  <si>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</si>
  <si>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</si>
  <si>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</si>
  <si>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</si>
  <si>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</si>
  <si>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</si>
  <si>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</si>
  <si>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</si>
  <si>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</si>
  <si>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</si>
  <si>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</si>
  <si>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</si>
  <si>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</si>
  <si>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</si>
  <si>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</si>
  <si>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</si>
  <si>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</si>
  <si>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</si>
  <si>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</si>
  <si>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</si>
  <si>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</si>
  <si>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</si>
  <si>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</si>
  <si>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</si>
  <si>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</si>
  <si>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</si>
  <si>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</si>
  <si>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</si>
  <si>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</si>
  <si>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</si>
  <si>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</si>
  <si>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</si>
  <si>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</si>
  <si>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</si>
  <si>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</si>
  <si>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</si>
  <si>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</si>
  <si>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</si>
  <si>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</si>
  <si>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</si>
  <si>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</si>
  <si>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</si>
  <si>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</si>
  <si>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</si>
  <si>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</si>
  <si>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</si>
  <si>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</si>
  <si>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</si>
  <si>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</si>
  <si>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</si>
  <si>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</si>
  <si>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</si>
  <si>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</si>
  <si>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</si>
  <si>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</si>
  <si>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</si>
  <si>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</si>
  <si>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</si>
  <si>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</si>
  <si>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</si>
  <si>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</si>
  <si>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</si>
  <si>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</si>
  <si>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</si>
  <si>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</si>
  <si>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</si>
  <si>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</si>
  <si>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</si>
  <si>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</si>
  <si>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</si>
  <si>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</si>
  <si>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</si>
  <si>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</si>
  <si>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</si>
  <si>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</si>
  <si>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</si>
  <si>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</si>
  <si>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</si>
  <si>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</si>
  <si>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</si>
  <si>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</si>
  <si>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</si>
  <si>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</si>
  <si>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</si>
  <si>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</si>
  <si>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</si>
  <si>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</si>
  <si>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</si>
  <si>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</si>
  <si>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</si>
  <si>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</si>
  <si>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</si>
  <si>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</si>
  <si>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</si>
  <si>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</si>
  <si>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</si>
  <si>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</si>
  <si>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</si>
  <si>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</si>
  <si>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</si>
  <si>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</si>
  <si>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</si>
  <si>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</si>
  <si>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</si>
  <si>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</si>
  <si>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</si>
  <si>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</si>
  <si>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</si>
  <si>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</si>
  <si>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</si>
  <si>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</si>
  <si>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</si>
  <si>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</si>
  <si>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</si>
  <si>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</si>
  <si>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</si>
  <si>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</si>
  <si>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</si>
  <si>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</si>
  <si>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</si>
  <si>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</si>
  <si>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</si>
  <si>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</si>
  <si>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</si>
  <si>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</si>
  <si>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</si>
  <si>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</si>
  <si>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</si>
  <si>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</si>
  <si>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</si>
  <si>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</si>
  <si>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</si>
  <si>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</si>
  <si>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</si>
  <si>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</si>
  <si>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</si>
  <si>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</si>
  <si>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</si>
  <si>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</si>
  <si>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</si>
  <si>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</si>
  <si>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</si>
  <si>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</si>
  <si>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</si>
  <si>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</si>
  <si>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</si>
  <si>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</si>
  <si>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</si>
  <si>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</si>
  <si>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</si>
  <si>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</si>
  <si>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</si>
  <si>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</si>
  <si>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</si>
  <si>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</si>
  <si>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</si>
  <si>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</si>
  <si>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</si>
  <si>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</si>
  <si>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</si>
  <si>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</si>
  <si>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</si>
  <si>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</si>
  <si>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</si>
  <si>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</si>
  <si>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</si>
  <si>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</si>
  <si>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</si>
  <si>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</si>
  <si>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</si>
  <si>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</si>
  <si>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</si>
  <si>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</si>
  <si>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</si>
  <si>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</si>
  <si>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</si>
  <si>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</si>
  <si>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</si>
  <si>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</si>
  <si>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</si>
  <si>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</si>
  <si>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</si>
  <si>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</si>
  <si>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</si>
  <si>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</si>
  <si>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</si>
  <si>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</si>
  <si>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</si>
  <si>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</si>
  <si>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</si>
  <si>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</si>
  <si>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</si>
  <si>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</si>
  <si>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</si>
  <si>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</si>
  <si>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</si>
  <si>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</si>
  <si>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</si>
  <si>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</si>
  <si>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</si>
  <si>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</si>
  <si>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</si>
  <si>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</si>
  <si>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</si>
  <si>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</si>
  <si>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</si>
  <si>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</si>
  <si>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</si>
  <si>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</si>
  <si>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</si>
  <si>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</si>
  <si>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</si>
  <si>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</si>
  <si>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</si>
  <si>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</si>
  <si>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</si>
  <si>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</si>
  <si>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</si>
  <si>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</si>
  <si>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</si>
  <si>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</si>
  <si>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</si>
  <si>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</si>
  <si>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</si>
  <si>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</si>
  <si>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</si>
  <si>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</si>
  <si>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</si>
  <si>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</si>
  <si>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</si>
  <si>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</si>
  <si>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</si>
  <si>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</si>
  <si>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</si>
  <si>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</si>
  <si>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</si>
  <si>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</si>
  <si>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</si>
  <si>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</si>
  <si>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</si>
  <si>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</si>
  <si>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</si>
  <si>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</si>
  <si>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</si>
  <si>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</si>
  <si>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</si>
  <si>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</si>
  <si>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</si>
  <si>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</si>
  <si>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</si>
  <si>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</si>
  <si>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</si>
  <si>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</si>
  <si>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</si>
  <si>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</si>
  <si>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</si>
  <si>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</si>
  <si>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</si>
  <si>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</si>
  <si>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</si>
  <si>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</si>
  <si>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</si>
  <si>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</si>
  <si>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</si>
  <si>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</si>
  <si>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</si>
  <si>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</si>
  <si>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</si>
  <si>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</si>
  <si>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</si>
  <si>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</si>
  <si>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</si>
  <si>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</si>
  <si>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</si>
  <si>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</si>
  <si>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</si>
  <si>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</si>
  <si>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</si>
  <si>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</si>
  <si>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</si>
  <si>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</si>
  <si>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</si>
  <si>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</si>
  <si>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</si>
  <si>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</si>
  <si>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</si>
  <si>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</si>
  <si>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</si>
  <si>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</si>
  <si>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</si>
  <si>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</si>
  <si>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</si>
  <si>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</si>
  <si>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</si>
  <si>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</si>
  <si>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</si>
  <si>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</si>
  <si>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</si>
  <si>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</si>
  <si>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</si>
  <si>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</si>
  <si>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</si>
  <si>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</si>
  <si>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</si>
  <si>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</si>
  <si>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</si>
  <si>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</si>
  <si>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</si>
  <si>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</si>
  <si>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</si>
  <si>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</si>
  <si>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</si>
  <si>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</si>
  <si>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</si>
  <si>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</si>
  <si>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</si>
  <si>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</si>
  <si>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</si>
  <si>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</si>
  <si>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</si>
  <si>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</si>
  <si>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</si>
  <si>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</si>
  <si>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</si>
  <si>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</si>
  <si>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</si>
  <si>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</si>
  <si>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</si>
  <si>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</si>
  <si>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</si>
  <si>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</si>
  <si>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</si>
  <si>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</si>
  <si>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</si>
  <si>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</si>
  <si>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</si>
  <si>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</si>
  <si>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</si>
  <si>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</si>
  <si>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</si>
  <si>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</si>
  <si>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</si>
  <si>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</si>
  <si>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</si>
  <si>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</si>
  <si>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</si>
  <si>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</si>
  <si>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</si>
  <si>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</si>
  <si>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</si>
  <si>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</si>
  <si>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</si>
  <si>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</si>
  <si>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</si>
  <si>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</si>
  <si>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</si>
  <si>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</si>
  <si>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</si>
  <si>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</si>
  <si>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</si>
  <si>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</si>
  <si>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</si>
  <si>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</si>
  <si>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</si>
  <si>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</si>
  <si>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</si>
  <si>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</si>
  <si>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</si>
  <si>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</si>
  <si>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</si>
  <si>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</si>
  <si>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</si>
  <si>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</si>
  <si>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</si>
  <si>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</si>
  <si>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</si>
  <si>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</si>
  <si>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</si>
  <si>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</si>
  <si>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</si>
  <si>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</si>
  <si>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</si>
  <si>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</si>
  <si>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</si>
  <si>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</si>
  <si>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</si>
  <si>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</si>
  <si>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</si>
  <si>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</si>
  <si>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</si>
  <si>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</si>
  <si>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</si>
  <si>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</si>
  <si>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</si>
  <si>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</si>
  <si>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</si>
  <si>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</si>
  <si>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</si>
  <si>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</si>
  <si>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</si>
  <si>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</si>
  <si>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</si>
  <si>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</si>
  <si>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</si>
  <si>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</si>
  <si>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</si>
  <si>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</si>
  <si>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</si>
  <si>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</si>
  <si>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</si>
  <si>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</si>
  <si>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</si>
  <si>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</si>
  <si>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</si>
  <si>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</si>
  <si>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</si>
  <si>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</si>
  <si>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</si>
  <si>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</si>
  <si>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</si>
  <si>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</si>
  <si>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</si>
  <si>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</si>
  <si>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</si>
  <si>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</si>
  <si>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</si>
  <si>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</si>
  <si>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</si>
  <si>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</si>
  <si>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</si>
  <si>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</si>
  <si>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</si>
  <si>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</si>
  <si>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</si>
  <si>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</si>
  <si>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</si>
  <si>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</si>
  <si>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</si>
  <si>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</si>
  <si>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</si>
  <si>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</si>
  <si>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</si>
  <si>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</si>
  <si>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</si>
  <si>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</si>
  <si>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</si>
  <si>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</si>
  <si>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</si>
  <si>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</si>
  <si>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</si>
  <si>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</si>
  <si>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</si>
  <si>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</si>
  <si>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</si>
  <si>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</si>
  <si>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</si>
  <si>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</si>
  <si>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</si>
  <si>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</si>
  <si>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</si>
  <si>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</si>
  <si>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</si>
  <si>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</si>
  <si>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</si>
  <si>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</si>
  <si>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</si>
  <si>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</si>
  <si>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</si>
  <si>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</si>
  <si>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</si>
  <si>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</si>
  <si>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</si>
  <si>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</si>
  <si>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</si>
  <si>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</si>
  <si>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</si>
  <si>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</si>
  <si>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</si>
  <si>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</si>
  <si>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</si>
  <si>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</si>
  <si>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</si>
  <si>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</si>
  <si>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</si>
  <si>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</si>
  <si>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</si>
  <si>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</si>
  <si>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</si>
  <si>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</si>
  <si>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</si>
  <si>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</si>
  <si>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</si>
  <si>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</si>
  <si>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</si>
  <si>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</si>
  <si>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</si>
  <si>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</si>
  <si>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</si>
  <si>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</si>
  <si>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</si>
  <si>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</si>
  <si>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</si>
  <si>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</si>
  <si>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</si>
  <si>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</si>
  <si>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</si>
  <si>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</si>
  <si>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</si>
  <si>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</si>
  <si>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</si>
  <si>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</si>
  <si>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</si>
  <si>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</si>
  <si>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</si>
  <si>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</si>
  <si>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</si>
  <si>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</si>
  <si>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</si>
  <si>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</si>
  <si>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</si>
  <si>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</si>
  <si>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</si>
  <si>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</si>
  <si>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</si>
  <si>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</si>
  <si>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</si>
  <si>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</si>
  <si>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</si>
  <si>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</si>
  <si>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</si>
  <si>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</si>
  <si>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</si>
  <si>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</si>
  <si>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</si>
  <si>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</si>
  <si>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</si>
  <si>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</si>
  <si>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</si>
  <si>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</si>
  <si>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</si>
  <si>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</si>
  <si>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</si>
  <si>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</si>
  <si>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</si>
  <si>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</si>
  <si>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</si>
  <si>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</si>
  <si>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</si>
  <si>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</si>
  <si>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</si>
  <si>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</si>
  <si>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</si>
  <si>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</si>
  <si>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</si>
  <si>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</si>
  <si>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</si>
  <si>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</si>
  <si>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</si>
  <si>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</si>
  <si>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</si>
  <si>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</si>
  <si>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</si>
  <si>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</si>
  <si>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</si>
  <si>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</si>
  <si>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</si>
  <si>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</si>
  <si>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</si>
  <si>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</si>
  <si>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</si>
  <si>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</si>
  <si>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</si>
  <si>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</si>
  <si>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</si>
  <si>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</si>
  <si>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</si>
  <si>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</si>
  <si>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</si>
  <si>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</si>
  <si>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</si>
  <si>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</si>
  <si>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</si>
  <si>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</si>
  <si>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</si>
  <si>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</si>
  <si>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</si>
  <si>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</si>
  <si>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</si>
  <si>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</si>
  <si>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</si>
  <si>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</si>
  <si>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</si>
  <si>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</si>
  <si>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</si>
  <si>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</si>
  <si>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</si>
  <si>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</si>
  <si>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</si>
  <si>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</si>
  <si>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</si>
  <si>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</si>
  <si>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</si>
  <si>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</si>
  <si>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</si>
  <si>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</si>
  <si>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</si>
  <si>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</si>
  <si>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</si>
  <si>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</si>
  <si>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</si>
  <si>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</si>
  <si>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</si>
  <si>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</si>
  <si>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</si>
  <si>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</si>
  <si>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</si>
  <si>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</si>
  <si>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</si>
  <si>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</si>
  <si>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</si>
  <si>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</si>
  <si>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</si>
  <si>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</si>
  <si>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</si>
  <si>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</si>
  <si>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</si>
  <si>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</si>
  <si>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</si>
  <si>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</si>
  <si>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</si>
  <si>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</si>
  <si>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</si>
  <si>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</si>
  <si>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</si>
  <si>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</si>
  <si>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</si>
  <si>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</si>
  <si>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</si>
  <si>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</si>
  <si>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</si>
  <si>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</si>
  <si>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</si>
  <si>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</si>
  <si>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</si>
  <si>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</si>
  <si>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</si>
  <si>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</si>
  <si>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</si>
  <si>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</si>
  <si>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</si>
  <si>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</si>
  <si>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</si>
  <si>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</si>
  <si>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</si>
  <si>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</si>
  <si>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</si>
  <si>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</si>
  <si>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</si>
  <si>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</si>
  <si>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</si>
  <si>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</si>
  <si>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</si>
  <si>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</si>
  <si>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</si>
  <si>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</si>
  <si>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</si>
  <si>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</si>
  <si>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</si>
  <si>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</si>
  <si>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</si>
  <si>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</si>
  <si>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</si>
  <si>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</si>
  <si>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</si>
  <si>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</si>
  <si>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</si>
  <si>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</si>
  <si>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</si>
  <si>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</si>
  <si>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</si>
  <si>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</si>
  <si>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</si>
  <si>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</si>
  <si>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</si>
  <si>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</si>
  <si>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</si>
  <si>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</si>
  <si>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</si>
  <si>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</si>
  <si>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</si>
  <si>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</si>
  <si>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</si>
  <si>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</si>
  <si>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</si>
  <si>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</si>
  <si>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</si>
  <si>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</si>
  <si>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</si>
  <si>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</si>
  <si>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</si>
  <si>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</si>
  <si>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</si>
  <si>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</si>
  <si>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</si>
  <si>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</si>
  <si>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</si>
  <si>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</si>
  <si>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</si>
  <si>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</si>
  <si>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</si>
  <si>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</si>
  <si>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</si>
  <si>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</si>
  <si>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</si>
  <si>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</si>
  <si>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</si>
  <si>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</si>
  <si>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</si>
  <si>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</si>
  <si>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</si>
  <si>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</si>
  <si>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</si>
  <si>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</si>
  <si>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</si>
  <si>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</si>
  <si>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</si>
  <si>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</si>
  <si>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</si>
  <si>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</si>
  <si>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</si>
  <si>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</si>
  <si>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</si>
  <si>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</si>
  <si>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</si>
  <si>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</si>
  <si>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</si>
  <si>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</si>
  <si>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</si>
  <si>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</si>
  <si>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</si>
  <si>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</si>
  <si>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</si>
  <si>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</si>
  <si>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</si>
  <si>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</si>
  <si>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</si>
  <si>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</si>
  <si>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</si>
  <si>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</si>
  <si>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</si>
  <si>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</si>
  <si>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</si>
  <si>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</si>
  <si>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</si>
  <si>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</si>
  <si>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</si>
  <si>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</si>
  <si>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</si>
  <si>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</si>
  <si>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</si>
  <si>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</si>
  <si>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</si>
  <si>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</si>
  <si>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</si>
  <si>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</si>
  <si>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</si>
  <si>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</si>
  <si>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</si>
  <si>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</si>
  <si>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</si>
  <si>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</si>
  <si>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</si>
  <si>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</si>
  <si>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</si>
  <si>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</si>
  <si>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</si>
  <si>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</si>
  <si>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</si>
  <si>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</si>
  <si>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</si>
  <si>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</si>
  <si>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</si>
  <si>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</si>
  <si>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</si>
  <si>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</si>
  <si>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</si>
  <si>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</si>
  <si>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</si>
  <si>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</si>
  <si>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</si>
  <si>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</si>
  <si>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</si>
  <si>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</si>
  <si>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</si>
  <si>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</si>
  <si>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</si>
  <si>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</si>
  <si>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</si>
  <si>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</si>
  <si>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</si>
  <si>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</si>
  <si>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</si>
  <si>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</si>
  <si>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</si>
  <si>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</si>
  <si>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</si>
  <si>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</si>
  <si>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</si>
  <si>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</si>
  <si>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</si>
  <si>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</si>
  <si>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</si>
  <si>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</si>
  <si>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</si>
  <si>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</si>
  <si>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</si>
  <si>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</si>
  <si>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Комитет по тарифам и ценовой политике Лен.области (ЛенРТК)</t>
  </si>
  <si>
    <t>Всеволожский муниципальный район, Заневское (41612155);
Всеволожский муниципальный район, Муринское (41612428);</t>
  </si>
  <si>
    <t>Фокин Дмитрий Олегович</t>
  </si>
  <si>
    <t>ведущий экономист</t>
  </si>
  <si>
    <t>494-87-03 доб. 2268</t>
  </si>
  <si>
    <t>FokinDO@gptek.spb.ru</t>
  </si>
  <si>
    <t>190000, Санкт-Петербург, Малая Морская ул., д.12, лит. А</t>
  </si>
  <si>
    <t>Болтенков Иван Александрович</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</si>
  <si>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</si>
  <si>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</si>
  <si>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</si>
  <si>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</si>
  <si>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</si>
  <si>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</si>
  <si>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</si>
  <si>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</si>
  <si>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</si>
  <si>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</si>
  <si>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</si>
  <si>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</si>
  <si>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</si>
  <si>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</si>
  <si>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</si>
  <si>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</si>
  <si>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</si>
  <si>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</si>
  <si>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</si>
  <si>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</si>
  <si>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</si>
  <si>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</si>
  <si>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</si>
  <si>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</si>
  <si>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</si>
  <si>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</si>
  <si>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</si>
  <si>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</si>
  <si>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</si>
  <si>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</si>
  <si>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</si>
  <si>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</si>
  <si>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</si>
  <si>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</si>
  <si>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</si>
  <si>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</si>
  <si>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</si>
  <si>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</si>
  <si>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</si>
  <si>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</si>
  <si>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</si>
  <si>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</si>
  <si>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</si>
  <si>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</si>
  <si>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</si>
  <si>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</si>
  <si>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</si>
  <si>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</si>
  <si>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</si>
  <si>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</si>
  <si>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</si>
  <si>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</si>
  <si>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</si>
  <si>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</si>
  <si>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</si>
  <si>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</si>
  <si>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</si>
  <si>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</si>
  <si>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</si>
  <si>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</si>
  <si>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</si>
  <si>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</si>
  <si>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</si>
  <si>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</si>
  <si>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</si>
  <si>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</si>
  <si>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</si>
  <si>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</si>
  <si>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</si>
  <si>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</si>
  <si>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</si>
  <si>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</si>
  <si>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</si>
  <si>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</si>
  <si>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</si>
  <si>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</si>
  <si>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</si>
  <si>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</si>
  <si>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</si>
  <si>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</si>
  <si>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</si>
  <si>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</si>
  <si>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</si>
  <si>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</si>
  <si>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</si>
  <si>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</si>
  <si>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</si>
  <si>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</si>
  <si>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</si>
  <si>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</si>
  <si>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</si>
  <si>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</si>
  <si>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</si>
  <si>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</si>
  <si>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</si>
  <si>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</si>
  <si>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</si>
  <si>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</si>
  <si>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</si>
  <si>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</si>
  <si>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</si>
  <si>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</si>
  <si>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</si>
  <si>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</si>
  <si>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</si>
  <si>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</si>
  <si>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</si>
  <si>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</si>
  <si>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</si>
  <si>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</si>
  <si>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</si>
  <si>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</si>
  <si>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</si>
  <si>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</si>
  <si>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</si>
  <si>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</si>
  <si>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</si>
  <si>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</si>
  <si>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</si>
  <si>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</si>
  <si>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</si>
  <si>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</si>
  <si>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</si>
  <si>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</si>
  <si>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</si>
  <si>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</si>
  <si>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</si>
  <si>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</si>
  <si>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</si>
  <si>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</si>
  <si>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</si>
  <si>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</si>
  <si>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</si>
  <si>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</si>
  <si>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</si>
  <si>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</si>
  <si>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</si>
  <si>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</si>
  <si>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</si>
  <si>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</si>
  <si>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</si>
  <si>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</si>
  <si>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</si>
  <si>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</si>
  <si>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</si>
  <si>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470602001</t>
  </si>
  <si>
    <t>470201001</t>
  </si>
  <si>
    <t>26319703</t>
  </si>
  <si>
    <t>ЗАО "СЗИПК"</t>
  </si>
  <si>
    <t>7819020549</t>
  </si>
  <si>
    <t>09-04-1999 00:00:00</t>
  </si>
  <si>
    <t>26373268</t>
  </si>
  <si>
    <t>ЗАО "Сосновоагропромтехника"</t>
  </si>
  <si>
    <t>4712002559</t>
  </si>
  <si>
    <t>471201001</t>
  </si>
  <si>
    <t>26373242</t>
  </si>
  <si>
    <t>ЗАО "Термо-Лайн"</t>
  </si>
  <si>
    <t>4704052517</t>
  </si>
  <si>
    <t>780201001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</si>
  <si>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</si>
  <si>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</si>
  <si>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</si>
  <si>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</si>
  <si>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</si>
  <si>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</si>
  <si>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</si>
  <si>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</si>
  <si>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</si>
  <si>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</si>
  <si>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</si>
  <si>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</si>
  <si>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</si>
  <si>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МАУ "МУК"</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</si>
  <si>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</si>
  <si>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</si>
  <si>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</si>
  <si>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</si>
  <si>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</si>
  <si>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</si>
  <si>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</si>
  <si>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</si>
  <si>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</si>
  <si>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</si>
  <si>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</si>
  <si>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</si>
  <si>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</si>
  <si>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</si>
  <si>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</si>
  <si>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</si>
  <si>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</si>
  <si>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</si>
  <si>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</si>
  <si>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</si>
  <si>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</si>
  <si>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</si>
  <si>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</si>
  <si>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</si>
  <si>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</si>
  <si>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</si>
  <si>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</si>
  <si>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</si>
  <si>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</si>
  <si>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</si>
  <si>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</si>
  <si>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</si>
  <si>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</si>
  <si>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</si>
  <si>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</si>
  <si>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</si>
  <si>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</si>
  <si>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</si>
  <si>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</si>
  <si>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</si>
  <si>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</si>
  <si>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</si>
  <si>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</si>
  <si>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</si>
  <si>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</si>
  <si>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</si>
  <si>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</si>
  <si>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</si>
  <si>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</si>
  <si>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</si>
  <si>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</si>
  <si>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</si>
  <si>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</si>
  <si>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</si>
  <si>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</si>
  <si>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</si>
  <si>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</si>
  <si>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470502001</t>
  </si>
  <si>
    <t>31347301</t>
  </si>
  <si>
    <t>МУП "Теплосеть Мельниково"</t>
  </si>
  <si>
    <t>4712029279</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</si>
  <si>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</si>
  <si>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</si>
  <si>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</si>
  <si>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</si>
  <si>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</si>
  <si>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</si>
  <si>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</si>
  <si>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</si>
  <si>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</si>
  <si>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</si>
  <si>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</si>
  <si>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</si>
  <si>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</si>
  <si>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</si>
  <si>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</si>
  <si>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</si>
  <si>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</si>
  <si>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</si>
  <si>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</si>
  <si>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</si>
  <si>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</si>
  <si>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</si>
  <si>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</si>
  <si>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</si>
  <si>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</si>
  <si>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</si>
  <si>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</si>
  <si>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</si>
  <si>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</si>
  <si>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</si>
  <si>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</si>
  <si>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</si>
  <si>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</si>
  <si>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</si>
  <si>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</si>
  <si>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</si>
  <si>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</si>
  <si>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</si>
  <si>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</si>
  <si>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</si>
  <si>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7708503727</t>
  </si>
  <si>
    <t>01-04-2011 00:00:00</t>
  </si>
  <si>
    <t>26814895</t>
  </si>
  <si>
    <t>ОАО "РЖД" (Октябрьская дирекция по тепловодоснабжению - СП Центральной дирекции по тепловодоснабжению - филиала ОАО "РЖД")</t>
  </si>
  <si>
    <t>780445015</t>
  </si>
  <si>
    <t>26373304</t>
  </si>
  <si>
    <t>ОАО "Сясьский целлюлозно-бумажный комбинат"</t>
  </si>
  <si>
    <t>4718011856</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</si>
  <si>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</si>
  <si>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</si>
  <si>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</si>
  <si>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</si>
  <si>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</si>
  <si>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</si>
  <si>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</si>
  <si>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</si>
  <si>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</si>
  <si>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</si>
  <si>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</si>
  <si>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</si>
  <si>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</si>
  <si>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</si>
  <si>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</si>
  <si>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</si>
  <si>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</si>
  <si>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</si>
  <si>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</si>
  <si>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</si>
  <si>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</si>
  <si>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</si>
  <si>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</si>
  <si>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</si>
  <si>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</si>
  <si>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</si>
  <si>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</si>
  <si>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</si>
  <si>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</si>
  <si>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</si>
  <si>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</si>
  <si>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</si>
  <si>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</si>
  <si>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</si>
  <si>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</si>
  <si>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</si>
  <si>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</si>
  <si>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</si>
  <si>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</si>
  <si>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</si>
  <si>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</si>
  <si>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</si>
  <si>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</si>
  <si>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</si>
  <si>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</si>
  <si>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</si>
  <si>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</si>
  <si>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</si>
  <si>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</si>
  <si>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</si>
  <si>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</si>
  <si>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</si>
  <si>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</si>
  <si>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</si>
  <si>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</si>
  <si>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</si>
  <si>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</si>
  <si>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</si>
  <si>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</si>
  <si>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</si>
  <si>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</si>
  <si>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</si>
  <si>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</si>
  <si>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</si>
  <si>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</si>
  <si>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</si>
  <si>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</si>
  <si>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</si>
  <si>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</si>
  <si>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</si>
  <si>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</si>
  <si>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</si>
  <si>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</si>
  <si>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</si>
  <si>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</si>
  <si>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</si>
  <si>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</si>
  <si>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</si>
  <si>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</si>
  <si>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</si>
  <si>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</si>
  <si>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</si>
  <si>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</si>
  <si>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</si>
  <si>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</si>
  <si>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</si>
  <si>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</si>
  <si>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</si>
  <si>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</si>
  <si>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</si>
  <si>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</si>
  <si>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</si>
  <si>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</si>
  <si>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</si>
  <si>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</si>
  <si>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</si>
  <si>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</si>
  <si>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</si>
  <si>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</si>
  <si>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</si>
  <si>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</si>
  <si>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</si>
  <si>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</si>
  <si>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</si>
  <si>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</si>
  <si>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</si>
  <si>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</si>
  <si>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</si>
  <si>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</si>
  <si>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</si>
  <si>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</si>
  <si>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</si>
  <si>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</si>
  <si>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</si>
  <si>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</si>
  <si>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</si>
  <si>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</si>
  <si>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</si>
  <si>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</si>
  <si>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</si>
  <si>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</si>
  <si>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</si>
  <si>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</si>
  <si>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</si>
  <si>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</si>
  <si>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</si>
  <si>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</si>
  <si>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</si>
  <si>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</si>
  <si>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</si>
  <si>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</si>
  <si>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</si>
  <si>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</si>
  <si>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</si>
  <si>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</si>
  <si>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</si>
  <si>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</si>
  <si>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</si>
  <si>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</si>
  <si>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</si>
  <si>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</si>
  <si>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</si>
  <si>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</si>
  <si>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</si>
  <si>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</si>
  <si>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</si>
  <si>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</si>
  <si>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</si>
  <si>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</si>
  <si>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</si>
  <si>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</si>
  <si>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</si>
  <si>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</si>
  <si>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</si>
  <si>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</si>
  <si>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</si>
  <si>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</si>
  <si>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</si>
  <si>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</si>
  <si>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</si>
  <si>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</si>
  <si>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</si>
  <si>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</si>
  <si>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</si>
  <si>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</si>
  <si>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</si>
  <si>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</si>
  <si>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</si>
  <si>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</si>
  <si>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</si>
  <si>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</si>
  <si>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</si>
  <si>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</si>
  <si>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</si>
  <si>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</si>
  <si>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ООО "Петербургтеплоэнерго"</t>
  </si>
  <si>
    <t>7838024362</t>
  </si>
  <si>
    <t>783801001</t>
  </si>
  <si>
    <t>27266270</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</si>
  <si>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</si>
  <si>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</si>
  <si>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</si>
  <si>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</si>
  <si>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</si>
  <si>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</si>
  <si>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</si>
  <si>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</si>
  <si>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</si>
  <si>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</si>
  <si>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</si>
  <si>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</si>
  <si>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</si>
  <si>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</si>
  <si>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31355448</t>
  </si>
  <si>
    <t>ООО "Ресурсосбережение"</t>
  </si>
  <si>
    <t>7810388779</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</si>
  <si>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</si>
  <si>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</si>
  <si>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</si>
  <si>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</si>
  <si>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</si>
  <si>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</si>
  <si>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</si>
  <si>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</si>
  <si>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</si>
  <si>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</si>
  <si>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</si>
  <si>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</si>
  <si>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</si>
  <si>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</si>
  <si>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</si>
  <si>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</si>
  <si>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</si>
  <si>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</si>
  <si>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</si>
  <si>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</si>
  <si>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</si>
  <si>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</si>
  <si>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</si>
  <si>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</si>
  <si>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</si>
  <si>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</si>
  <si>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</si>
  <si>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</si>
  <si>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</si>
  <si>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</si>
  <si>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</si>
  <si>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</si>
  <si>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</si>
  <si>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</si>
  <si>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</si>
  <si>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</si>
  <si>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</si>
  <si>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</si>
  <si>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</si>
  <si>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</si>
  <si>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</si>
  <si>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</si>
  <si>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</si>
  <si>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</si>
  <si>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</si>
  <si>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</si>
  <si>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</si>
  <si>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</si>
  <si>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</si>
  <si>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</si>
  <si>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</si>
  <si>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</si>
  <si>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</si>
  <si>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</si>
  <si>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</si>
  <si>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</si>
  <si>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</si>
  <si>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</si>
  <si>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</si>
  <si>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</si>
  <si>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</si>
  <si>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</si>
  <si>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</si>
  <si>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</si>
  <si>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</si>
  <si>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</si>
  <si>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</si>
  <si>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</si>
  <si>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</si>
  <si>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</si>
  <si>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</si>
  <si>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</si>
  <si>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</si>
  <si>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</si>
  <si>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</si>
  <si>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</si>
  <si>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31342047</t>
  </si>
  <si>
    <t>ООО "ЭПС"</t>
  </si>
  <si>
    <t>7810757754</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</si>
  <si>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</si>
  <si>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</si>
  <si>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</si>
  <si>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</si>
  <si>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</si>
  <si>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</si>
  <si>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</si>
  <si>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</si>
  <si>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</si>
  <si>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</si>
  <si>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</si>
  <si>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</si>
  <si>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</si>
  <si>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</si>
  <si>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</si>
  <si>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</si>
  <si>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</si>
  <si>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</si>
  <si>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</si>
  <si>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</si>
  <si>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</si>
  <si>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</si>
  <si>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</si>
  <si>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</si>
  <si>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</si>
  <si>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</si>
  <si>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</si>
  <si>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</si>
  <si>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</si>
  <si>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</si>
  <si>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</si>
  <si>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</si>
  <si>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</si>
  <si>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</si>
  <si>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</si>
  <si>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</si>
  <si>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</si>
  <si>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</si>
  <si>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</si>
  <si>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</si>
  <si>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</si>
  <si>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</si>
  <si>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</si>
  <si>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</si>
  <si>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</si>
  <si>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</si>
  <si>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</si>
  <si>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</si>
  <si>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</si>
  <si>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</si>
  <si>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</si>
  <si>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</si>
  <si>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</si>
  <si>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</si>
  <si>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</si>
  <si>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</si>
  <si>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</si>
  <si>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</si>
  <si>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</si>
  <si>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</si>
  <si>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</si>
  <si>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</si>
  <si>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</si>
  <si>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</si>
  <si>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</si>
  <si>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</si>
  <si>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</si>
  <si>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</si>
  <si>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470543001</t>
  </si>
  <si>
    <t>26583421</t>
  </si>
  <si>
    <t>СМУП "ТСП"</t>
  </si>
  <si>
    <t>4714014006</t>
  </si>
  <si>
    <t>26319697</t>
  </si>
  <si>
    <t>ФГУП "НИТИ им. А.П. Александрова"</t>
  </si>
  <si>
    <t>4714000067</t>
  </si>
  <si>
    <t>472650001</t>
  </si>
  <si>
    <t>22-03-1994 00:00:00</t>
  </si>
  <si>
    <t>26375640</t>
  </si>
  <si>
    <t>ФГУП "РНЦ "Прикладная химия"</t>
  </si>
  <si>
    <t>7813046340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</si>
  <si>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</si>
  <si>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</si>
  <si>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</si>
  <si>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</si>
  <si>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</si>
  <si>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</si>
  <si>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</si>
  <si>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</si>
  <si>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</si>
  <si>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</si>
  <si>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</si>
  <si>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</si>
  <si>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</si>
  <si>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</si>
  <si>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</si>
  <si>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</si>
  <si>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</si>
  <si>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</si>
  <si>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</si>
  <si>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</si>
  <si>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</si>
  <si>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</si>
  <si>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</si>
  <si>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</si>
  <si>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</si>
  <si>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01.01.2020</t>
  </si>
  <si>
    <t>31.12.2023</t>
  </si>
  <si>
    <t>27.12.2019 20:29:56</t>
  </si>
  <si>
    <t>19.12.2019</t>
  </si>
  <si>
    <t>19.12.2018</t>
  </si>
  <si>
    <t>473-п</t>
  </si>
  <si>
    <t>http://tarif.lenobl.ru/dokumenty/docs_category_3/</t>
  </si>
  <si>
    <t>524-п</t>
  </si>
  <si>
    <t>О</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</si>
  <si>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t>
  </si>
  <si>
    <t>Тарифы на тепловую энергию,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2020-2023 годов</t>
  </si>
  <si>
    <t>Тарифы на горячую воду,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2020-2023 годов</t>
  </si>
  <si>
    <t>30.06.2020</t>
  </si>
  <si>
    <t>01.07.2020</t>
  </si>
  <si>
    <t>31.12.2020</t>
  </si>
  <si>
    <t>01.01.2021</t>
  </si>
  <si>
    <t>30.06.2021</t>
  </si>
  <si>
    <t>01.07.2021</t>
  </si>
  <si>
    <t>31.12.2021</t>
  </si>
  <si>
    <t>01.01.2022</t>
  </si>
  <si>
    <t>30.06.2022</t>
  </si>
  <si>
    <t>01.07.2022</t>
  </si>
  <si>
    <t>31.12.2022</t>
  </si>
  <si>
    <t>01.01.2023</t>
  </si>
  <si>
    <t>30.06.2023</t>
  </si>
  <si>
    <t>01.07.2023</t>
  </si>
  <si>
    <t>1.1.2</t>
  </si>
  <si>
    <t>1.1.3</t>
  </si>
  <si>
    <t>1.1.4</t>
  </si>
  <si>
    <t>1.1.5</t>
  </si>
  <si>
    <t>1.1.6</t>
  </si>
  <si>
    <t>1.1.7</t>
  </si>
  <si>
    <t>1.1.8</t>
  </si>
  <si>
    <t>1.1.9</t>
  </si>
  <si>
    <t>1.1.10</t>
  </si>
  <si>
    <t>1.1.11</t>
  </si>
  <si>
    <t>1.1.12</t>
  </si>
  <si>
    <t>1.1.13</t>
  </si>
  <si>
    <t>Договор теплоснабжения в горячей воде (для целей промывки МКД)</t>
  </si>
  <si>
    <t>Договор оказания услуг по передаче тепловой энергии через тепловые сети сторонних организаций, компенсации потерь тепловой энергии ГУП «ТЭК СПб» в тепловых сетях сторонних организаций</t>
  </si>
  <si>
    <t>Договор теплоснабжения в горячей воде на пусконаладочные работы</t>
  </si>
  <si>
    <t>Договор теплоснабжения в горячей воде с бюджетными организациями</t>
  </si>
  <si>
    <t>Договор теплоснабжения нежилого помещения в МКД с бюджетными организациями</t>
  </si>
  <si>
    <t>Договор теплоснабжения нежилого помещения в МКД с прочими организациями</t>
  </si>
  <si>
    <t>Договор теплоснабжения с прочими организациями</t>
  </si>
  <si>
    <t>Договор теплоснабжения нежилого помещения в МКД с физическими лицами</t>
  </si>
  <si>
    <t>Договор теплоснабжения с ИКУ на содержание общего имущества</t>
  </si>
  <si>
    <t>Договор теплоснабжения на предоставление потребителю коммуниальных услуг по отоплению, по горячему водоснабжению,
в  том числе потребляемую при содержании и использовании общего имущества в МКД</t>
  </si>
  <si>
    <t>Договор теплоснабжения в паре</t>
  </si>
  <si>
    <t>Договор теплоснабжения с ИКУ</t>
  </si>
  <si>
    <t xml:space="preserve">Договор оказания услуг по передаче тепловой энергии других ЭСО по тепловым сетям ГУП «ТЭК СПб» </t>
  </si>
  <si>
    <t>https://portal.eias.ru/Portal/DownloadPage.aspx?type=12&amp;guid=e612d8d6-0922-4c3c-b0e5-71d505d14d6e</t>
  </si>
  <si>
    <t>https://portal.eias.ru/Portal/DownloadPage.aspx?type=12&amp;guid=d6d28891-062e-4ab6-b19d-2a01e9b1e7fd</t>
  </si>
  <si>
    <t>https://portal.eias.ru/Portal/DownloadPage.aspx?type=12&amp;guid=bbbfa137-e624-4042-88a7-97f916b8ad9c</t>
  </si>
  <si>
    <t>https://portal.eias.ru/Portal/DownloadPage.aspx?type=12&amp;guid=4fa3280d-87dc-460f-92ba-b198443283ac</t>
  </si>
  <si>
    <t>https://portal.eias.ru/Portal/DownloadPage.aspx?type=12&amp;guid=b79ad33f-2be9-4e36-b8a0-a5d73caab3e9</t>
  </si>
  <si>
    <t>https://portal.eias.ru/Portal/DownloadPage.aspx?type=12&amp;guid=a29379fb-aa62-461c-aaaf-99c41826b5fb</t>
  </si>
  <si>
    <t>https://portal.eias.ru/Portal/DownloadPage.aspx?type=12&amp;guid=01a2355b-edb1-4a4e-b4bb-9f7b75ed1e10</t>
  </si>
  <si>
    <t>https://portal.eias.ru/Portal/DownloadPage.aspx?type=12&amp;guid=e7942940-4ff7-4387-8455-90bddf3be16d</t>
  </si>
  <si>
    <t>https://portal.eias.ru/Portal/DownloadPage.aspx?type=12&amp;guid=8a00c211-cd72-45dd-b04b-af81261c1a99</t>
  </si>
  <si>
    <t>https://portal.eias.ru/Portal/DownloadPage.aspx?type=12&amp;guid=fa69455d-8ac9-4dce-8d4a-d4cd07658cc8</t>
  </si>
  <si>
    <t>https://portal.eias.ru/Portal/DownloadPage.aspx?type=12&amp;guid=038f486b-4914-4cf2-a6aa-814c0e9686c7</t>
  </si>
  <si>
    <t>https://portal.eias.ru/Portal/DownloadPage.aspx?type=12&amp;guid=d4ee0313-4bb3-4a8e-974f-418b27472210</t>
  </si>
  <si>
    <t>https://portal.eias.ru/Portal/DownloadPage.aspx?type=12&amp;guid=733fb1b4-9279-418c-94ec-56d8a7f8f75f</t>
  </si>
  <si>
    <t>Договор о подключении к системе теплоснабжения</t>
  </si>
  <si>
    <t>https://portal.eias.ru/Portal/DownloadPage.aspx?type=12&amp;guid=8bddb039-5752-4a5d-bf7b-fda4ff8f6821</t>
  </si>
  <si>
    <t>31.12.2019</t>
  </si>
  <si>
    <t>http://gptek.spb.ru/abonentam/connect/</t>
  </si>
  <si>
    <t>https://portal.eias.ru/Portal/DownloadPage.aspx?type=12&amp;guid=45b44dc4-fdbb-4d69-b97e-ab2bf839950f</t>
  </si>
  <si>
    <t>https://portal.eias.ru/Portal/DownloadPage.aspx?type=12&amp;guid=3ed29325-74f1-4d05-bfee-13dc09001da8</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</si>
  <si>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</si>
  <si>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https://portal.eias.ru/Portal/DownloadPage.aspx?type=12&amp;guid=b0318754-334f-410e-b59e-9d49dc9578be</t>
  </si>
  <si>
    <t>1. Постановление Правительства РФ от 13.02.2006г.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2. 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</si>
  <si>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601-93-03, 601-92-57</t>
  </si>
  <si>
    <t>г. Санкт-Петербург, ул.Белоостровская, д.6А</t>
  </si>
  <si>
    <t>c 10:00 до 12:00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</si>
  <si>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</si>
  <si>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10:00 до 12:00</t>
  </si>
  <si>
    <t>5.3.2</t>
  </si>
  <si>
    <t>c 14:00 до 17:00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</si>
  <si>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14:00 до 17:00</t>
  </si>
  <si>
    <t>Регламент подключения (технологического присоединения) объектов капитального строительства к системе теплоснабжения
Государственного унитарного предприятия «Топливно-
энергетический комплекс Санкт-Петербурга» г. Санкт-Петербург (утверждён приказом ГУП «ТЭК СПб» от «07» ноября 2018 г. № 751)</t>
  </si>
  <si>
    <t>https://portal.eias.ru/Portal/DownloadPage.aspx?type=12&amp;guid=ed2b2957-999a-45bb-b195-2b79b0673dcc</t>
  </si>
  <si>
    <t>ЛенРТК внёс изменения на 2020 год в приказ от 19 декабря 2018 года № 473-п «Об установлении тарифов на тепловую энергию и горячую воду, поставляемую государственным унитарным предприятием «Топливно-энергетический комплекс Санкт-Петербурга» потребителям на территории Ленинградской области на долгосрочный период регулирования 2019-2023 годов»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</si>
</sst>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0" fontId="10" fillId="8" borderId="5" xfId="52" applyNumberFormat="1" applyFont="1" applyFill="1" applyBorder="1" applyAlignment="1" applyProtection="1">
      <alignment horizontal="left" vertical="center" wrapText="1" inden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49" fontId="10" fillId="11" borderId="5" xfId="5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0" fillId="8" borderId="5" xfId="53"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23" xfId="53" applyNumberFormat="1"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38100</xdr:colOff>
      <xdr:row>23</xdr:row>
      <xdr:rowOff>0</xdr:rowOff>
    </xdr:from>
    <xdr:to>
      <xdr:col>70</xdr:col>
      <xdr:colOff>228600</xdr:colOff>
      <xdr:row>23</xdr:row>
      <xdr:rowOff>190500</xdr:rowOff>
    </xdr:to>
    <xdr:grpSp>
      <xdr:nvGrpSpPr>
        <xdr:cNvPr id="4" name="shCalendar" hidden="1"/>
        <xdr:cNvGrpSpPr>
          <a:grpSpLocks/>
        </xdr:cNvGrpSpPr>
      </xdr:nvGrpSpPr>
      <xdr:grpSpPr bwMode="auto">
        <a:xfrm>
          <a:off x="38938200" y="5695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38100</xdr:colOff>
      <xdr:row>23</xdr:row>
      <xdr:rowOff>0</xdr:rowOff>
    </xdr:from>
    <xdr:to>
      <xdr:col>70</xdr:col>
      <xdr:colOff>228600</xdr:colOff>
      <xdr:row>23</xdr:row>
      <xdr:rowOff>190500</xdr:rowOff>
    </xdr:to>
    <xdr:grpSp>
      <xdr:nvGrpSpPr>
        <xdr:cNvPr id="4" name="shCalendar" hidden="1"/>
        <xdr:cNvGrpSpPr>
          <a:grpSpLocks/>
        </xdr:cNvGrpSpPr>
      </xdr:nvGrpSpPr>
      <xdr:grpSpPr bwMode="auto">
        <a:xfrm>
          <a:off x="35737800" y="4362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110</xdr:col>
      <xdr:colOff>38100</xdr:colOff>
      <xdr:row>23</xdr:row>
      <xdr:rowOff>0</xdr:rowOff>
    </xdr:from>
    <xdr:to>
      <xdr:col>110</xdr:col>
      <xdr:colOff>228600</xdr:colOff>
      <xdr:row>23</xdr:row>
      <xdr:rowOff>190500</xdr:rowOff>
    </xdr:to>
    <xdr:grpSp>
      <xdr:nvGrpSpPr>
        <xdr:cNvPr id="4" name="shCalendar" hidden="1"/>
        <xdr:cNvGrpSpPr>
          <a:grpSpLocks/>
        </xdr:cNvGrpSpPr>
      </xdr:nvGrpSpPr>
      <xdr:grpSpPr bwMode="auto">
        <a:xfrm>
          <a:off x="48387000" y="46958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110</xdr:col>
      <xdr:colOff>0</xdr:colOff>
      <xdr:row>23</xdr:row>
      <xdr:rowOff>0</xdr:rowOff>
    </xdr:from>
    <xdr:ext cx="190500" cy="190500"/>
    <xdr:grpSp>
      <xdr:nvGrpSpPr>
        <xdr:cNvPr id="7" name="shCalendar" hidden="1"/>
        <xdr:cNvGrpSpPr>
          <a:grpSpLocks/>
        </xdr:cNvGrpSpPr>
      </xdr:nvGrpSpPr>
      <xdr:grpSpPr bwMode="auto">
        <a:xfrm>
          <a:off x="48348900" y="46958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110</xdr:col>
      <xdr:colOff>0</xdr:colOff>
      <xdr:row>23</xdr:row>
      <xdr:rowOff>0</xdr:rowOff>
    </xdr:from>
    <xdr:ext cx="190500" cy="190500"/>
    <xdr:grpSp>
      <xdr:nvGrpSpPr>
        <xdr:cNvPr id="12" name="shCalendar" hidden="1"/>
        <xdr:cNvGrpSpPr>
          <a:grpSpLocks/>
        </xdr:cNvGrpSpPr>
      </xdr:nvGrpSpPr>
      <xdr:grpSpPr bwMode="auto">
        <a:xfrm>
          <a:off x="48348900" y="46958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38100</xdr:colOff>
      <xdr:row>23</xdr:row>
      <xdr:rowOff>0</xdr:rowOff>
    </xdr:from>
    <xdr:ext cx="190500" cy="190500"/>
    <xdr:grpSp>
      <xdr:nvGrpSpPr>
        <xdr:cNvPr id="15" name="shCalendar" hidden="1"/>
        <xdr:cNvGrpSpPr>
          <a:grpSpLocks/>
        </xdr:cNvGrpSpPr>
      </xdr:nvGrpSpPr>
      <xdr:grpSpPr bwMode="auto">
        <a:xfrm>
          <a:off x="15125700" y="469582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0</xdr:colOff>
      <xdr:row>23</xdr:row>
      <xdr:rowOff>0</xdr:rowOff>
    </xdr:from>
    <xdr:ext cx="190500" cy="190500"/>
    <xdr:grpSp>
      <xdr:nvGrpSpPr>
        <xdr:cNvPr id="18" name="shCalendar" hidden="1"/>
        <xdr:cNvGrpSpPr>
          <a:grpSpLocks/>
        </xdr:cNvGrpSpPr>
      </xdr:nvGrpSpPr>
      <xdr:grpSpPr bwMode="auto">
        <a:xfrm>
          <a:off x="15087600" y="469582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38100</xdr:colOff>
      <xdr:row>23</xdr:row>
      <xdr:rowOff>0</xdr:rowOff>
    </xdr:from>
    <xdr:ext cx="190500" cy="190500"/>
    <xdr:grpSp>
      <xdr:nvGrpSpPr>
        <xdr:cNvPr id="21" name="shCalendar" hidden="1"/>
        <xdr:cNvGrpSpPr>
          <a:grpSpLocks/>
        </xdr:cNvGrpSpPr>
      </xdr:nvGrpSpPr>
      <xdr:grpSpPr bwMode="auto">
        <a:xfrm>
          <a:off x="20669250" y="469582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24" name="shCalendar" hidden="1"/>
        <xdr:cNvGrpSpPr>
          <a:grpSpLocks/>
        </xdr:cNvGrpSpPr>
      </xdr:nvGrpSpPr>
      <xdr:grpSpPr bwMode="auto">
        <a:xfrm>
          <a:off x="20631150" y="469582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61</xdr:col>
      <xdr:colOff>38100</xdr:colOff>
      <xdr:row>23</xdr:row>
      <xdr:rowOff>0</xdr:rowOff>
    </xdr:from>
    <xdr:ext cx="190500" cy="190500"/>
    <xdr:grpSp>
      <xdr:nvGrpSpPr>
        <xdr:cNvPr id="27" name="shCalendar" hidden="1"/>
        <xdr:cNvGrpSpPr>
          <a:grpSpLocks/>
        </xdr:cNvGrpSpPr>
      </xdr:nvGrpSpPr>
      <xdr:grpSpPr bwMode="auto">
        <a:xfrm>
          <a:off x="26212800" y="469582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61</xdr:col>
      <xdr:colOff>0</xdr:colOff>
      <xdr:row>23</xdr:row>
      <xdr:rowOff>0</xdr:rowOff>
    </xdr:from>
    <xdr:ext cx="190500" cy="190500"/>
    <xdr:grpSp>
      <xdr:nvGrpSpPr>
        <xdr:cNvPr id="30" name="shCalendar" hidden="1"/>
        <xdr:cNvGrpSpPr>
          <a:grpSpLocks/>
        </xdr:cNvGrpSpPr>
      </xdr:nvGrpSpPr>
      <xdr:grpSpPr bwMode="auto">
        <a:xfrm>
          <a:off x="26174700" y="469582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73</xdr:col>
      <xdr:colOff>38100</xdr:colOff>
      <xdr:row>23</xdr:row>
      <xdr:rowOff>0</xdr:rowOff>
    </xdr:from>
    <xdr:ext cx="190500" cy="190500"/>
    <xdr:grpSp>
      <xdr:nvGrpSpPr>
        <xdr:cNvPr id="33" name="shCalendar" hidden="1"/>
        <xdr:cNvGrpSpPr>
          <a:grpSpLocks/>
        </xdr:cNvGrpSpPr>
      </xdr:nvGrpSpPr>
      <xdr:grpSpPr bwMode="auto">
        <a:xfrm>
          <a:off x="31756350" y="469582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73</xdr:col>
      <xdr:colOff>0</xdr:colOff>
      <xdr:row>23</xdr:row>
      <xdr:rowOff>0</xdr:rowOff>
    </xdr:from>
    <xdr:ext cx="190500" cy="190500"/>
    <xdr:grpSp>
      <xdr:nvGrpSpPr>
        <xdr:cNvPr id="36" name="shCalendar" hidden="1"/>
        <xdr:cNvGrpSpPr>
          <a:grpSpLocks/>
        </xdr:cNvGrpSpPr>
      </xdr:nvGrpSpPr>
      <xdr:grpSpPr bwMode="auto">
        <a:xfrm>
          <a:off x="31718250" y="4695825"/>
          <a:ext cx="190500" cy="190500"/>
          <a:chOff x="13896191" y="1813753"/>
          <a:chExt cx="211023" cy="178845"/>
        </a:xfrm>
      </xdr:grpSpPr>
      <xdr:sp macro="[0]!modfrmDateChoose.CalendarShow" textlink="">
        <xdr:nvSpPr>
          <xdr:cNvPr id="3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85</xdr:col>
      <xdr:colOff>38100</xdr:colOff>
      <xdr:row>23</xdr:row>
      <xdr:rowOff>0</xdr:rowOff>
    </xdr:from>
    <xdr:ext cx="190500" cy="190500"/>
    <xdr:grpSp>
      <xdr:nvGrpSpPr>
        <xdr:cNvPr id="39" name="shCalendar" hidden="1"/>
        <xdr:cNvGrpSpPr>
          <a:grpSpLocks/>
        </xdr:cNvGrpSpPr>
      </xdr:nvGrpSpPr>
      <xdr:grpSpPr bwMode="auto">
        <a:xfrm>
          <a:off x="37299900" y="4695825"/>
          <a:ext cx="190500" cy="190500"/>
          <a:chOff x="13896191" y="1813753"/>
          <a:chExt cx="211023" cy="178845"/>
        </a:xfrm>
      </xdr:grpSpPr>
      <xdr:sp macro="[0]!modfrmDateChoose.CalendarShow" textlink="">
        <xdr:nvSpPr>
          <xdr:cNvPr id="4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85</xdr:col>
      <xdr:colOff>0</xdr:colOff>
      <xdr:row>23</xdr:row>
      <xdr:rowOff>0</xdr:rowOff>
    </xdr:from>
    <xdr:ext cx="190500" cy="190500"/>
    <xdr:grpSp>
      <xdr:nvGrpSpPr>
        <xdr:cNvPr id="42" name="shCalendar" hidden="1"/>
        <xdr:cNvGrpSpPr>
          <a:grpSpLocks/>
        </xdr:cNvGrpSpPr>
      </xdr:nvGrpSpPr>
      <xdr:grpSpPr bwMode="auto">
        <a:xfrm>
          <a:off x="37261800" y="4695825"/>
          <a:ext cx="190500" cy="190500"/>
          <a:chOff x="13896191" y="1813753"/>
          <a:chExt cx="211023" cy="178845"/>
        </a:xfrm>
      </xdr:grpSpPr>
      <xdr:sp macro="[0]!modfrmDateChoose.CalendarShow" textlink="">
        <xdr:nvSpPr>
          <xdr:cNvPr id="4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97</xdr:col>
      <xdr:colOff>38100</xdr:colOff>
      <xdr:row>23</xdr:row>
      <xdr:rowOff>0</xdr:rowOff>
    </xdr:from>
    <xdr:ext cx="190500" cy="190500"/>
    <xdr:grpSp>
      <xdr:nvGrpSpPr>
        <xdr:cNvPr id="45" name="shCalendar" hidden="1"/>
        <xdr:cNvGrpSpPr>
          <a:grpSpLocks/>
        </xdr:cNvGrpSpPr>
      </xdr:nvGrpSpPr>
      <xdr:grpSpPr bwMode="auto">
        <a:xfrm>
          <a:off x="42843450" y="4695825"/>
          <a:ext cx="190500" cy="190500"/>
          <a:chOff x="13896191" y="1813753"/>
          <a:chExt cx="211023" cy="178845"/>
        </a:xfrm>
      </xdr:grpSpPr>
      <xdr:sp macro="[0]!modfrmDateChoose.CalendarShow" textlink="">
        <xdr:nvSpPr>
          <xdr:cNvPr id="4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97</xdr:col>
      <xdr:colOff>0</xdr:colOff>
      <xdr:row>23</xdr:row>
      <xdr:rowOff>0</xdr:rowOff>
    </xdr:from>
    <xdr:ext cx="190500" cy="190500"/>
    <xdr:grpSp>
      <xdr:nvGrpSpPr>
        <xdr:cNvPr id="48" name="shCalendar" hidden="1"/>
        <xdr:cNvGrpSpPr>
          <a:grpSpLocks/>
        </xdr:cNvGrpSpPr>
      </xdr:nvGrpSpPr>
      <xdr:grpSpPr bwMode="auto">
        <a:xfrm>
          <a:off x="42805350" y="4695825"/>
          <a:ext cx="190500" cy="190500"/>
          <a:chOff x="13896191" y="1813753"/>
          <a:chExt cx="211023" cy="178845"/>
        </a:xfrm>
      </xdr:grpSpPr>
      <xdr:sp macro="[0]!modfrmDateChoose.CalendarShow" textlink="">
        <xdr:nvSpPr>
          <xdr:cNvPr id="4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109</xdr:col>
      <xdr:colOff>38100</xdr:colOff>
      <xdr:row>23</xdr:row>
      <xdr:rowOff>0</xdr:rowOff>
    </xdr:from>
    <xdr:ext cx="190500" cy="190500"/>
    <xdr:grpSp>
      <xdr:nvGrpSpPr>
        <xdr:cNvPr id="51" name="shCalendar" hidden="1"/>
        <xdr:cNvGrpSpPr>
          <a:grpSpLocks/>
        </xdr:cNvGrpSpPr>
      </xdr:nvGrpSpPr>
      <xdr:grpSpPr bwMode="auto">
        <a:xfrm>
          <a:off x="48348900" y="4695825"/>
          <a:ext cx="190500" cy="190500"/>
          <a:chOff x="13896191" y="1813753"/>
          <a:chExt cx="211023" cy="178845"/>
        </a:xfrm>
      </xdr:grpSpPr>
      <xdr:sp macro="[0]!modfrmDateChoose.CalendarShow" textlink="">
        <xdr:nvSpPr>
          <xdr:cNvPr id="5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109</xdr:col>
      <xdr:colOff>0</xdr:colOff>
      <xdr:row>23</xdr:row>
      <xdr:rowOff>0</xdr:rowOff>
    </xdr:from>
    <xdr:ext cx="190500" cy="190500"/>
    <xdr:grpSp>
      <xdr:nvGrpSpPr>
        <xdr:cNvPr id="54" name="shCalendar" hidden="1"/>
        <xdr:cNvGrpSpPr>
          <a:grpSpLocks/>
        </xdr:cNvGrpSpPr>
      </xdr:nvGrpSpPr>
      <xdr:grpSpPr bwMode="auto">
        <a:xfrm>
          <a:off x="48348900" y="4695825"/>
          <a:ext cx="190500" cy="190500"/>
          <a:chOff x="13896191" y="1813753"/>
          <a:chExt cx="211023" cy="178845"/>
        </a:xfrm>
      </xdr:grpSpPr>
      <xdr:sp macro="[0]!modfrmDateChoose.CalendarShow" textlink="">
        <xdr:nvSpPr>
          <xdr:cNvPr id="5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39</xdr:row>
      <xdr:rowOff>2</xdr:rowOff>
    </xdr:from>
    <xdr:to>
      <xdr:col>4</xdr:col>
      <xdr:colOff>3343276</xdr:colOff>
      <xdr:row>40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197" t="s">
        <v>490</v>
      </c>
      <c r="G2" s="1198"/>
      <c r="H2" s="1199"/>
      <c r="I2" s="435"/>
    </row>
    <row r="3" spans="1:20" ht="3" customHeight="1"/>
    <row r="4" spans="1:20" s="190" customFormat="1" ht="11.25">
      <c r="A4" s="214"/>
      <c r="B4" s="214"/>
      <c r="C4" s="214"/>
      <c r="D4" s="214"/>
      <c r="F4" s="1151" t="s">
        <v>453</v>
      </c>
      <c r="G4" s="1151"/>
      <c r="H4" s="1151"/>
      <c r="I4" s="1200"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00"/>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491</v>
      </c>
      <c r="H7" s="317" t="str">
        <f>IF(dateCh="","",dateCh)</f>
        <v>19.12.2019</v>
      </c>
      <c r="I7" s="196" t="s">
        <v>492</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493</v>
      </c>
      <c r="H8" s="317"/>
      <c r="I8" s="196" t="s">
        <v>589</v>
      </c>
      <c r="J8" s="333"/>
      <c r="K8" s="214"/>
      <c r="L8" s="214"/>
      <c r="M8" s="214"/>
      <c r="N8" s="214"/>
      <c r="O8" s="214"/>
      <c r="P8" s="214"/>
      <c r="Q8" s="214"/>
      <c r="R8" s="214"/>
      <c r="S8" s="214"/>
      <c r="T8" s="214"/>
    </row>
    <row r="9" spans="1:20" s="190" customFormat="1" ht="22.5">
      <c r="A9" s="1201"/>
      <c r="B9" s="214"/>
      <c r="C9" s="214"/>
      <c r="D9" s="214"/>
      <c r="F9" s="334" t="str">
        <f>"3." &amp;mergeValue(A9)</f>
        <v>3.1</v>
      </c>
      <c r="G9" s="416" t="s">
        <v>494</v>
      </c>
      <c r="H9" s="317"/>
      <c r="I9" s="196" t="s">
        <v>587</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4" t="s">
        <v>591</v>
      </c>
      <c r="H11" s="317" t="str">
        <f>IF(region_name="","",region_name)</f>
        <v>Ленинградская область</v>
      </c>
      <c r="I11" s="196" t="s">
        <v>498</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496</v>
      </c>
      <c r="H12" s="317"/>
      <c r="I12" s="196" t="s">
        <v>499</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497</v>
      </c>
      <c r="H13" s="317"/>
      <c r="I13" s="1202" t="s">
        <v>590</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402</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505</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504</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6" t="s">
        <v>592</v>
      </c>
      <c r="H19" s="1196"/>
      <c r="I19" s="226"/>
      <c r="J19" s="327"/>
      <c r="K19" s="327"/>
      <c r="L19" s="327"/>
      <c r="M19" s="327"/>
      <c r="N19" s="327"/>
      <c r="O19" s="327"/>
      <c r="P19" s="327"/>
      <c r="Q19" s="327"/>
      <c r="R19" s="327"/>
      <c r="S19" s="327"/>
      <c r="T19" s="327"/>
    </row>
  </sheetData>
  <sheetProtection algorithmName="SHA-512" hashValue="FgMz5cwY7bhLB4AxlFMIKBB5qI6ykhACgfFjU7I/D1G94gbvsy5b3dBPDsDqBRQYtCzn0nSfFnX0wBYjcdG7XQ==" saltValue="OPa0ZIfxjBrvk8+u1O3S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9" t="s">
        <v>630</v>
      </c>
      <c r="M5" s="1229"/>
      <c r="N5" s="1229"/>
      <c r="O5" s="1229"/>
      <c r="P5" s="1229"/>
      <c r="Q5" s="1229"/>
      <c r="R5" s="1229"/>
      <c r="S5" s="1229"/>
      <c r="T5" s="1229"/>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501</v>
      </c>
      <c r="N7" s="666"/>
      <c r="O7" s="1206" t="str">
        <f>IF(NameOrPr_ch="",IF(NameOrPr="","",NameOrPr),NameOrPr_ch)</f>
        <v>Комитет по тарифам и ценовой политике Лен.области (ЛенРТК)</v>
      </c>
      <c r="P7" s="1206"/>
      <c r="Q7" s="1206"/>
      <c r="R7" s="1206"/>
      <c r="S7" s="1206"/>
      <c r="T7" s="1206"/>
      <c r="U7" s="582"/>
      <c r="V7" s="582"/>
      <c r="W7" s="519"/>
      <c r="X7" s="590"/>
      <c r="Y7" s="590"/>
      <c r="Z7" s="590"/>
      <c r="AA7" s="590"/>
      <c r="AB7" s="590"/>
      <c r="AC7" s="590"/>
    </row>
    <row r="8" spans="1:29" s="570" customFormat="1" ht="18.75">
      <c r="A8" s="590"/>
      <c r="B8" s="590"/>
      <c r="C8" s="590"/>
      <c r="D8" s="590"/>
      <c r="E8" s="590"/>
      <c r="F8" s="590"/>
      <c r="G8" s="590"/>
      <c r="H8" s="590"/>
      <c r="L8" s="499"/>
      <c r="M8" s="617" t="s">
        <v>595</v>
      </c>
      <c r="N8" s="666"/>
      <c r="O8" s="1206" t="str">
        <f>IF(datePr_ch="",IF(datePr="","",datePr),datePr_ch)</f>
        <v>19.12.2019</v>
      </c>
      <c r="P8" s="1206"/>
      <c r="Q8" s="1206"/>
      <c r="R8" s="1206"/>
      <c r="S8" s="1206"/>
      <c r="T8" s="1206"/>
      <c r="U8" s="582"/>
      <c r="V8" s="582"/>
      <c r="W8" s="519"/>
      <c r="X8" s="590"/>
      <c r="Y8" s="590"/>
      <c r="Z8" s="590"/>
      <c r="AA8" s="590"/>
      <c r="AB8" s="590"/>
      <c r="AC8" s="590"/>
    </row>
    <row r="9" spans="1:29" s="570" customFormat="1" ht="18.75">
      <c r="A9" s="590"/>
      <c r="B9" s="590"/>
      <c r="C9" s="590"/>
      <c r="D9" s="590"/>
      <c r="E9" s="590"/>
      <c r="F9" s="590"/>
      <c r="G9" s="590"/>
      <c r="H9" s="590"/>
      <c r="L9" s="552"/>
      <c r="M9" s="617" t="s">
        <v>594</v>
      </c>
      <c r="N9" s="666"/>
      <c r="O9" s="1206" t="str">
        <f>IF(numberPr_ch="",IF(numberPr="","",numberPr),numberPr_ch)</f>
        <v>524-п</v>
      </c>
      <c r="P9" s="1206"/>
      <c r="Q9" s="1206"/>
      <c r="R9" s="1206"/>
      <c r="S9" s="1206"/>
      <c r="T9" s="1206"/>
      <c r="U9" s="582"/>
      <c r="V9" s="582"/>
      <c r="W9" s="519"/>
      <c r="X9" s="590"/>
      <c r="Y9" s="590"/>
      <c r="Z9" s="590"/>
      <c r="AA9" s="590"/>
      <c r="AB9" s="590"/>
      <c r="AC9" s="590"/>
    </row>
    <row r="10" spans="1:29" s="570" customFormat="1" ht="18.75">
      <c r="A10" s="590"/>
      <c r="B10" s="590"/>
      <c r="C10" s="590"/>
      <c r="D10" s="590"/>
      <c r="E10" s="590"/>
      <c r="F10" s="590"/>
      <c r="G10" s="590"/>
      <c r="H10" s="590"/>
      <c r="L10" s="552"/>
      <c r="M10" s="617" t="s">
        <v>500</v>
      </c>
      <c r="N10" s="666"/>
      <c r="O10" s="1206" t="str">
        <f>IF(IstPub_ch="",IF(IstPub="","",IstPub),IstPub_ch)</f>
        <v>http://tarif.lenobl.ru/dokumenty/docs_category_3/</v>
      </c>
      <c r="P10" s="1206"/>
      <c r="Q10" s="1206"/>
      <c r="R10" s="1206"/>
      <c r="S10" s="1206"/>
      <c r="T10" s="1206"/>
      <c r="U10" s="582"/>
      <c r="V10" s="582"/>
      <c r="W10" s="519"/>
      <c r="X10" s="590"/>
      <c r="Y10" s="590"/>
      <c r="Z10" s="590"/>
      <c r="AA10" s="590"/>
      <c r="AB10" s="590"/>
      <c r="AC10" s="590"/>
    </row>
    <row r="11" spans="1:29" s="570" customFormat="1" ht="11.25" hidden="1">
      <c r="A11" s="590"/>
      <c r="B11" s="590"/>
      <c r="C11" s="590"/>
      <c r="D11" s="590"/>
      <c r="E11" s="590"/>
      <c r="F11" s="590"/>
      <c r="G11" s="590"/>
      <c r="H11" s="590"/>
      <c r="L11" s="1230"/>
      <c r="M11" s="1230"/>
      <c r="N11" s="566"/>
      <c r="O11" s="582"/>
      <c r="P11" s="582"/>
      <c r="Q11" s="582"/>
      <c r="R11" s="582"/>
      <c r="S11" s="582"/>
      <c r="T11" s="582"/>
      <c r="U11" s="588" t="s">
        <v>372</v>
      </c>
      <c r="X11" s="590"/>
      <c r="Y11" s="590"/>
      <c r="Z11" s="590"/>
      <c r="AA11" s="590"/>
      <c r="AB11" s="590"/>
      <c r="AC11" s="590"/>
    </row>
    <row r="12" spans="1:29">
      <c r="J12" s="529"/>
      <c r="K12" s="529"/>
      <c r="L12" s="524"/>
      <c r="M12" s="524"/>
      <c r="N12" s="502"/>
      <c r="O12" s="1207"/>
      <c r="P12" s="1207"/>
      <c r="Q12" s="1207"/>
      <c r="R12" s="1207"/>
      <c r="S12" s="1207"/>
      <c r="T12" s="1207"/>
      <c r="U12" s="1207"/>
    </row>
    <row r="13" spans="1:29">
      <c r="J13" s="529"/>
      <c r="K13" s="529"/>
      <c r="L13" s="1151" t="s">
        <v>453</v>
      </c>
      <c r="M13" s="1151"/>
      <c r="N13" s="1151"/>
      <c r="O13" s="1151"/>
      <c r="P13" s="1151"/>
      <c r="Q13" s="1151"/>
      <c r="R13" s="1151"/>
      <c r="S13" s="1151"/>
      <c r="T13" s="1151"/>
      <c r="U13" s="1151"/>
      <c r="V13" s="1151"/>
      <c r="W13" s="1151" t="s">
        <v>454</v>
      </c>
    </row>
    <row r="14" spans="1:29" ht="14.25" customHeight="1">
      <c r="J14" s="529"/>
      <c r="K14" s="529"/>
      <c r="L14" s="1213" t="s">
        <v>91</v>
      </c>
      <c r="M14" s="1213" t="s">
        <v>638</v>
      </c>
      <c r="N14" s="661"/>
      <c r="O14" s="1214" t="s">
        <v>640</v>
      </c>
      <c r="P14" s="1215"/>
      <c r="Q14" s="1215"/>
      <c r="R14" s="1215"/>
      <c r="S14" s="1215"/>
      <c r="T14" s="1216"/>
      <c r="U14" s="1224" t="s">
        <v>340</v>
      </c>
      <c r="V14" s="1210" t="s">
        <v>274</v>
      </c>
      <c r="W14" s="1151"/>
    </row>
    <row r="15" spans="1:29" ht="14.25" customHeight="1">
      <c r="J15" s="529"/>
      <c r="K15" s="529"/>
      <c r="L15" s="1213"/>
      <c r="M15" s="1213"/>
      <c r="N15" s="662"/>
      <c r="O15" s="1219" t="s">
        <v>604</v>
      </c>
      <c r="P15" s="1217" t="s">
        <v>270</v>
      </c>
      <c r="Q15" s="1218"/>
      <c r="R15" s="1221" t="s">
        <v>653</v>
      </c>
      <c r="S15" s="1222"/>
      <c r="T15" s="1223"/>
      <c r="U15" s="1225"/>
      <c r="V15" s="1211"/>
      <c r="W15" s="1151"/>
    </row>
    <row r="16" spans="1:29" ht="33.75" customHeight="1">
      <c r="J16" s="529"/>
      <c r="K16" s="529"/>
      <c r="L16" s="1213"/>
      <c r="M16" s="1213"/>
      <c r="N16" s="663"/>
      <c r="O16" s="1220"/>
      <c r="P16" s="535" t="s">
        <v>605</v>
      </c>
      <c r="Q16" s="535" t="s">
        <v>6</v>
      </c>
      <c r="R16" s="536" t="s">
        <v>273</v>
      </c>
      <c r="S16" s="1208" t="s">
        <v>272</v>
      </c>
      <c r="T16" s="1209"/>
      <c r="U16" s="1226"/>
      <c r="V16" s="1212"/>
      <c r="W16" s="1151"/>
    </row>
    <row r="17" spans="1:29">
      <c r="J17" s="529"/>
      <c r="K17" s="569">
        <v>1</v>
      </c>
      <c r="L17" s="647" t="s">
        <v>92</v>
      </c>
      <c r="M17" s="647" t="s">
        <v>48</v>
      </c>
      <c r="N17" s="649" t="str">
        <f ca="1">OFFSET(N17,0,-1)</f>
        <v>2</v>
      </c>
      <c r="O17" s="648">
        <f ca="1">OFFSET(O17,0,-1)+1</f>
        <v>3</v>
      </c>
      <c r="P17" s="648">
        <f ca="1">OFFSET(P17,0,-1)+1</f>
        <v>4</v>
      </c>
      <c r="Q17" s="648">
        <f ca="1">OFFSET(Q17,0,-1)+1</f>
        <v>5</v>
      </c>
      <c r="R17" s="648">
        <f ca="1">OFFSET(R17,0,-1)+1</f>
        <v>6</v>
      </c>
      <c r="S17" s="1231">
        <f ca="1">OFFSET(S17,0,-1)+1</f>
        <v>7</v>
      </c>
      <c r="T17" s="1231"/>
      <c r="U17" s="648">
        <f ca="1">OFFSET(U17,0,-2)+1</f>
        <v>8</v>
      </c>
      <c r="V17" s="649">
        <f ca="1">OFFSET(V17,0,-1)</f>
        <v>8</v>
      </c>
      <c r="W17" s="648">
        <f ca="1">OFFSET(W17,0,-1)+1</f>
        <v>9</v>
      </c>
    </row>
    <row r="18" spans="1:29" ht="22.5">
      <c r="A18" s="1232">
        <v>1</v>
      </c>
      <c r="B18" s="865"/>
      <c r="C18" s="865"/>
      <c r="D18" s="865"/>
      <c r="E18" s="866"/>
      <c r="F18" s="867"/>
      <c r="G18" s="867"/>
      <c r="H18" s="867"/>
      <c r="I18" s="868"/>
      <c r="J18" s="863"/>
      <c r="K18" s="870"/>
      <c r="L18" s="593">
        <f>mergeValue(A18)</f>
        <v>1</v>
      </c>
      <c r="M18" s="641" t="s">
        <v>20</v>
      </c>
      <c r="N18" s="646"/>
      <c r="O18" s="1233"/>
      <c r="P18" s="1233"/>
      <c r="Q18" s="1233"/>
      <c r="R18" s="1233"/>
      <c r="S18" s="1233"/>
      <c r="T18" s="1233"/>
      <c r="U18" s="1233"/>
      <c r="V18" s="1233"/>
      <c r="W18" s="630" t="s">
        <v>475</v>
      </c>
      <c r="Y18" s="589"/>
      <c r="Z18" s="589" t="str">
        <f t="shared" ref="Z18:Z31" si="0">IF(M18="","",M18 )</f>
        <v>Наименование тарифа</v>
      </c>
      <c r="AA18" s="589"/>
      <c r="AB18" s="589"/>
      <c r="AC18" s="589"/>
    </row>
    <row r="19" spans="1:29" ht="22.5">
      <c r="A19" s="1232"/>
      <c r="B19" s="1232">
        <v>1</v>
      </c>
      <c r="C19" s="865"/>
      <c r="D19" s="865"/>
      <c r="E19" s="867"/>
      <c r="F19" s="867"/>
      <c r="G19" s="867"/>
      <c r="H19" s="867"/>
      <c r="I19" s="862"/>
      <c r="J19" s="861"/>
      <c r="K19" s="864"/>
      <c r="L19" s="593" t="str">
        <f>mergeValue(A19) &amp;"."&amp; mergeValue(B19)</f>
        <v>1.1</v>
      </c>
      <c r="M19" s="546" t="s">
        <v>16</v>
      </c>
      <c r="N19" s="646"/>
      <c r="O19" s="1233"/>
      <c r="P19" s="1233"/>
      <c r="Q19" s="1233"/>
      <c r="R19" s="1233"/>
      <c r="S19" s="1233"/>
      <c r="T19" s="1233"/>
      <c r="U19" s="1233"/>
      <c r="V19" s="1233"/>
      <c r="W19" s="630" t="s">
        <v>476</v>
      </c>
      <c r="Y19" s="589"/>
      <c r="Z19" s="589" t="str">
        <f t="shared" si="0"/>
        <v>Территория действия тарифа</v>
      </c>
      <c r="AA19" s="589"/>
      <c r="AB19" s="589"/>
      <c r="AC19" s="589"/>
    </row>
    <row r="20" spans="1:29" ht="22.5">
      <c r="A20" s="1232"/>
      <c r="B20" s="1232"/>
      <c r="C20" s="1232">
        <v>1</v>
      </c>
      <c r="D20" s="865"/>
      <c r="E20" s="867"/>
      <c r="F20" s="867"/>
      <c r="G20" s="867"/>
      <c r="H20" s="867"/>
      <c r="I20" s="869"/>
      <c r="J20" s="861"/>
      <c r="K20" s="864"/>
      <c r="L20" s="593" t="str">
        <f>mergeValue(A20) &amp;"."&amp; mergeValue(B20)&amp;"."&amp; mergeValue(C20)</f>
        <v>1.1.1</v>
      </c>
      <c r="M20" s="547" t="s">
        <v>7</v>
      </c>
      <c r="N20" s="646"/>
      <c r="O20" s="1233"/>
      <c r="P20" s="1233"/>
      <c r="Q20" s="1233"/>
      <c r="R20" s="1233"/>
      <c r="S20" s="1233"/>
      <c r="T20" s="1233"/>
      <c r="U20" s="1233"/>
      <c r="V20" s="1233"/>
      <c r="W20" s="630" t="s">
        <v>632</v>
      </c>
      <c r="Y20" s="589"/>
      <c r="Z20" s="589" t="str">
        <f t="shared" si="0"/>
        <v xml:space="preserve">Наименование системы теплоснабжения </v>
      </c>
      <c r="AA20" s="589"/>
      <c r="AB20" s="589"/>
      <c r="AC20" s="589"/>
    </row>
    <row r="21" spans="1:29" ht="22.5">
      <c r="A21" s="1232"/>
      <c r="B21" s="1232"/>
      <c r="C21" s="1232"/>
      <c r="D21" s="1232">
        <v>1</v>
      </c>
      <c r="E21" s="867"/>
      <c r="F21" s="867"/>
      <c r="G21" s="867"/>
      <c r="H21" s="867"/>
      <c r="I21" s="869"/>
      <c r="J21" s="861"/>
      <c r="K21" s="864"/>
      <c r="L21" s="593" t="str">
        <f>mergeValue(A21) &amp;"."&amp; mergeValue(B21)&amp;"."&amp; mergeValue(C21)&amp;"."&amp; mergeValue(D21)</f>
        <v>1.1.1.1</v>
      </c>
      <c r="M21" s="548" t="s">
        <v>22</v>
      </c>
      <c r="N21" s="646"/>
      <c r="O21" s="1233"/>
      <c r="P21" s="1233"/>
      <c r="Q21" s="1233"/>
      <c r="R21" s="1233"/>
      <c r="S21" s="1233"/>
      <c r="T21" s="1233"/>
      <c r="U21" s="1233"/>
      <c r="V21" s="1233"/>
      <c r="W21" s="630" t="s">
        <v>633</v>
      </c>
      <c r="Y21" s="589"/>
      <c r="Z21" s="589" t="str">
        <f t="shared" si="0"/>
        <v xml:space="preserve">Источник тепловой энергии  </v>
      </c>
      <c r="AA21" s="589"/>
      <c r="AB21" s="589"/>
      <c r="AC21" s="589"/>
    </row>
    <row r="22" spans="1:29" ht="101.25">
      <c r="A22" s="1232"/>
      <c r="B22" s="1232"/>
      <c r="C22" s="1232"/>
      <c r="D22" s="1232"/>
      <c r="E22" s="1232">
        <v>1</v>
      </c>
      <c r="F22" s="867"/>
      <c r="G22" s="867"/>
      <c r="H22" s="865">
        <v>1</v>
      </c>
      <c r="I22" s="1232">
        <v>1</v>
      </c>
      <c r="J22" s="867"/>
      <c r="K22" s="872"/>
      <c r="L22" s="593" t="str">
        <f>mergeValue(A22) &amp;"."&amp; mergeValue(B22)&amp;"."&amp; mergeValue(C22)&amp;"."&amp; mergeValue(D22)&amp;"."&amp; mergeValue(E22)</f>
        <v>1.1.1.1.1</v>
      </c>
      <c r="M22" s="554" t="s">
        <v>9</v>
      </c>
      <c r="N22" s="646"/>
      <c r="O22" s="1234"/>
      <c r="P22" s="1234"/>
      <c r="Q22" s="1234"/>
      <c r="R22" s="1234"/>
      <c r="S22" s="1234"/>
      <c r="T22" s="1234"/>
      <c r="U22" s="1234"/>
      <c r="V22" s="1234"/>
      <c r="W22" s="630" t="s">
        <v>637</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2"/>
      <c r="B23" s="1232"/>
      <c r="C23" s="1232"/>
      <c r="D23" s="1232"/>
      <c r="E23" s="1232"/>
      <c r="F23" s="1232">
        <v>1</v>
      </c>
      <c r="G23" s="865"/>
      <c r="H23" s="865"/>
      <c r="I23" s="1232"/>
      <c r="J23" s="1232">
        <v>1</v>
      </c>
      <c r="K23" s="873"/>
      <c r="L23" s="593" t="str">
        <f>mergeValue(A23) &amp;"."&amp; mergeValue(B23)&amp;"."&amp; mergeValue(C23)&amp;"."&amp; mergeValue(D23)&amp;"."&amp; mergeValue(E23)&amp;"."&amp; mergeValue(F23)</f>
        <v>1.1.1.1.1.1</v>
      </c>
      <c r="M23" s="555" t="s">
        <v>10</v>
      </c>
      <c r="N23" s="646"/>
      <c r="O23" s="1235"/>
      <c r="P23" s="1236"/>
      <c r="Q23" s="1236"/>
      <c r="R23" s="1236"/>
      <c r="S23" s="1236"/>
      <c r="T23" s="1236"/>
      <c r="U23" s="1236"/>
      <c r="V23" s="1237"/>
      <c r="W23" s="630" t="s">
        <v>635</v>
      </c>
      <c r="Y23" s="589"/>
      <c r="Z23" s="589" t="str">
        <f t="shared" si="0"/>
        <v>Группа потребителей</v>
      </c>
      <c r="AA23" s="589"/>
      <c r="AB23" s="589"/>
      <c r="AC23" s="589"/>
    </row>
    <row r="24" spans="1:29" ht="189" customHeight="1">
      <c r="A24" s="1232"/>
      <c r="B24" s="1232"/>
      <c r="C24" s="1232"/>
      <c r="D24" s="1232"/>
      <c r="E24" s="1232"/>
      <c r="F24" s="1232"/>
      <c r="G24" s="865">
        <v>1</v>
      </c>
      <c r="H24" s="865"/>
      <c r="I24" s="1232"/>
      <c r="J24" s="1232"/>
      <c r="K24" s="873">
        <v>1</v>
      </c>
      <c r="L24" s="593" t="str">
        <f>mergeValue(A24) &amp;"."&amp; mergeValue(B24)&amp;"."&amp; mergeValue(C24)&amp;"."&amp; mergeValue(D24)&amp;"."&amp; mergeValue(E24)&amp;"."&amp; mergeValue(F24)&amp;"."&amp; mergeValue(G24)</f>
        <v>1.1.1.1.1.1.1</v>
      </c>
      <c r="M24" s="1065"/>
      <c r="N24" s="646"/>
      <c r="O24" s="562"/>
      <c r="P24" s="562"/>
      <c r="Q24" s="1090"/>
      <c r="R24" s="1227"/>
      <c r="S24" s="1228" t="s">
        <v>83</v>
      </c>
      <c r="T24" s="1227"/>
      <c r="U24" s="1228" t="s">
        <v>84</v>
      </c>
      <c r="V24" s="562"/>
      <c r="W24" s="1203" t="s">
        <v>654</v>
      </c>
      <c r="X24" s="585" t="str">
        <f>strCheckDate(O25:V25)</f>
        <v/>
      </c>
      <c r="Y24" s="589"/>
      <c r="Z24" s="589" t="str">
        <f t="shared" si="0"/>
        <v/>
      </c>
      <c r="AA24" s="589"/>
      <c r="AB24" s="589"/>
      <c r="AC24" s="589"/>
    </row>
    <row r="25" spans="1:29" ht="11.25" hidden="1" customHeight="1">
      <c r="A25" s="1232"/>
      <c r="B25" s="1232"/>
      <c r="C25" s="1232"/>
      <c r="D25" s="1232"/>
      <c r="E25" s="1232"/>
      <c r="F25" s="1232"/>
      <c r="G25" s="865"/>
      <c r="H25" s="865"/>
      <c r="I25" s="1232"/>
      <c r="J25" s="1232"/>
      <c r="K25" s="873"/>
      <c r="L25" s="600"/>
      <c r="M25" s="646"/>
      <c r="N25" s="646"/>
      <c r="O25" s="562"/>
      <c r="P25" s="562"/>
      <c r="Q25" s="584" t="str">
        <f>R24 &amp; "-" &amp; T24</f>
        <v>-</v>
      </c>
      <c r="R25" s="1227"/>
      <c r="S25" s="1228"/>
      <c r="T25" s="1227"/>
      <c r="U25" s="1228"/>
      <c r="V25" s="562"/>
      <c r="W25" s="1204"/>
      <c r="Y25" s="589"/>
      <c r="Z25" s="589" t="str">
        <f t="shared" si="0"/>
        <v/>
      </c>
      <c r="AA25" s="589"/>
      <c r="AB25" s="589"/>
      <c r="AC25" s="589"/>
    </row>
    <row r="26" spans="1:29" ht="15" customHeight="1">
      <c r="A26" s="1232"/>
      <c r="B26" s="1232"/>
      <c r="C26" s="1232"/>
      <c r="D26" s="1232"/>
      <c r="E26" s="1232"/>
      <c r="F26" s="1232"/>
      <c r="G26" s="867"/>
      <c r="H26" s="865"/>
      <c r="I26" s="1232"/>
      <c r="J26" s="1232"/>
      <c r="K26" s="872"/>
      <c r="L26" s="538"/>
      <c r="M26" s="557" t="s">
        <v>25</v>
      </c>
      <c r="N26" s="564"/>
      <c r="O26" s="564"/>
      <c r="P26" s="564"/>
      <c r="Q26" s="564"/>
      <c r="R26" s="564"/>
      <c r="S26" s="564"/>
      <c r="T26" s="564"/>
      <c r="U26" s="564"/>
      <c r="V26" s="560"/>
      <c r="W26" s="1205"/>
      <c r="Y26" s="589"/>
      <c r="Z26" s="589" t="str">
        <f t="shared" si="0"/>
        <v>Добавить вид теплоносителя (параметры теплоносителя)</v>
      </c>
      <c r="AA26" s="589"/>
      <c r="AB26" s="589"/>
      <c r="AC26" s="589"/>
    </row>
    <row r="27" spans="1:29" ht="15" customHeight="1">
      <c r="A27" s="1232"/>
      <c r="B27" s="1232"/>
      <c r="C27" s="1232"/>
      <c r="D27" s="1232"/>
      <c r="E27" s="1232"/>
      <c r="F27" s="867"/>
      <c r="G27" s="867"/>
      <c r="H27" s="865"/>
      <c r="I27" s="1232"/>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2"/>
      <c r="B28" s="1232"/>
      <c r="C28" s="1232"/>
      <c r="D28" s="1232"/>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2"/>
      <c r="B29" s="1232"/>
      <c r="C29" s="1232"/>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2"/>
      <c r="B30" s="1232"/>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2"/>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3"/>
      <c r="M32" s="565" t="s">
        <v>308</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6" t="s">
        <v>631</v>
      </c>
      <c r="N34" s="1196"/>
      <c r="O34" s="1196"/>
      <c r="P34" s="1196"/>
      <c r="Q34" s="1196"/>
      <c r="R34" s="1196"/>
      <c r="S34" s="1196"/>
      <c r="T34" s="1196"/>
      <c r="U34" s="1196"/>
      <c r="V34" s="1196"/>
      <c r="W34" s="1196"/>
    </row>
  </sheetData>
  <sheetProtection algorithmName="SHA-512" hashValue="CSSAXcvfrNz2fWlC8/YBRKFRdJiNPOQlmcSV4jdYeID9T2xEjrJwpXlBtoKvU2A9iFV0El+rfUHvFiOrA8NeSQ==" saltValue="3PRXLAeByokXvVuar9cBTA==" spinCount="100000" sheet="1" objects="1" scenarios="1" formatColumns="0" formatRows="0"/>
  <dataConsolidate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6"/>
  <sheetViews>
    <sheetView showGridLines="0" topLeftCell="E1" zoomScaleNormal="100" workbookViewId="0">
      <selection activeCell="G14" sqref="G14"/>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48</v>
      </c>
    </row>
    <row r="2" spans="1:20" ht="22.5">
      <c r="F2" s="1197" t="s">
        <v>490</v>
      </c>
      <c r="G2" s="1198"/>
      <c r="H2" s="1199"/>
      <c r="I2" s="806"/>
    </row>
    <row r="3" spans="1:20" ht="3" customHeight="1"/>
    <row r="4" spans="1:20" s="1007" customFormat="1" ht="11.25">
      <c r="A4" s="1013"/>
      <c r="B4" s="1013"/>
      <c r="C4" s="1013"/>
      <c r="D4" s="1013"/>
      <c r="F4" s="1151" t="s">
        <v>453</v>
      </c>
      <c r="G4" s="1151"/>
      <c r="H4" s="1151"/>
      <c r="I4" s="1200" t="s">
        <v>454</v>
      </c>
      <c r="J4" s="1013"/>
      <c r="K4" s="1013"/>
      <c r="L4" s="1013"/>
      <c r="M4" s="1013"/>
      <c r="N4" s="1013"/>
      <c r="O4" s="1013"/>
      <c r="P4" s="1013"/>
      <c r="Q4" s="1013"/>
      <c r="R4" s="1013"/>
      <c r="S4" s="1013"/>
      <c r="T4" s="1013"/>
    </row>
    <row r="5" spans="1:20" s="1007" customFormat="1" ht="11.25" customHeight="1">
      <c r="A5" s="1013"/>
      <c r="B5" s="1013"/>
      <c r="C5" s="1013"/>
      <c r="D5" s="1013"/>
      <c r="F5" s="1022" t="s">
        <v>91</v>
      </c>
      <c r="G5" s="810" t="s">
        <v>456</v>
      </c>
      <c r="H5" s="1031" t="s">
        <v>441</v>
      </c>
      <c r="I5" s="1200"/>
      <c r="J5" s="1013"/>
      <c r="K5" s="1013"/>
      <c r="L5" s="1013"/>
      <c r="M5" s="1013"/>
      <c r="N5" s="1013"/>
      <c r="O5" s="1013"/>
      <c r="P5" s="1013"/>
      <c r="Q5" s="1013"/>
      <c r="R5" s="1013"/>
      <c r="S5" s="1013"/>
      <c r="T5" s="1013"/>
    </row>
    <row r="6" spans="1:20" s="1007" customFormat="1" ht="12" customHeight="1">
      <c r="A6" s="1013"/>
      <c r="B6" s="1013"/>
      <c r="C6" s="1013"/>
      <c r="D6" s="1013"/>
      <c r="F6" s="811" t="s">
        <v>92</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491</v>
      </c>
      <c r="H7" s="1027" t="str">
        <f>IF(dateCh="","",dateCh)</f>
        <v>19.12.2019</v>
      </c>
      <c r="I7" s="816" t="s">
        <v>492</v>
      </c>
      <c r="J7" s="615"/>
      <c r="K7" s="1013"/>
      <c r="L7" s="1013"/>
      <c r="M7" s="1013"/>
      <c r="N7" s="1013"/>
      <c r="O7" s="1013"/>
      <c r="P7" s="1013"/>
      <c r="Q7" s="1013"/>
      <c r="R7" s="1013"/>
      <c r="S7" s="1013"/>
      <c r="T7" s="1013"/>
    </row>
    <row r="8" spans="1:20" s="1007" customFormat="1" ht="45">
      <c r="A8" s="1201">
        <v>1</v>
      </c>
      <c r="B8" s="1013"/>
      <c r="C8" s="1013"/>
      <c r="D8" s="1013"/>
      <c r="F8" s="1029" t="str">
        <f>"2." &amp;mergeValue(A8)</f>
        <v>2.1</v>
      </c>
      <c r="G8" s="815" t="s">
        <v>493</v>
      </c>
      <c r="H8" s="1027" t="str">
        <f>IF('Перечень тарифов'!R21="","наименование отсутствует","" &amp; 'Перечень тарифов'!R21 &amp; "")</f>
        <v>наименование отсутствует</v>
      </c>
      <c r="I8" s="816" t="s">
        <v>589</v>
      </c>
      <c r="J8" s="615"/>
      <c r="K8" s="1013"/>
      <c r="L8" s="1013"/>
      <c r="M8" s="1013"/>
      <c r="N8" s="1013"/>
      <c r="O8" s="1013"/>
      <c r="P8" s="1013"/>
      <c r="Q8" s="1013"/>
      <c r="R8" s="1013"/>
      <c r="S8" s="1013"/>
      <c r="T8" s="1013"/>
    </row>
    <row r="9" spans="1:20" s="1007" customFormat="1" ht="56.25">
      <c r="A9" s="1201"/>
      <c r="B9" s="1013"/>
      <c r="C9" s="1013"/>
      <c r="D9" s="1013"/>
      <c r="F9" s="1029" t="str">
        <f>"3." &amp;mergeValue(A9)</f>
        <v>3.1</v>
      </c>
      <c r="G9" s="815" t="s">
        <v>494</v>
      </c>
      <c r="H9" s="102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816" t="s">
        <v>587</v>
      </c>
      <c r="J9" s="615"/>
      <c r="K9" s="1013"/>
      <c r="L9" s="1013"/>
      <c r="M9" s="1013"/>
      <c r="N9" s="1013"/>
      <c r="O9" s="1013"/>
      <c r="P9" s="1013"/>
      <c r="Q9" s="1013"/>
      <c r="R9" s="1013"/>
      <c r="S9" s="1013"/>
      <c r="T9" s="1013"/>
    </row>
    <row r="10" spans="1:20" s="1007" customFormat="1" ht="22.5">
      <c r="A10" s="1201"/>
      <c r="B10" s="1013"/>
      <c r="C10" s="1013"/>
      <c r="D10" s="1013"/>
      <c r="F10" s="1029" t="str">
        <f>"4."&amp;mergeValue(A10)</f>
        <v>4.1</v>
      </c>
      <c r="G10" s="815" t="s">
        <v>495</v>
      </c>
      <c r="H10" s="1031" t="s">
        <v>457</v>
      </c>
      <c r="I10" s="816"/>
      <c r="J10" s="615"/>
      <c r="K10" s="1013"/>
      <c r="L10" s="1013"/>
      <c r="M10" s="1013"/>
      <c r="N10" s="1013"/>
      <c r="O10" s="1013"/>
      <c r="P10" s="1013"/>
      <c r="Q10" s="1013"/>
      <c r="R10" s="1013"/>
      <c r="S10" s="1013"/>
      <c r="T10" s="1013"/>
    </row>
    <row r="11" spans="1:20" s="1007" customFormat="1" ht="18.75">
      <c r="A11" s="1201"/>
      <c r="B11" s="1201">
        <v>1</v>
      </c>
      <c r="C11" s="1023"/>
      <c r="D11" s="1023"/>
      <c r="F11" s="1029" t="str">
        <f>"4."&amp;mergeValue(A11) &amp;"."&amp;mergeValue(B11)</f>
        <v>4.1.1</v>
      </c>
      <c r="G11" s="830" t="s">
        <v>591</v>
      </c>
      <c r="H11" s="1027" t="str">
        <f>IF(region_name="","",region_name)</f>
        <v>Ленинградская область</v>
      </c>
      <c r="I11" s="816" t="s">
        <v>498</v>
      </c>
      <c r="J11" s="615"/>
      <c r="K11" s="1013"/>
      <c r="L11" s="1013"/>
      <c r="M11" s="1013"/>
      <c r="N11" s="1013"/>
      <c r="O11" s="1013"/>
      <c r="P11" s="1013"/>
      <c r="Q11" s="1013"/>
      <c r="R11" s="1013"/>
      <c r="S11" s="1013"/>
      <c r="T11" s="1013"/>
    </row>
    <row r="12" spans="1:20" s="1007" customFormat="1" ht="22.5">
      <c r="A12" s="1201"/>
      <c r="B12" s="1201"/>
      <c r="C12" s="1201">
        <v>1</v>
      </c>
      <c r="D12" s="1023"/>
      <c r="F12" s="1029" t="str">
        <f>"4."&amp;mergeValue(A12) &amp;"."&amp;mergeValue(B12)&amp;"."&amp;mergeValue(C12)</f>
        <v>4.1.1.1</v>
      </c>
      <c r="G12" s="817" t="s">
        <v>496</v>
      </c>
      <c r="H12" s="1027" t="str">
        <f>IF(Территории!H13="","","" &amp; Территории!H13 &amp; "")</f>
        <v>Всеволожский муниципальный район</v>
      </c>
      <c r="I12" s="816" t="s">
        <v>499</v>
      </c>
      <c r="J12" s="615"/>
      <c r="K12" s="1013"/>
      <c r="L12" s="1013"/>
      <c r="M12" s="1013"/>
      <c r="N12" s="1013"/>
      <c r="O12" s="1013"/>
      <c r="P12" s="1013"/>
      <c r="Q12" s="1013"/>
      <c r="R12" s="1013"/>
      <c r="S12" s="1013"/>
      <c r="T12" s="1013"/>
    </row>
    <row r="13" spans="1:20" s="1007" customFormat="1" ht="18.75">
      <c r="A13" s="1201"/>
      <c r="B13" s="1201"/>
      <c r="C13" s="1201"/>
      <c r="D13" s="1023">
        <v>1</v>
      </c>
      <c r="F13" s="1029" t="str">
        <f>"4."&amp;mergeValue(A13) &amp;"."&amp;mergeValue(B13)&amp;"."&amp;mergeValue(C13)&amp;"."&amp;mergeValue(D13)</f>
        <v>4.1.1.1.1</v>
      </c>
      <c r="G13" s="818" t="s">
        <v>497</v>
      </c>
      <c r="H13" s="1027" t="str">
        <f>IF(Территории!R14="","","" &amp; Территории!R14 &amp; "")</f>
        <v>Заневское (41612155)</v>
      </c>
      <c r="I13" s="1202" t="s">
        <v>590</v>
      </c>
      <c r="J13" s="615"/>
      <c r="K13" s="1013"/>
      <c r="L13" s="1013"/>
      <c r="M13" s="1013"/>
      <c r="N13" s="1013"/>
      <c r="O13" s="1013"/>
      <c r="P13" s="1013"/>
      <c r="Q13" s="1013"/>
      <c r="R13" s="1013"/>
      <c r="S13" s="1013"/>
      <c r="T13" s="1013"/>
    </row>
    <row r="14" spans="1:20" s="1007" customFormat="1" ht="18.75">
      <c r="A14" s="1201"/>
      <c r="B14" s="1201"/>
      <c r="C14" s="1201"/>
      <c r="D14" s="1104">
        <v>2</v>
      </c>
      <c r="F14" s="1029" t="str">
        <f>"4."&amp;mergeValue(A14) &amp;"."&amp;mergeValue(B14)&amp;"."&amp;mergeValue(C14)&amp;"."&amp;mergeValue(D14)</f>
        <v>4.1.1.1.2</v>
      </c>
      <c r="G14" s="818" t="s">
        <v>497</v>
      </c>
      <c r="H14" s="1108" t="str">
        <f>IF(Территории!R15="","","" &amp; Территории!R15 &amp; "")</f>
        <v>Муринское (41612428)</v>
      </c>
      <c r="I14" s="1202"/>
      <c r="J14" s="615"/>
      <c r="K14" s="1013"/>
      <c r="L14" s="1013"/>
      <c r="M14" s="1013"/>
      <c r="N14" s="1013"/>
      <c r="O14" s="1013"/>
      <c r="P14" s="1013"/>
      <c r="Q14" s="1013"/>
      <c r="R14" s="1013"/>
      <c r="S14" s="1013"/>
      <c r="T14" s="1013"/>
    </row>
    <row r="15" spans="1:20" s="772" customFormat="1" ht="3" customHeight="1">
      <c r="A15" s="773"/>
      <c r="B15" s="773"/>
      <c r="C15" s="773"/>
      <c r="D15" s="773"/>
      <c r="F15" s="625"/>
      <c r="G15" s="626"/>
      <c r="H15" s="627"/>
      <c r="I15" s="628"/>
      <c r="J15" s="773"/>
      <c r="K15" s="773"/>
      <c r="L15" s="773"/>
      <c r="M15" s="773"/>
      <c r="N15" s="773"/>
      <c r="O15" s="773"/>
      <c r="P15" s="773"/>
      <c r="Q15" s="773"/>
      <c r="R15" s="773"/>
      <c r="S15" s="773"/>
      <c r="T15" s="773"/>
    </row>
    <row r="16" spans="1:20" s="772" customFormat="1" ht="15" customHeight="1">
      <c r="A16" s="773"/>
      <c r="B16" s="773"/>
      <c r="C16" s="773"/>
      <c r="D16" s="773"/>
      <c r="F16" s="822"/>
      <c r="G16" s="1196" t="s">
        <v>592</v>
      </c>
      <c r="H16" s="1196"/>
      <c r="I16" s="983"/>
      <c r="J16" s="773"/>
      <c r="K16" s="773"/>
      <c r="L16" s="773"/>
      <c r="M16" s="773"/>
      <c r="N16" s="773"/>
      <c r="O16" s="773"/>
      <c r="P16" s="773"/>
      <c r="Q16" s="773"/>
      <c r="R16" s="773"/>
      <c r="S16" s="773"/>
      <c r="T16" s="773"/>
    </row>
  </sheetData>
  <sheetProtection algorithmName="SHA-512" hashValue="Ae7MkKmanIVEkbrbxq6HZgQl/SJQviSNM/MXJ5SyW4fPcwdOBcjGI3O7c3TkKsqob9id4ws9GDu8031b94yfBg==" saltValue="PiYL4CjjLF01tH3z+REn1Q==" spinCount="100000" sheet="1" objects="1" scenarios="1" formatColumns="0" formatRows="0"/>
  <mergeCells count="8">
    <mergeCell ref="G16:H16"/>
    <mergeCell ref="F2:H2"/>
    <mergeCell ref="F4:H4"/>
    <mergeCell ref="I4:I5"/>
    <mergeCell ref="A8:A14"/>
    <mergeCell ref="B11:B14"/>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6">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G30"/>
  <sheetViews>
    <sheetView showGridLines="0" topLeftCell="AP4" zoomScaleNormal="100" workbookViewId="0">
      <selection activeCell="BL24" sqref="BL24"/>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customWidth="1"/>
    <col min="22" max="22" width="29.7109375" style="1057" customWidth="1"/>
    <col min="23" max="24" width="23.7109375" style="1057" hidden="1" customWidth="1"/>
    <col min="25" max="25" width="11.7109375" style="1057" customWidth="1"/>
    <col min="26" max="26" width="3.7109375" style="1057" customWidth="1"/>
    <col min="27" max="27" width="11.7109375" style="1057" customWidth="1"/>
    <col min="28" max="28" width="8.5703125" style="1057" customWidth="1"/>
    <col min="29" max="29" width="29.7109375" style="1057" customWidth="1"/>
    <col min="30" max="31" width="23.7109375" style="1057" hidden="1" customWidth="1"/>
    <col min="32" max="32" width="11.7109375" style="1057" customWidth="1"/>
    <col min="33" max="33" width="3.7109375" style="1057" customWidth="1"/>
    <col min="34" max="34" width="11.7109375" style="1057" customWidth="1"/>
    <col min="35" max="35" width="8.5703125" style="1057" customWidth="1"/>
    <col min="36" max="36" width="29.7109375" style="1057" customWidth="1"/>
    <col min="37" max="38" width="23.7109375" style="1057" hidden="1" customWidth="1"/>
    <col min="39" max="39" width="11.7109375" style="1057" customWidth="1"/>
    <col min="40" max="40" width="3.7109375" style="1057" customWidth="1"/>
    <col min="41" max="41" width="11.7109375" style="1057" customWidth="1"/>
    <col min="42" max="42" width="8.5703125" style="1057" customWidth="1"/>
    <col min="43" max="43" width="29.7109375" style="1057" customWidth="1"/>
    <col min="44" max="45" width="23.7109375" style="1057" hidden="1" customWidth="1"/>
    <col min="46" max="46" width="11.7109375" style="1057" customWidth="1"/>
    <col min="47" max="47" width="3.7109375" style="1057" customWidth="1"/>
    <col min="48" max="48" width="11.7109375" style="1057" customWidth="1"/>
    <col min="49" max="49" width="8.5703125" style="1057" customWidth="1"/>
    <col min="50" max="50" width="29.7109375" style="1057" customWidth="1"/>
    <col min="51" max="52" width="23.7109375" style="1057" hidden="1" customWidth="1"/>
    <col min="53" max="53" width="11.7109375" style="1057" customWidth="1"/>
    <col min="54" max="54" width="3.7109375" style="1057" customWidth="1"/>
    <col min="55" max="55" width="11.7109375" style="1057" customWidth="1"/>
    <col min="56" max="56" width="8.5703125" style="1057" customWidth="1"/>
    <col min="57" max="57" width="29.7109375" style="1057" customWidth="1"/>
    <col min="58" max="59" width="23.7109375" style="1057" hidden="1" customWidth="1"/>
    <col min="60" max="60" width="11.7109375" style="1057" customWidth="1"/>
    <col min="61" max="61" width="3.7109375" style="1057" customWidth="1"/>
    <col min="62" max="62" width="11.7109375" style="1057" customWidth="1"/>
    <col min="63" max="63" width="8.5703125" style="1057" customWidth="1"/>
    <col min="64" max="64" width="29.7109375" style="1057" customWidth="1"/>
    <col min="65" max="66" width="23.7109375" style="1057" hidden="1" customWidth="1"/>
    <col min="67" max="67" width="11.7109375" style="1057" customWidth="1"/>
    <col min="68" max="68" width="3.7109375" style="1057" customWidth="1"/>
    <col min="69" max="69" width="11.7109375" style="1057" customWidth="1"/>
    <col min="70" max="70" width="8.5703125" style="1057" hidden="1" customWidth="1"/>
    <col min="71" max="71" width="4.7109375" style="990" customWidth="1"/>
    <col min="72" max="72" width="115.7109375" style="990" customWidth="1"/>
    <col min="73" max="74" width="10.5703125" style="1008"/>
    <col min="75" max="75" width="11.140625" style="1008" customWidth="1"/>
    <col min="76" max="83" width="10.5703125" style="1008"/>
    <col min="84" max="305" width="10.5703125" style="990"/>
    <col min="306" max="313" width="0" style="990" hidden="1" customWidth="1"/>
    <col min="314" max="314" width="3.7109375" style="990" customWidth="1"/>
    <col min="315" max="315" width="3.85546875" style="990" customWidth="1"/>
    <col min="316" max="316" width="3.7109375" style="990" customWidth="1"/>
    <col min="317" max="317" width="12.7109375" style="990" customWidth="1"/>
    <col min="318" max="318" width="52.7109375" style="990" customWidth="1"/>
    <col min="319" max="322" width="0" style="990" hidden="1" customWidth="1"/>
    <col min="323" max="323" width="12.28515625" style="990" customWidth="1"/>
    <col min="324" max="324" width="6.42578125" style="990" customWidth="1"/>
    <col min="325" max="325" width="12.28515625" style="990" customWidth="1"/>
    <col min="326" max="326" width="0" style="990" hidden="1" customWidth="1"/>
    <col min="327" max="327" width="3.7109375" style="990" customWidth="1"/>
    <col min="328" max="328" width="11.140625" style="990" bestFit="1" customWidth="1"/>
    <col min="329" max="330" width="10.5703125" style="990"/>
    <col min="331" max="331" width="11.140625" style="990" customWidth="1"/>
    <col min="332" max="561" width="10.5703125" style="990"/>
    <col min="562" max="569" width="0" style="990" hidden="1" customWidth="1"/>
    <col min="570" max="570" width="3.7109375" style="990" customWidth="1"/>
    <col min="571" max="571" width="3.85546875" style="990" customWidth="1"/>
    <col min="572" max="572" width="3.7109375" style="990" customWidth="1"/>
    <col min="573" max="573" width="12.7109375" style="990" customWidth="1"/>
    <col min="574" max="574" width="52.7109375" style="990" customWidth="1"/>
    <col min="575" max="578" width="0" style="990" hidden="1" customWidth="1"/>
    <col min="579" max="579" width="12.28515625" style="990" customWidth="1"/>
    <col min="580" max="580" width="6.42578125" style="990" customWidth="1"/>
    <col min="581" max="581" width="12.28515625" style="990" customWidth="1"/>
    <col min="582" max="582" width="0" style="990" hidden="1" customWidth="1"/>
    <col min="583" max="583" width="3.7109375" style="990" customWidth="1"/>
    <col min="584" max="584" width="11.140625" style="990" bestFit="1" customWidth="1"/>
    <col min="585" max="586" width="10.5703125" style="990"/>
    <col min="587" max="587" width="11.140625" style="990" customWidth="1"/>
    <col min="588" max="817" width="10.5703125" style="990"/>
    <col min="818" max="825" width="0" style="990" hidden="1" customWidth="1"/>
    <col min="826" max="826" width="3.7109375" style="990" customWidth="1"/>
    <col min="827" max="827" width="3.85546875" style="990" customWidth="1"/>
    <col min="828" max="828" width="3.7109375" style="990" customWidth="1"/>
    <col min="829" max="829" width="12.7109375" style="990" customWidth="1"/>
    <col min="830" max="830" width="52.7109375" style="990" customWidth="1"/>
    <col min="831" max="834" width="0" style="990" hidden="1" customWidth="1"/>
    <col min="835" max="835" width="12.28515625" style="990" customWidth="1"/>
    <col min="836" max="836" width="6.42578125" style="990" customWidth="1"/>
    <col min="837" max="837" width="12.28515625" style="990" customWidth="1"/>
    <col min="838" max="838" width="0" style="990" hidden="1" customWidth="1"/>
    <col min="839" max="839" width="3.7109375" style="990" customWidth="1"/>
    <col min="840" max="840" width="11.140625" style="990" bestFit="1" customWidth="1"/>
    <col min="841" max="842" width="10.5703125" style="990"/>
    <col min="843" max="843" width="11.140625" style="990" customWidth="1"/>
    <col min="844" max="1073" width="10.5703125" style="990"/>
    <col min="1074" max="1081" width="0" style="990" hidden="1" customWidth="1"/>
    <col min="1082" max="1082" width="3.7109375" style="990" customWidth="1"/>
    <col min="1083" max="1083" width="3.85546875" style="990" customWidth="1"/>
    <col min="1084" max="1084" width="3.7109375" style="990" customWidth="1"/>
    <col min="1085" max="1085" width="12.7109375" style="990" customWidth="1"/>
    <col min="1086" max="1086" width="52.7109375" style="990" customWidth="1"/>
    <col min="1087" max="1090" width="0" style="990" hidden="1" customWidth="1"/>
    <col min="1091" max="1091" width="12.28515625" style="990" customWidth="1"/>
    <col min="1092" max="1092" width="6.42578125" style="990" customWidth="1"/>
    <col min="1093" max="1093" width="12.28515625" style="990" customWidth="1"/>
    <col min="1094" max="1094" width="0" style="990" hidden="1" customWidth="1"/>
    <col min="1095" max="1095" width="3.7109375" style="990" customWidth="1"/>
    <col min="1096" max="1096" width="11.140625" style="990" bestFit="1" customWidth="1"/>
    <col min="1097" max="1098" width="10.5703125" style="990"/>
    <col min="1099" max="1099" width="11.140625" style="990" customWidth="1"/>
    <col min="1100" max="1329" width="10.5703125" style="990"/>
    <col min="1330" max="1337" width="0" style="990" hidden="1" customWidth="1"/>
    <col min="1338" max="1338" width="3.7109375" style="990" customWidth="1"/>
    <col min="1339" max="1339" width="3.85546875" style="990" customWidth="1"/>
    <col min="1340" max="1340" width="3.7109375" style="990" customWidth="1"/>
    <col min="1341" max="1341" width="12.7109375" style="990" customWidth="1"/>
    <col min="1342" max="1342" width="52.7109375" style="990" customWidth="1"/>
    <col min="1343" max="1346" width="0" style="990" hidden="1" customWidth="1"/>
    <col min="1347" max="1347" width="12.28515625" style="990" customWidth="1"/>
    <col min="1348" max="1348" width="6.42578125" style="990" customWidth="1"/>
    <col min="1349" max="1349" width="12.28515625" style="990" customWidth="1"/>
    <col min="1350" max="1350" width="0" style="990" hidden="1" customWidth="1"/>
    <col min="1351" max="1351" width="3.7109375" style="990" customWidth="1"/>
    <col min="1352" max="1352" width="11.140625" style="990" bestFit="1" customWidth="1"/>
    <col min="1353" max="1354" width="10.5703125" style="990"/>
    <col min="1355" max="1355" width="11.140625" style="990" customWidth="1"/>
    <col min="1356" max="1585" width="10.5703125" style="990"/>
    <col min="1586" max="1593" width="0" style="990" hidden="1" customWidth="1"/>
    <col min="1594" max="1594" width="3.7109375" style="990" customWidth="1"/>
    <col min="1595" max="1595" width="3.85546875" style="990" customWidth="1"/>
    <col min="1596" max="1596" width="3.7109375" style="990" customWidth="1"/>
    <col min="1597" max="1597" width="12.7109375" style="990" customWidth="1"/>
    <col min="1598" max="1598" width="52.7109375" style="990" customWidth="1"/>
    <col min="1599" max="1602" width="0" style="990" hidden="1" customWidth="1"/>
    <col min="1603" max="1603" width="12.28515625" style="990" customWidth="1"/>
    <col min="1604" max="1604" width="6.42578125" style="990" customWidth="1"/>
    <col min="1605" max="1605" width="12.28515625" style="990" customWidth="1"/>
    <col min="1606" max="1606" width="0" style="990" hidden="1" customWidth="1"/>
    <col min="1607" max="1607" width="3.7109375" style="990" customWidth="1"/>
    <col min="1608" max="1608" width="11.140625" style="990" bestFit="1" customWidth="1"/>
    <col min="1609" max="1610" width="10.5703125" style="990"/>
    <col min="1611" max="1611" width="11.140625" style="990" customWidth="1"/>
    <col min="1612" max="1841" width="10.5703125" style="990"/>
    <col min="1842" max="1849" width="0" style="990" hidden="1" customWidth="1"/>
    <col min="1850" max="1850" width="3.7109375" style="990" customWidth="1"/>
    <col min="1851" max="1851" width="3.85546875" style="990" customWidth="1"/>
    <col min="1852" max="1852" width="3.7109375" style="990" customWidth="1"/>
    <col min="1853" max="1853" width="12.7109375" style="990" customWidth="1"/>
    <col min="1854" max="1854" width="52.7109375" style="990" customWidth="1"/>
    <col min="1855" max="1858" width="0" style="990" hidden="1" customWidth="1"/>
    <col min="1859" max="1859" width="12.28515625" style="990" customWidth="1"/>
    <col min="1860" max="1860" width="6.42578125" style="990" customWidth="1"/>
    <col min="1861" max="1861" width="12.28515625" style="990" customWidth="1"/>
    <col min="1862" max="1862" width="0" style="990" hidden="1" customWidth="1"/>
    <col min="1863" max="1863" width="3.7109375" style="990" customWidth="1"/>
    <col min="1864" max="1864" width="11.140625" style="990" bestFit="1" customWidth="1"/>
    <col min="1865" max="1866" width="10.5703125" style="990"/>
    <col min="1867" max="1867" width="11.140625" style="990" customWidth="1"/>
    <col min="1868" max="2097" width="10.5703125" style="990"/>
    <col min="2098" max="2105" width="0" style="990" hidden="1" customWidth="1"/>
    <col min="2106" max="2106" width="3.7109375" style="990" customWidth="1"/>
    <col min="2107" max="2107" width="3.85546875" style="990" customWidth="1"/>
    <col min="2108" max="2108" width="3.7109375" style="990" customWidth="1"/>
    <col min="2109" max="2109" width="12.7109375" style="990" customWidth="1"/>
    <col min="2110" max="2110" width="52.7109375" style="990" customWidth="1"/>
    <col min="2111" max="2114" width="0" style="990" hidden="1" customWidth="1"/>
    <col min="2115" max="2115" width="12.28515625" style="990" customWidth="1"/>
    <col min="2116" max="2116" width="6.42578125" style="990" customWidth="1"/>
    <col min="2117" max="2117" width="12.28515625" style="990" customWidth="1"/>
    <col min="2118" max="2118" width="0" style="990" hidden="1" customWidth="1"/>
    <col min="2119" max="2119" width="3.7109375" style="990" customWidth="1"/>
    <col min="2120" max="2120" width="11.140625" style="990" bestFit="1" customWidth="1"/>
    <col min="2121" max="2122" width="10.5703125" style="990"/>
    <col min="2123" max="2123" width="11.140625" style="990" customWidth="1"/>
    <col min="2124" max="2353" width="10.5703125" style="990"/>
    <col min="2354" max="2361" width="0" style="990" hidden="1" customWidth="1"/>
    <col min="2362" max="2362" width="3.7109375" style="990" customWidth="1"/>
    <col min="2363" max="2363" width="3.85546875" style="990" customWidth="1"/>
    <col min="2364" max="2364" width="3.7109375" style="990" customWidth="1"/>
    <col min="2365" max="2365" width="12.7109375" style="990" customWidth="1"/>
    <col min="2366" max="2366" width="52.7109375" style="990" customWidth="1"/>
    <col min="2367" max="2370" width="0" style="990" hidden="1" customWidth="1"/>
    <col min="2371" max="2371" width="12.28515625" style="990" customWidth="1"/>
    <col min="2372" max="2372" width="6.42578125" style="990" customWidth="1"/>
    <col min="2373" max="2373" width="12.28515625" style="990" customWidth="1"/>
    <col min="2374" max="2374" width="0" style="990" hidden="1" customWidth="1"/>
    <col min="2375" max="2375" width="3.7109375" style="990" customWidth="1"/>
    <col min="2376" max="2376" width="11.140625" style="990" bestFit="1" customWidth="1"/>
    <col min="2377" max="2378" width="10.5703125" style="990"/>
    <col min="2379" max="2379" width="11.140625" style="990" customWidth="1"/>
    <col min="2380" max="2609" width="10.5703125" style="990"/>
    <col min="2610" max="2617" width="0" style="990" hidden="1" customWidth="1"/>
    <col min="2618" max="2618" width="3.7109375" style="990" customWidth="1"/>
    <col min="2619" max="2619" width="3.85546875" style="990" customWidth="1"/>
    <col min="2620" max="2620" width="3.7109375" style="990" customWidth="1"/>
    <col min="2621" max="2621" width="12.7109375" style="990" customWidth="1"/>
    <col min="2622" max="2622" width="52.7109375" style="990" customWidth="1"/>
    <col min="2623" max="2626" width="0" style="990" hidden="1" customWidth="1"/>
    <col min="2627" max="2627" width="12.28515625" style="990" customWidth="1"/>
    <col min="2628" max="2628" width="6.42578125" style="990" customWidth="1"/>
    <col min="2629" max="2629" width="12.28515625" style="990" customWidth="1"/>
    <col min="2630" max="2630" width="0" style="990" hidden="1" customWidth="1"/>
    <col min="2631" max="2631" width="3.7109375" style="990" customWidth="1"/>
    <col min="2632" max="2632" width="11.140625" style="990" bestFit="1" customWidth="1"/>
    <col min="2633" max="2634" width="10.5703125" style="990"/>
    <col min="2635" max="2635" width="11.140625" style="990" customWidth="1"/>
    <col min="2636" max="2865" width="10.5703125" style="990"/>
    <col min="2866" max="2873" width="0" style="990" hidden="1" customWidth="1"/>
    <col min="2874" max="2874" width="3.7109375" style="990" customWidth="1"/>
    <col min="2875" max="2875" width="3.85546875" style="990" customWidth="1"/>
    <col min="2876" max="2876" width="3.7109375" style="990" customWidth="1"/>
    <col min="2877" max="2877" width="12.7109375" style="990" customWidth="1"/>
    <col min="2878" max="2878" width="52.7109375" style="990" customWidth="1"/>
    <col min="2879" max="2882" width="0" style="990" hidden="1" customWidth="1"/>
    <col min="2883" max="2883" width="12.28515625" style="990" customWidth="1"/>
    <col min="2884" max="2884" width="6.42578125" style="990" customWidth="1"/>
    <col min="2885" max="2885" width="12.28515625" style="990" customWidth="1"/>
    <col min="2886" max="2886" width="0" style="990" hidden="1" customWidth="1"/>
    <col min="2887" max="2887" width="3.7109375" style="990" customWidth="1"/>
    <col min="2888" max="2888" width="11.140625" style="990" bestFit="1" customWidth="1"/>
    <col min="2889" max="2890" width="10.5703125" style="990"/>
    <col min="2891" max="2891" width="11.140625" style="990" customWidth="1"/>
    <col min="2892" max="3121" width="10.5703125" style="990"/>
    <col min="3122" max="3129" width="0" style="990" hidden="1" customWidth="1"/>
    <col min="3130" max="3130" width="3.7109375" style="990" customWidth="1"/>
    <col min="3131" max="3131" width="3.85546875" style="990" customWidth="1"/>
    <col min="3132" max="3132" width="3.7109375" style="990" customWidth="1"/>
    <col min="3133" max="3133" width="12.7109375" style="990" customWidth="1"/>
    <col min="3134" max="3134" width="52.7109375" style="990" customWidth="1"/>
    <col min="3135" max="3138" width="0" style="990" hidden="1" customWidth="1"/>
    <col min="3139" max="3139" width="12.28515625" style="990" customWidth="1"/>
    <col min="3140" max="3140" width="6.42578125" style="990" customWidth="1"/>
    <col min="3141" max="3141" width="12.28515625" style="990" customWidth="1"/>
    <col min="3142" max="3142" width="0" style="990" hidden="1" customWidth="1"/>
    <col min="3143" max="3143" width="3.7109375" style="990" customWidth="1"/>
    <col min="3144" max="3144" width="11.140625" style="990" bestFit="1" customWidth="1"/>
    <col min="3145" max="3146" width="10.5703125" style="990"/>
    <col min="3147" max="3147" width="11.140625" style="990" customWidth="1"/>
    <col min="3148" max="3377" width="10.5703125" style="990"/>
    <col min="3378" max="3385" width="0" style="990" hidden="1" customWidth="1"/>
    <col min="3386" max="3386" width="3.7109375" style="990" customWidth="1"/>
    <col min="3387" max="3387" width="3.85546875" style="990" customWidth="1"/>
    <col min="3388" max="3388" width="3.7109375" style="990" customWidth="1"/>
    <col min="3389" max="3389" width="12.7109375" style="990" customWidth="1"/>
    <col min="3390" max="3390" width="52.7109375" style="990" customWidth="1"/>
    <col min="3391" max="3394" width="0" style="990" hidden="1" customWidth="1"/>
    <col min="3395" max="3395" width="12.28515625" style="990" customWidth="1"/>
    <col min="3396" max="3396" width="6.42578125" style="990" customWidth="1"/>
    <col min="3397" max="3397" width="12.28515625" style="990" customWidth="1"/>
    <col min="3398" max="3398" width="0" style="990" hidden="1" customWidth="1"/>
    <col min="3399" max="3399" width="3.7109375" style="990" customWidth="1"/>
    <col min="3400" max="3400" width="11.140625" style="990" bestFit="1" customWidth="1"/>
    <col min="3401" max="3402" width="10.5703125" style="990"/>
    <col min="3403" max="3403" width="11.140625" style="990" customWidth="1"/>
    <col min="3404" max="3633" width="10.5703125" style="990"/>
    <col min="3634" max="3641" width="0" style="990" hidden="1" customWidth="1"/>
    <col min="3642" max="3642" width="3.7109375" style="990" customWidth="1"/>
    <col min="3643" max="3643" width="3.85546875" style="990" customWidth="1"/>
    <col min="3644" max="3644" width="3.7109375" style="990" customWidth="1"/>
    <col min="3645" max="3645" width="12.7109375" style="990" customWidth="1"/>
    <col min="3646" max="3646" width="52.7109375" style="990" customWidth="1"/>
    <col min="3647" max="3650" width="0" style="990" hidden="1" customWidth="1"/>
    <col min="3651" max="3651" width="12.28515625" style="990" customWidth="1"/>
    <col min="3652" max="3652" width="6.42578125" style="990" customWidth="1"/>
    <col min="3653" max="3653" width="12.28515625" style="990" customWidth="1"/>
    <col min="3654" max="3654" width="0" style="990" hidden="1" customWidth="1"/>
    <col min="3655" max="3655" width="3.7109375" style="990" customWidth="1"/>
    <col min="3656" max="3656" width="11.140625" style="990" bestFit="1" customWidth="1"/>
    <col min="3657" max="3658" width="10.5703125" style="990"/>
    <col min="3659" max="3659" width="11.140625" style="990" customWidth="1"/>
    <col min="3660" max="3889" width="10.5703125" style="990"/>
    <col min="3890" max="3897" width="0" style="990" hidden="1" customWidth="1"/>
    <col min="3898" max="3898" width="3.7109375" style="990" customWidth="1"/>
    <col min="3899" max="3899" width="3.85546875" style="990" customWidth="1"/>
    <col min="3900" max="3900" width="3.7109375" style="990" customWidth="1"/>
    <col min="3901" max="3901" width="12.7109375" style="990" customWidth="1"/>
    <col min="3902" max="3902" width="52.7109375" style="990" customWidth="1"/>
    <col min="3903" max="3906" width="0" style="990" hidden="1" customWidth="1"/>
    <col min="3907" max="3907" width="12.28515625" style="990" customWidth="1"/>
    <col min="3908" max="3908" width="6.42578125" style="990" customWidth="1"/>
    <col min="3909" max="3909" width="12.28515625" style="990" customWidth="1"/>
    <col min="3910" max="3910" width="0" style="990" hidden="1" customWidth="1"/>
    <col min="3911" max="3911" width="3.7109375" style="990" customWidth="1"/>
    <col min="3912" max="3912" width="11.140625" style="990" bestFit="1" customWidth="1"/>
    <col min="3913" max="3914" width="10.5703125" style="990"/>
    <col min="3915" max="3915" width="11.140625" style="990" customWidth="1"/>
    <col min="3916" max="4145" width="10.5703125" style="990"/>
    <col min="4146" max="4153" width="0" style="990" hidden="1" customWidth="1"/>
    <col min="4154" max="4154" width="3.7109375" style="990" customWidth="1"/>
    <col min="4155" max="4155" width="3.85546875" style="990" customWidth="1"/>
    <col min="4156" max="4156" width="3.7109375" style="990" customWidth="1"/>
    <col min="4157" max="4157" width="12.7109375" style="990" customWidth="1"/>
    <col min="4158" max="4158" width="52.7109375" style="990" customWidth="1"/>
    <col min="4159" max="4162" width="0" style="990" hidden="1" customWidth="1"/>
    <col min="4163" max="4163" width="12.28515625" style="990" customWidth="1"/>
    <col min="4164" max="4164" width="6.42578125" style="990" customWidth="1"/>
    <col min="4165" max="4165" width="12.28515625" style="990" customWidth="1"/>
    <col min="4166" max="4166" width="0" style="990" hidden="1" customWidth="1"/>
    <col min="4167" max="4167" width="3.7109375" style="990" customWidth="1"/>
    <col min="4168" max="4168" width="11.140625" style="990" bestFit="1" customWidth="1"/>
    <col min="4169" max="4170" width="10.5703125" style="990"/>
    <col min="4171" max="4171" width="11.140625" style="990" customWidth="1"/>
    <col min="4172" max="4401" width="10.5703125" style="990"/>
    <col min="4402" max="4409" width="0" style="990" hidden="1" customWidth="1"/>
    <col min="4410" max="4410" width="3.7109375" style="990" customWidth="1"/>
    <col min="4411" max="4411" width="3.85546875" style="990" customWidth="1"/>
    <col min="4412" max="4412" width="3.7109375" style="990" customWidth="1"/>
    <col min="4413" max="4413" width="12.7109375" style="990" customWidth="1"/>
    <col min="4414" max="4414" width="52.7109375" style="990" customWidth="1"/>
    <col min="4415" max="4418" width="0" style="990" hidden="1" customWidth="1"/>
    <col min="4419" max="4419" width="12.28515625" style="990" customWidth="1"/>
    <col min="4420" max="4420" width="6.42578125" style="990" customWidth="1"/>
    <col min="4421" max="4421" width="12.28515625" style="990" customWidth="1"/>
    <col min="4422" max="4422" width="0" style="990" hidden="1" customWidth="1"/>
    <col min="4423" max="4423" width="3.7109375" style="990" customWidth="1"/>
    <col min="4424" max="4424" width="11.140625" style="990" bestFit="1" customWidth="1"/>
    <col min="4425" max="4426" width="10.5703125" style="990"/>
    <col min="4427" max="4427" width="11.140625" style="990" customWidth="1"/>
    <col min="4428" max="4657" width="10.5703125" style="990"/>
    <col min="4658" max="4665" width="0" style="990" hidden="1" customWidth="1"/>
    <col min="4666" max="4666" width="3.7109375" style="990" customWidth="1"/>
    <col min="4667" max="4667" width="3.85546875" style="990" customWidth="1"/>
    <col min="4668" max="4668" width="3.7109375" style="990" customWidth="1"/>
    <col min="4669" max="4669" width="12.7109375" style="990" customWidth="1"/>
    <col min="4670" max="4670" width="52.7109375" style="990" customWidth="1"/>
    <col min="4671" max="4674" width="0" style="990" hidden="1" customWidth="1"/>
    <col min="4675" max="4675" width="12.28515625" style="990" customWidth="1"/>
    <col min="4676" max="4676" width="6.42578125" style="990" customWidth="1"/>
    <col min="4677" max="4677" width="12.28515625" style="990" customWidth="1"/>
    <col min="4678" max="4678" width="0" style="990" hidden="1" customWidth="1"/>
    <col min="4679" max="4679" width="3.7109375" style="990" customWidth="1"/>
    <col min="4680" max="4680" width="11.140625" style="990" bestFit="1" customWidth="1"/>
    <col min="4681" max="4682" width="10.5703125" style="990"/>
    <col min="4683" max="4683" width="11.140625" style="990" customWidth="1"/>
    <col min="4684" max="4913" width="10.5703125" style="990"/>
    <col min="4914" max="4921" width="0" style="990" hidden="1" customWidth="1"/>
    <col min="4922" max="4922" width="3.7109375" style="990" customWidth="1"/>
    <col min="4923" max="4923" width="3.85546875" style="990" customWidth="1"/>
    <col min="4924" max="4924" width="3.7109375" style="990" customWidth="1"/>
    <col min="4925" max="4925" width="12.7109375" style="990" customWidth="1"/>
    <col min="4926" max="4926" width="52.7109375" style="990" customWidth="1"/>
    <col min="4927" max="4930" width="0" style="990" hidden="1" customWidth="1"/>
    <col min="4931" max="4931" width="12.28515625" style="990" customWidth="1"/>
    <col min="4932" max="4932" width="6.42578125" style="990" customWidth="1"/>
    <col min="4933" max="4933" width="12.28515625" style="990" customWidth="1"/>
    <col min="4934" max="4934" width="0" style="990" hidden="1" customWidth="1"/>
    <col min="4935" max="4935" width="3.7109375" style="990" customWidth="1"/>
    <col min="4936" max="4936" width="11.140625" style="990" bestFit="1" customWidth="1"/>
    <col min="4937" max="4938" width="10.5703125" style="990"/>
    <col min="4939" max="4939" width="11.140625" style="990" customWidth="1"/>
    <col min="4940" max="5169" width="10.5703125" style="990"/>
    <col min="5170" max="5177" width="0" style="990" hidden="1" customWidth="1"/>
    <col min="5178" max="5178" width="3.7109375" style="990" customWidth="1"/>
    <col min="5179" max="5179" width="3.85546875" style="990" customWidth="1"/>
    <col min="5180" max="5180" width="3.7109375" style="990" customWidth="1"/>
    <col min="5181" max="5181" width="12.7109375" style="990" customWidth="1"/>
    <col min="5182" max="5182" width="52.7109375" style="990" customWidth="1"/>
    <col min="5183" max="5186" width="0" style="990" hidden="1" customWidth="1"/>
    <col min="5187" max="5187" width="12.28515625" style="990" customWidth="1"/>
    <col min="5188" max="5188" width="6.42578125" style="990" customWidth="1"/>
    <col min="5189" max="5189" width="12.28515625" style="990" customWidth="1"/>
    <col min="5190" max="5190" width="0" style="990" hidden="1" customWidth="1"/>
    <col min="5191" max="5191" width="3.7109375" style="990" customWidth="1"/>
    <col min="5192" max="5192" width="11.140625" style="990" bestFit="1" customWidth="1"/>
    <col min="5193" max="5194" width="10.5703125" style="990"/>
    <col min="5195" max="5195" width="11.140625" style="990" customWidth="1"/>
    <col min="5196" max="5425" width="10.5703125" style="990"/>
    <col min="5426" max="5433" width="0" style="990" hidden="1" customWidth="1"/>
    <col min="5434" max="5434" width="3.7109375" style="990" customWidth="1"/>
    <col min="5435" max="5435" width="3.85546875" style="990" customWidth="1"/>
    <col min="5436" max="5436" width="3.7109375" style="990" customWidth="1"/>
    <col min="5437" max="5437" width="12.7109375" style="990" customWidth="1"/>
    <col min="5438" max="5438" width="52.7109375" style="990" customWidth="1"/>
    <col min="5439" max="5442" width="0" style="990" hidden="1" customWidth="1"/>
    <col min="5443" max="5443" width="12.28515625" style="990" customWidth="1"/>
    <col min="5444" max="5444" width="6.42578125" style="990" customWidth="1"/>
    <col min="5445" max="5445" width="12.28515625" style="990" customWidth="1"/>
    <col min="5446" max="5446" width="0" style="990" hidden="1" customWidth="1"/>
    <col min="5447" max="5447" width="3.7109375" style="990" customWidth="1"/>
    <col min="5448" max="5448" width="11.140625" style="990" bestFit="1" customWidth="1"/>
    <col min="5449" max="5450" width="10.5703125" style="990"/>
    <col min="5451" max="5451" width="11.140625" style="990" customWidth="1"/>
    <col min="5452" max="5681" width="10.5703125" style="990"/>
    <col min="5682" max="5689" width="0" style="990" hidden="1" customWidth="1"/>
    <col min="5690" max="5690" width="3.7109375" style="990" customWidth="1"/>
    <col min="5691" max="5691" width="3.85546875" style="990" customWidth="1"/>
    <col min="5692" max="5692" width="3.7109375" style="990" customWidth="1"/>
    <col min="5693" max="5693" width="12.7109375" style="990" customWidth="1"/>
    <col min="5694" max="5694" width="52.7109375" style="990" customWidth="1"/>
    <col min="5695" max="5698" width="0" style="990" hidden="1" customWidth="1"/>
    <col min="5699" max="5699" width="12.28515625" style="990" customWidth="1"/>
    <col min="5700" max="5700" width="6.42578125" style="990" customWidth="1"/>
    <col min="5701" max="5701" width="12.28515625" style="990" customWidth="1"/>
    <col min="5702" max="5702" width="0" style="990" hidden="1" customWidth="1"/>
    <col min="5703" max="5703" width="3.7109375" style="990" customWidth="1"/>
    <col min="5704" max="5704" width="11.140625" style="990" bestFit="1" customWidth="1"/>
    <col min="5705" max="5706" width="10.5703125" style="990"/>
    <col min="5707" max="5707" width="11.140625" style="990" customWidth="1"/>
    <col min="5708" max="5937" width="10.5703125" style="990"/>
    <col min="5938" max="5945" width="0" style="990" hidden="1" customWidth="1"/>
    <col min="5946" max="5946" width="3.7109375" style="990" customWidth="1"/>
    <col min="5947" max="5947" width="3.85546875" style="990" customWidth="1"/>
    <col min="5948" max="5948" width="3.7109375" style="990" customWidth="1"/>
    <col min="5949" max="5949" width="12.7109375" style="990" customWidth="1"/>
    <col min="5950" max="5950" width="52.7109375" style="990" customWidth="1"/>
    <col min="5951" max="5954" width="0" style="990" hidden="1" customWidth="1"/>
    <col min="5955" max="5955" width="12.28515625" style="990" customWidth="1"/>
    <col min="5956" max="5956" width="6.42578125" style="990" customWidth="1"/>
    <col min="5957" max="5957" width="12.28515625" style="990" customWidth="1"/>
    <col min="5958" max="5958" width="0" style="990" hidden="1" customWidth="1"/>
    <col min="5959" max="5959" width="3.7109375" style="990" customWidth="1"/>
    <col min="5960" max="5960" width="11.140625" style="990" bestFit="1" customWidth="1"/>
    <col min="5961" max="5962" width="10.5703125" style="990"/>
    <col min="5963" max="5963" width="11.140625" style="990" customWidth="1"/>
    <col min="5964" max="6193" width="10.5703125" style="990"/>
    <col min="6194" max="6201" width="0" style="990" hidden="1" customWidth="1"/>
    <col min="6202" max="6202" width="3.7109375" style="990" customWidth="1"/>
    <col min="6203" max="6203" width="3.85546875" style="990" customWidth="1"/>
    <col min="6204" max="6204" width="3.7109375" style="990" customWidth="1"/>
    <col min="6205" max="6205" width="12.7109375" style="990" customWidth="1"/>
    <col min="6206" max="6206" width="52.7109375" style="990" customWidth="1"/>
    <col min="6207" max="6210" width="0" style="990" hidden="1" customWidth="1"/>
    <col min="6211" max="6211" width="12.28515625" style="990" customWidth="1"/>
    <col min="6212" max="6212" width="6.42578125" style="990" customWidth="1"/>
    <col min="6213" max="6213" width="12.28515625" style="990" customWidth="1"/>
    <col min="6214" max="6214" width="0" style="990" hidden="1" customWidth="1"/>
    <col min="6215" max="6215" width="3.7109375" style="990" customWidth="1"/>
    <col min="6216" max="6216" width="11.140625" style="990" bestFit="1" customWidth="1"/>
    <col min="6217" max="6218" width="10.5703125" style="990"/>
    <col min="6219" max="6219" width="11.140625" style="990" customWidth="1"/>
    <col min="6220" max="6449" width="10.5703125" style="990"/>
    <col min="6450" max="6457" width="0" style="990" hidden="1" customWidth="1"/>
    <col min="6458" max="6458" width="3.7109375" style="990" customWidth="1"/>
    <col min="6459" max="6459" width="3.85546875" style="990" customWidth="1"/>
    <col min="6460" max="6460" width="3.7109375" style="990" customWidth="1"/>
    <col min="6461" max="6461" width="12.7109375" style="990" customWidth="1"/>
    <col min="6462" max="6462" width="52.7109375" style="990" customWidth="1"/>
    <col min="6463" max="6466" width="0" style="990" hidden="1" customWidth="1"/>
    <col min="6467" max="6467" width="12.28515625" style="990" customWidth="1"/>
    <col min="6468" max="6468" width="6.42578125" style="990" customWidth="1"/>
    <col min="6469" max="6469" width="12.28515625" style="990" customWidth="1"/>
    <col min="6470" max="6470" width="0" style="990" hidden="1" customWidth="1"/>
    <col min="6471" max="6471" width="3.7109375" style="990" customWidth="1"/>
    <col min="6472" max="6472" width="11.140625" style="990" bestFit="1" customWidth="1"/>
    <col min="6473" max="6474" width="10.5703125" style="990"/>
    <col min="6475" max="6475" width="11.140625" style="990" customWidth="1"/>
    <col min="6476" max="6705" width="10.5703125" style="990"/>
    <col min="6706" max="6713" width="0" style="990" hidden="1" customWidth="1"/>
    <col min="6714" max="6714" width="3.7109375" style="990" customWidth="1"/>
    <col min="6715" max="6715" width="3.85546875" style="990" customWidth="1"/>
    <col min="6716" max="6716" width="3.7109375" style="990" customWidth="1"/>
    <col min="6717" max="6717" width="12.7109375" style="990" customWidth="1"/>
    <col min="6718" max="6718" width="52.7109375" style="990" customWidth="1"/>
    <col min="6719" max="6722" width="0" style="990" hidden="1" customWidth="1"/>
    <col min="6723" max="6723" width="12.28515625" style="990" customWidth="1"/>
    <col min="6724" max="6724" width="6.42578125" style="990" customWidth="1"/>
    <col min="6725" max="6725" width="12.28515625" style="990" customWidth="1"/>
    <col min="6726" max="6726" width="0" style="990" hidden="1" customWidth="1"/>
    <col min="6727" max="6727" width="3.7109375" style="990" customWidth="1"/>
    <col min="6728" max="6728" width="11.140625" style="990" bestFit="1" customWidth="1"/>
    <col min="6729" max="6730" width="10.5703125" style="990"/>
    <col min="6731" max="6731" width="11.140625" style="990" customWidth="1"/>
    <col min="6732" max="6961" width="10.5703125" style="990"/>
    <col min="6962" max="6969" width="0" style="990" hidden="1" customWidth="1"/>
    <col min="6970" max="6970" width="3.7109375" style="990" customWidth="1"/>
    <col min="6971" max="6971" width="3.85546875" style="990" customWidth="1"/>
    <col min="6972" max="6972" width="3.7109375" style="990" customWidth="1"/>
    <col min="6973" max="6973" width="12.7109375" style="990" customWidth="1"/>
    <col min="6974" max="6974" width="52.7109375" style="990" customWidth="1"/>
    <col min="6975" max="6978" width="0" style="990" hidden="1" customWidth="1"/>
    <col min="6979" max="6979" width="12.28515625" style="990" customWidth="1"/>
    <col min="6980" max="6980" width="6.42578125" style="990" customWidth="1"/>
    <col min="6981" max="6981" width="12.28515625" style="990" customWidth="1"/>
    <col min="6982" max="6982" width="0" style="990" hidden="1" customWidth="1"/>
    <col min="6983" max="6983" width="3.7109375" style="990" customWidth="1"/>
    <col min="6984" max="6984" width="11.140625" style="990" bestFit="1" customWidth="1"/>
    <col min="6985" max="6986" width="10.5703125" style="990"/>
    <col min="6987" max="6987" width="11.140625" style="990" customWidth="1"/>
    <col min="6988" max="7217" width="10.5703125" style="990"/>
    <col min="7218" max="7225" width="0" style="990" hidden="1" customWidth="1"/>
    <col min="7226" max="7226" width="3.7109375" style="990" customWidth="1"/>
    <col min="7227" max="7227" width="3.85546875" style="990" customWidth="1"/>
    <col min="7228" max="7228" width="3.7109375" style="990" customWidth="1"/>
    <col min="7229" max="7229" width="12.7109375" style="990" customWidth="1"/>
    <col min="7230" max="7230" width="52.7109375" style="990" customWidth="1"/>
    <col min="7231" max="7234" width="0" style="990" hidden="1" customWidth="1"/>
    <col min="7235" max="7235" width="12.28515625" style="990" customWidth="1"/>
    <col min="7236" max="7236" width="6.42578125" style="990" customWidth="1"/>
    <col min="7237" max="7237" width="12.28515625" style="990" customWidth="1"/>
    <col min="7238" max="7238" width="0" style="990" hidden="1" customWidth="1"/>
    <col min="7239" max="7239" width="3.7109375" style="990" customWidth="1"/>
    <col min="7240" max="7240" width="11.140625" style="990" bestFit="1" customWidth="1"/>
    <col min="7241" max="7242" width="10.5703125" style="990"/>
    <col min="7243" max="7243" width="11.140625" style="990" customWidth="1"/>
    <col min="7244" max="7473" width="10.5703125" style="990"/>
    <col min="7474" max="7481" width="0" style="990" hidden="1" customWidth="1"/>
    <col min="7482" max="7482" width="3.7109375" style="990" customWidth="1"/>
    <col min="7483" max="7483" width="3.85546875" style="990" customWidth="1"/>
    <col min="7484" max="7484" width="3.7109375" style="990" customWidth="1"/>
    <col min="7485" max="7485" width="12.7109375" style="990" customWidth="1"/>
    <col min="7486" max="7486" width="52.7109375" style="990" customWidth="1"/>
    <col min="7487" max="7490" width="0" style="990" hidden="1" customWidth="1"/>
    <col min="7491" max="7491" width="12.28515625" style="990" customWidth="1"/>
    <col min="7492" max="7492" width="6.42578125" style="990" customWidth="1"/>
    <col min="7493" max="7493" width="12.28515625" style="990" customWidth="1"/>
    <col min="7494" max="7494" width="0" style="990" hidden="1" customWidth="1"/>
    <col min="7495" max="7495" width="3.7109375" style="990" customWidth="1"/>
    <col min="7496" max="7496" width="11.140625" style="990" bestFit="1" customWidth="1"/>
    <col min="7497" max="7498" width="10.5703125" style="990"/>
    <col min="7499" max="7499" width="11.140625" style="990" customWidth="1"/>
    <col min="7500" max="7729" width="10.5703125" style="990"/>
    <col min="7730" max="7737" width="0" style="990" hidden="1" customWidth="1"/>
    <col min="7738" max="7738" width="3.7109375" style="990" customWidth="1"/>
    <col min="7739" max="7739" width="3.85546875" style="990" customWidth="1"/>
    <col min="7740" max="7740" width="3.7109375" style="990" customWidth="1"/>
    <col min="7741" max="7741" width="12.7109375" style="990" customWidth="1"/>
    <col min="7742" max="7742" width="52.7109375" style="990" customWidth="1"/>
    <col min="7743" max="7746" width="0" style="990" hidden="1" customWidth="1"/>
    <col min="7747" max="7747" width="12.28515625" style="990" customWidth="1"/>
    <col min="7748" max="7748" width="6.42578125" style="990" customWidth="1"/>
    <col min="7749" max="7749" width="12.28515625" style="990" customWidth="1"/>
    <col min="7750" max="7750" width="0" style="990" hidden="1" customWidth="1"/>
    <col min="7751" max="7751" width="3.7109375" style="990" customWidth="1"/>
    <col min="7752" max="7752" width="11.140625" style="990" bestFit="1" customWidth="1"/>
    <col min="7753" max="7754" width="10.5703125" style="990"/>
    <col min="7755" max="7755" width="11.140625" style="990" customWidth="1"/>
    <col min="7756" max="7985" width="10.5703125" style="990"/>
    <col min="7986" max="7993" width="0" style="990" hidden="1" customWidth="1"/>
    <col min="7994" max="7994" width="3.7109375" style="990" customWidth="1"/>
    <col min="7995" max="7995" width="3.85546875" style="990" customWidth="1"/>
    <col min="7996" max="7996" width="3.7109375" style="990" customWidth="1"/>
    <col min="7997" max="7997" width="12.7109375" style="990" customWidth="1"/>
    <col min="7998" max="7998" width="52.7109375" style="990" customWidth="1"/>
    <col min="7999" max="8002" width="0" style="990" hidden="1" customWidth="1"/>
    <col min="8003" max="8003" width="12.28515625" style="990" customWidth="1"/>
    <col min="8004" max="8004" width="6.42578125" style="990" customWidth="1"/>
    <col min="8005" max="8005" width="12.28515625" style="990" customWidth="1"/>
    <col min="8006" max="8006" width="0" style="990" hidden="1" customWidth="1"/>
    <col min="8007" max="8007" width="3.7109375" style="990" customWidth="1"/>
    <col min="8008" max="8008" width="11.140625" style="990" bestFit="1" customWidth="1"/>
    <col min="8009" max="8010" width="10.5703125" style="990"/>
    <col min="8011" max="8011" width="11.140625" style="990" customWidth="1"/>
    <col min="8012" max="8241" width="10.5703125" style="990"/>
    <col min="8242" max="8249" width="0" style="990" hidden="1" customWidth="1"/>
    <col min="8250" max="8250" width="3.7109375" style="990" customWidth="1"/>
    <col min="8251" max="8251" width="3.85546875" style="990" customWidth="1"/>
    <col min="8252" max="8252" width="3.7109375" style="990" customWidth="1"/>
    <col min="8253" max="8253" width="12.7109375" style="990" customWidth="1"/>
    <col min="8254" max="8254" width="52.7109375" style="990" customWidth="1"/>
    <col min="8255" max="8258" width="0" style="990" hidden="1" customWidth="1"/>
    <col min="8259" max="8259" width="12.28515625" style="990" customWidth="1"/>
    <col min="8260" max="8260" width="6.42578125" style="990" customWidth="1"/>
    <col min="8261" max="8261" width="12.28515625" style="990" customWidth="1"/>
    <col min="8262" max="8262" width="0" style="990" hidden="1" customWidth="1"/>
    <col min="8263" max="8263" width="3.7109375" style="990" customWidth="1"/>
    <col min="8264" max="8264" width="11.140625" style="990" bestFit="1" customWidth="1"/>
    <col min="8265" max="8266" width="10.5703125" style="990"/>
    <col min="8267" max="8267" width="11.140625" style="990" customWidth="1"/>
    <col min="8268" max="8497" width="10.5703125" style="990"/>
    <col min="8498" max="8505" width="0" style="990" hidden="1" customWidth="1"/>
    <col min="8506" max="8506" width="3.7109375" style="990" customWidth="1"/>
    <col min="8507" max="8507" width="3.85546875" style="990" customWidth="1"/>
    <col min="8508" max="8508" width="3.7109375" style="990" customWidth="1"/>
    <col min="8509" max="8509" width="12.7109375" style="990" customWidth="1"/>
    <col min="8510" max="8510" width="52.7109375" style="990" customWidth="1"/>
    <col min="8511" max="8514" width="0" style="990" hidden="1" customWidth="1"/>
    <col min="8515" max="8515" width="12.28515625" style="990" customWidth="1"/>
    <col min="8516" max="8516" width="6.42578125" style="990" customWidth="1"/>
    <col min="8517" max="8517" width="12.28515625" style="990" customWidth="1"/>
    <col min="8518" max="8518" width="0" style="990" hidden="1" customWidth="1"/>
    <col min="8519" max="8519" width="3.7109375" style="990" customWidth="1"/>
    <col min="8520" max="8520" width="11.140625" style="990" bestFit="1" customWidth="1"/>
    <col min="8521" max="8522" width="10.5703125" style="990"/>
    <col min="8523" max="8523" width="11.140625" style="990" customWidth="1"/>
    <col min="8524" max="8753" width="10.5703125" style="990"/>
    <col min="8754" max="8761" width="0" style="990" hidden="1" customWidth="1"/>
    <col min="8762" max="8762" width="3.7109375" style="990" customWidth="1"/>
    <col min="8763" max="8763" width="3.85546875" style="990" customWidth="1"/>
    <col min="8764" max="8764" width="3.7109375" style="990" customWidth="1"/>
    <col min="8765" max="8765" width="12.7109375" style="990" customWidth="1"/>
    <col min="8766" max="8766" width="52.7109375" style="990" customWidth="1"/>
    <col min="8767" max="8770" width="0" style="990" hidden="1" customWidth="1"/>
    <col min="8771" max="8771" width="12.28515625" style="990" customWidth="1"/>
    <col min="8772" max="8772" width="6.42578125" style="990" customWidth="1"/>
    <col min="8773" max="8773" width="12.28515625" style="990" customWidth="1"/>
    <col min="8774" max="8774" width="0" style="990" hidden="1" customWidth="1"/>
    <col min="8775" max="8775" width="3.7109375" style="990" customWidth="1"/>
    <col min="8776" max="8776" width="11.140625" style="990" bestFit="1" customWidth="1"/>
    <col min="8777" max="8778" width="10.5703125" style="990"/>
    <col min="8779" max="8779" width="11.140625" style="990" customWidth="1"/>
    <col min="8780" max="9009" width="10.5703125" style="990"/>
    <col min="9010" max="9017" width="0" style="990" hidden="1" customWidth="1"/>
    <col min="9018" max="9018" width="3.7109375" style="990" customWidth="1"/>
    <col min="9019" max="9019" width="3.85546875" style="990" customWidth="1"/>
    <col min="9020" max="9020" width="3.7109375" style="990" customWidth="1"/>
    <col min="9021" max="9021" width="12.7109375" style="990" customWidth="1"/>
    <col min="9022" max="9022" width="52.7109375" style="990" customWidth="1"/>
    <col min="9023" max="9026" width="0" style="990" hidden="1" customWidth="1"/>
    <col min="9027" max="9027" width="12.28515625" style="990" customWidth="1"/>
    <col min="9028" max="9028" width="6.42578125" style="990" customWidth="1"/>
    <col min="9029" max="9029" width="12.28515625" style="990" customWidth="1"/>
    <col min="9030" max="9030" width="0" style="990" hidden="1" customWidth="1"/>
    <col min="9031" max="9031" width="3.7109375" style="990" customWidth="1"/>
    <col min="9032" max="9032" width="11.140625" style="990" bestFit="1" customWidth="1"/>
    <col min="9033" max="9034" width="10.5703125" style="990"/>
    <col min="9035" max="9035" width="11.140625" style="990" customWidth="1"/>
    <col min="9036" max="9265" width="10.5703125" style="990"/>
    <col min="9266" max="9273" width="0" style="990" hidden="1" customWidth="1"/>
    <col min="9274" max="9274" width="3.7109375" style="990" customWidth="1"/>
    <col min="9275" max="9275" width="3.85546875" style="990" customWidth="1"/>
    <col min="9276" max="9276" width="3.7109375" style="990" customWidth="1"/>
    <col min="9277" max="9277" width="12.7109375" style="990" customWidth="1"/>
    <col min="9278" max="9278" width="52.7109375" style="990" customWidth="1"/>
    <col min="9279" max="9282" width="0" style="990" hidden="1" customWidth="1"/>
    <col min="9283" max="9283" width="12.28515625" style="990" customWidth="1"/>
    <col min="9284" max="9284" width="6.42578125" style="990" customWidth="1"/>
    <col min="9285" max="9285" width="12.28515625" style="990" customWidth="1"/>
    <col min="9286" max="9286" width="0" style="990" hidden="1" customWidth="1"/>
    <col min="9287" max="9287" width="3.7109375" style="990" customWidth="1"/>
    <col min="9288" max="9288" width="11.140625" style="990" bestFit="1" customWidth="1"/>
    <col min="9289" max="9290" width="10.5703125" style="990"/>
    <col min="9291" max="9291" width="11.140625" style="990" customWidth="1"/>
    <col min="9292" max="9521" width="10.5703125" style="990"/>
    <col min="9522" max="9529" width="0" style="990" hidden="1" customWidth="1"/>
    <col min="9530" max="9530" width="3.7109375" style="990" customWidth="1"/>
    <col min="9531" max="9531" width="3.85546875" style="990" customWidth="1"/>
    <col min="9532" max="9532" width="3.7109375" style="990" customWidth="1"/>
    <col min="9533" max="9533" width="12.7109375" style="990" customWidth="1"/>
    <col min="9534" max="9534" width="52.7109375" style="990" customWidth="1"/>
    <col min="9535" max="9538" width="0" style="990" hidden="1" customWidth="1"/>
    <col min="9539" max="9539" width="12.28515625" style="990" customWidth="1"/>
    <col min="9540" max="9540" width="6.42578125" style="990" customWidth="1"/>
    <col min="9541" max="9541" width="12.28515625" style="990" customWidth="1"/>
    <col min="9542" max="9542" width="0" style="990" hidden="1" customWidth="1"/>
    <col min="9543" max="9543" width="3.7109375" style="990" customWidth="1"/>
    <col min="9544" max="9544" width="11.140625" style="990" bestFit="1" customWidth="1"/>
    <col min="9545" max="9546" width="10.5703125" style="990"/>
    <col min="9547" max="9547" width="11.140625" style="990" customWidth="1"/>
    <col min="9548" max="9777" width="10.5703125" style="990"/>
    <col min="9778" max="9785" width="0" style="990" hidden="1" customWidth="1"/>
    <col min="9786" max="9786" width="3.7109375" style="990" customWidth="1"/>
    <col min="9787" max="9787" width="3.85546875" style="990" customWidth="1"/>
    <col min="9788" max="9788" width="3.7109375" style="990" customWidth="1"/>
    <col min="9789" max="9789" width="12.7109375" style="990" customWidth="1"/>
    <col min="9790" max="9790" width="52.7109375" style="990" customWidth="1"/>
    <col min="9791" max="9794" width="0" style="990" hidden="1" customWidth="1"/>
    <col min="9795" max="9795" width="12.28515625" style="990" customWidth="1"/>
    <col min="9796" max="9796" width="6.42578125" style="990" customWidth="1"/>
    <col min="9797" max="9797" width="12.28515625" style="990" customWidth="1"/>
    <col min="9798" max="9798" width="0" style="990" hidden="1" customWidth="1"/>
    <col min="9799" max="9799" width="3.7109375" style="990" customWidth="1"/>
    <col min="9800" max="9800" width="11.140625" style="990" bestFit="1" customWidth="1"/>
    <col min="9801" max="9802" width="10.5703125" style="990"/>
    <col min="9803" max="9803" width="11.140625" style="990" customWidth="1"/>
    <col min="9804" max="10033" width="10.5703125" style="990"/>
    <col min="10034" max="10041" width="0" style="990" hidden="1" customWidth="1"/>
    <col min="10042" max="10042" width="3.7109375" style="990" customWidth="1"/>
    <col min="10043" max="10043" width="3.85546875" style="990" customWidth="1"/>
    <col min="10044" max="10044" width="3.7109375" style="990" customWidth="1"/>
    <col min="10045" max="10045" width="12.7109375" style="990" customWidth="1"/>
    <col min="10046" max="10046" width="52.7109375" style="990" customWidth="1"/>
    <col min="10047" max="10050" width="0" style="990" hidden="1" customWidth="1"/>
    <col min="10051" max="10051" width="12.28515625" style="990" customWidth="1"/>
    <col min="10052" max="10052" width="6.42578125" style="990" customWidth="1"/>
    <col min="10053" max="10053" width="12.28515625" style="990" customWidth="1"/>
    <col min="10054" max="10054" width="0" style="990" hidden="1" customWidth="1"/>
    <col min="10055" max="10055" width="3.7109375" style="990" customWidth="1"/>
    <col min="10056" max="10056" width="11.140625" style="990" bestFit="1" customWidth="1"/>
    <col min="10057" max="10058" width="10.5703125" style="990"/>
    <col min="10059" max="10059" width="11.140625" style="990" customWidth="1"/>
    <col min="10060" max="10289" width="10.5703125" style="990"/>
    <col min="10290" max="10297" width="0" style="990" hidden="1" customWidth="1"/>
    <col min="10298" max="10298" width="3.7109375" style="990" customWidth="1"/>
    <col min="10299" max="10299" width="3.85546875" style="990" customWidth="1"/>
    <col min="10300" max="10300" width="3.7109375" style="990" customWidth="1"/>
    <col min="10301" max="10301" width="12.7109375" style="990" customWidth="1"/>
    <col min="10302" max="10302" width="52.7109375" style="990" customWidth="1"/>
    <col min="10303" max="10306" width="0" style="990" hidden="1" customWidth="1"/>
    <col min="10307" max="10307" width="12.28515625" style="990" customWidth="1"/>
    <col min="10308" max="10308" width="6.42578125" style="990" customWidth="1"/>
    <col min="10309" max="10309" width="12.28515625" style="990" customWidth="1"/>
    <col min="10310" max="10310" width="0" style="990" hidden="1" customWidth="1"/>
    <col min="10311" max="10311" width="3.7109375" style="990" customWidth="1"/>
    <col min="10312" max="10312" width="11.140625" style="990" bestFit="1" customWidth="1"/>
    <col min="10313" max="10314" width="10.5703125" style="990"/>
    <col min="10315" max="10315" width="11.140625" style="990" customWidth="1"/>
    <col min="10316" max="10545" width="10.5703125" style="990"/>
    <col min="10546" max="10553" width="0" style="990" hidden="1" customWidth="1"/>
    <col min="10554" max="10554" width="3.7109375" style="990" customWidth="1"/>
    <col min="10555" max="10555" width="3.85546875" style="990" customWidth="1"/>
    <col min="10556" max="10556" width="3.7109375" style="990" customWidth="1"/>
    <col min="10557" max="10557" width="12.7109375" style="990" customWidth="1"/>
    <col min="10558" max="10558" width="52.7109375" style="990" customWidth="1"/>
    <col min="10559" max="10562" width="0" style="990" hidden="1" customWidth="1"/>
    <col min="10563" max="10563" width="12.28515625" style="990" customWidth="1"/>
    <col min="10564" max="10564" width="6.42578125" style="990" customWidth="1"/>
    <col min="10565" max="10565" width="12.28515625" style="990" customWidth="1"/>
    <col min="10566" max="10566" width="0" style="990" hidden="1" customWidth="1"/>
    <col min="10567" max="10567" width="3.7109375" style="990" customWidth="1"/>
    <col min="10568" max="10568" width="11.140625" style="990" bestFit="1" customWidth="1"/>
    <col min="10569" max="10570" width="10.5703125" style="990"/>
    <col min="10571" max="10571" width="11.140625" style="990" customWidth="1"/>
    <col min="10572" max="10801" width="10.5703125" style="990"/>
    <col min="10802" max="10809" width="0" style="990" hidden="1" customWidth="1"/>
    <col min="10810" max="10810" width="3.7109375" style="990" customWidth="1"/>
    <col min="10811" max="10811" width="3.85546875" style="990" customWidth="1"/>
    <col min="10812" max="10812" width="3.7109375" style="990" customWidth="1"/>
    <col min="10813" max="10813" width="12.7109375" style="990" customWidth="1"/>
    <col min="10814" max="10814" width="52.7109375" style="990" customWidth="1"/>
    <col min="10815" max="10818" width="0" style="990" hidden="1" customWidth="1"/>
    <col min="10819" max="10819" width="12.28515625" style="990" customWidth="1"/>
    <col min="10820" max="10820" width="6.42578125" style="990" customWidth="1"/>
    <col min="10821" max="10821" width="12.28515625" style="990" customWidth="1"/>
    <col min="10822" max="10822" width="0" style="990" hidden="1" customWidth="1"/>
    <col min="10823" max="10823" width="3.7109375" style="990" customWidth="1"/>
    <col min="10824" max="10824" width="11.140625" style="990" bestFit="1" customWidth="1"/>
    <col min="10825" max="10826" width="10.5703125" style="990"/>
    <col min="10827" max="10827" width="11.140625" style="990" customWidth="1"/>
    <col min="10828" max="11057" width="10.5703125" style="990"/>
    <col min="11058" max="11065" width="0" style="990" hidden="1" customWidth="1"/>
    <col min="11066" max="11066" width="3.7109375" style="990" customWidth="1"/>
    <col min="11067" max="11067" width="3.85546875" style="990" customWidth="1"/>
    <col min="11068" max="11068" width="3.7109375" style="990" customWidth="1"/>
    <col min="11069" max="11069" width="12.7109375" style="990" customWidth="1"/>
    <col min="11070" max="11070" width="52.7109375" style="990" customWidth="1"/>
    <col min="11071" max="11074" width="0" style="990" hidden="1" customWidth="1"/>
    <col min="11075" max="11075" width="12.28515625" style="990" customWidth="1"/>
    <col min="11076" max="11076" width="6.42578125" style="990" customWidth="1"/>
    <col min="11077" max="11077" width="12.28515625" style="990" customWidth="1"/>
    <col min="11078" max="11078" width="0" style="990" hidden="1" customWidth="1"/>
    <col min="11079" max="11079" width="3.7109375" style="990" customWidth="1"/>
    <col min="11080" max="11080" width="11.140625" style="990" bestFit="1" customWidth="1"/>
    <col min="11081" max="11082" width="10.5703125" style="990"/>
    <col min="11083" max="11083" width="11.140625" style="990" customWidth="1"/>
    <col min="11084" max="11313" width="10.5703125" style="990"/>
    <col min="11314" max="11321" width="0" style="990" hidden="1" customWidth="1"/>
    <col min="11322" max="11322" width="3.7109375" style="990" customWidth="1"/>
    <col min="11323" max="11323" width="3.85546875" style="990" customWidth="1"/>
    <col min="11324" max="11324" width="3.7109375" style="990" customWidth="1"/>
    <col min="11325" max="11325" width="12.7109375" style="990" customWidth="1"/>
    <col min="11326" max="11326" width="52.7109375" style="990" customWidth="1"/>
    <col min="11327" max="11330" width="0" style="990" hidden="1" customWidth="1"/>
    <col min="11331" max="11331" width="12.28515625" style="990" customWidth="1"/>
    <col min="11332" max="11332" width="6.42578125" style="990" customWidth="1"/>
    <col min="11333" max="11333" width="12.28515625" style="990" customWidth="1"/>
    <col min="11334" max="11334" width="0" style="990" hidden="1" customWidth="1"/>
    <col min="11335" max="11335" width="3.7109375" style="990" customWidth="1"/>
    <col min="11336" max="11336" width="11.140625" style="990" bestFit="1" customWidth="1"/>
    <col min="11337" max="11338" width="10.5703125" style="990"/>
    <col min="11339" max="11339" width="11.140625" style="990" customWidth="1"/>
    <col min="11340" max="11569" width="10.5703125" style="990"/>
    <col min="11570" max="11577" width="0" style="990" hidden="1" customWidth="1"/>
    <col min="11578" max="11578" width="3.7109375" style="990" customWidth="1"/>
    <col min="11579" max="11579" width="3.85546875" style="990" customWidth="1"/>
    <col min="11580" max="11580" width="3.7109375" style="990" customWidth="1"/>
    <col min="11581" max="11581" width="12.7109375" style="990" customWidth="1"/>
    <col min="11582" max="11582" width="52.7109375" style="990" customWidth="1"/>
    <col min="11583" max="11586" width="0" style="990" hidden="1" customWidth="1"/>
    <col min="11587" max="11587" width="12.28515625" style="990" customWidth="1"/>
    <col min="11588" max="11588" width="6.42578125" style="990" customWidth="1"/>
    <col min="11589" max="11589" width="12.28515625" style="990" customWidth="1"/>
    <col min="11590" max="11590" width="0" style="990" hidden="1" customWidth="1"/>
    <col min="11591" max="11591" width="3.7109375" style="990" customWidth="1"/>
    <col min="11592" max="11592" width="11.140625" style="990" bestFit="1" customWidth="1"/>
    <col min="11593" max="11594" width="10.5703125" style="990"/>
    <col min="11595" max="11595" width="11.140625" style="990" customWidth="1"/>
    <col min="11596" max="11825" width="10.5703125" style="990"/>
    <col min="11826" max="11833" width="0" style="990" hidden="1" customWidth="1"/>
    <col min="11834" max="11834" width="3.7109375" style="990" customWidth="1"/>
    <col min="11835" max="11835" width="3.85546875" style="990" customWidth="1"/>
    <col min="11836" max="11836" width="3.7109375" style="990" customWidth="1"/>
    <col min="11837" max="11837" width="12.7109375" style="990" customWidth="1"/>
    <col min="11838" max="11838" width="52.7109375" style="990" customWidth="1"/>
    <col min="11839" max="11842" width="0" style="990" hidden="1" customWidth="1"/>
    <col min="11843" max="11843" width="12.28515625" style="990" customWidth="1"/>
    <col min="11844" max="11844" width="6.42578125" style="990" customWidth="1"/>
    <col min="11845" max="11845" width="12.28515625" style="990" customWidth="1"/>
    <col min="11846" max="11846" width="0" style="990" hidden="1" customWidth="1"/>
    <col min="11847" max="11847" width="3.7109375" style="990" customWidth="1"/>
    <col min="11848" max="11848" width="11.140625" style="990" bestFit="1" customWidth="1"/>
    <col min="11849" max="11850" width="10.5703125" style="990"/>
    <col min="11851" max="11851" width="11.140625" style="990" customWidth="1"/>
    <col min="11852" max="12081" width="10.5703125" style="990"/>
    <col min="12082" max="12089" width="0" style="990" hidden="1" customWidth="1"/>
    <col min="12090" max="12090" width="3.7109375" style="990" customWidth="1"/>
    <col min="12091" max="12091" width="3.85546875" style="990" customWidth="1"/>
    <col min="12092" max="12092" width="3.7109375" style="990" customWidth="1"/>
    <col min="12093" max="12093" width="12.7109375" style="990" customWidth="1"/>
    <col min="12094" max="12094" width="52.7109375" style="990" customWidth="1"/>
    <col min="12095" max="12098" width="0" style="990" hidden="1" customWidth="1"/>
    <col min="12099" max="12099" width="12.28515625" style="990" customWidth="1"/>
    <col min="12100" max="12100" width="6.42578125" style="990" customWidth="1"/>
    <col min="12101" max="12101" width="12.28515625" style="990" customWidth="1"/>
    <col min="12102" max="12102" width="0" style="990" hidden="1" customWidth="1"/>
    <col min="12103" max="12103" width="3.7109375" style="990" customWidth="1"/>
    <col min="12104" max="12104" width="11.140625" style="990" bestFit="1" customWidth="1"/>
    <col min="12105" max="12106" width="10.5703125" style="990"/>
    <col min="12107" max="12107" width="11.140625" style="990" customWidth="1"/>
    <col min="12108" max="12337" width="10.5703125" style="990"/>
    <col min="12338" max="12345" width="0" style="990" hidden="1" customWidth="1"/>
    <col min="12346" max="12346" width="3.7109375" style="990" customWidth="1"/>
    <col min="12347" max="12347" width="3.85546875" style="990" customWidth="1"/>
    <col min="12348" max="12348" width="3.7109375" style="990" customWidth="1"/>
    <col min="12349" max="12349" width="12.7109375" style="990" customWidth="1"/>
    <col min="12350" max="12350" width="52.7109375" style="990" customWidth="1"/>
    <col min="12351" max="12354" width="0" style="990" hidden="1" customWidth="1"/>
    <col min="12355" max="12355" width="12.28515625" style="990" customWidth="1"/>
    <col min="12356" max="12356" width="6.42578125" style="990" customWidth="1"/>
    <col min="12357" max="12357" width="12.28515625" style="990" customWidth="1"/>
    <col min="12358" max="12358" width="0" style="990" hidden="1" customWidth="1"/>
    <col min="12359" max="12359" width="3.7109375" style="990" customWidth="1"/>
    <col min="12360" max="12360" width="11.140625" style="990" bestFit="1" customWidth="1"/>
    <col min="12361" max="12362" width="10.5703125" style="990"/>
    <col min="12363" max="12363" width="11.140625" style="990" customWidth="1"/>
    <col min="12364" max="12593" width="10.5703125" style="990"/>
    <col min="12594" max="12601" width="0" style="990" hidden="1" customWidth="1"/>
    <col min="12602" max="12602" width="3.7109375" style="990" customWidth="1"/>
    <col min="12603" max="12603" width="3.85546875" style="990" customWidth="1"/>
    <col min="12604" max="12604" width="3.7109375" style="990" customWidth="1"/>
    <col min="12605" max="12605" width="12.7109375" style="990" customWidth="1"/>
    <col min="12606" max="12606" width="52.7109375" style="990" customWidth="1"/>
    <col min="12607" max="12610" width="0" style="990" hidden="1" customWidth="1"/>
    <col min="12611" max="12611" width="12.28515625" style="990" customWidth="1"/>
    <col min="12612" max="12612" width="6.42578125" style="990" customWidth="1"/>
    <col min="12613" max="12613" width="12.28515625" style="990" customWidth="1"/>
    <col min="12614" max="12614" width="0" style="990" hidden="1" customWidth="1"/>
    <col min="12615" max="12615" width="3.7109375" style="990" customWidth="1"/>
    <col min="12616" max="12616" width="11.140625" style="990" bestFit="1" customWidth="1"/>
    <col min="12617" max="12618" width="10.5703125" style="990"/>
    <col min="12619" max="12619" width="11.140625" style="990" customWidth="1"/>
    <col min="12620" max="12849" width="10.5703125" style="990"/>
    <col min="12850" max="12857" width="0" style="990" hidden="1" customWidth="1"/>
    <col min="12858" max="12858" width="3.7109375" style="990" customWidth="1"/>
    <col min="12859" max="12859" width="3.85546875" style="990" customWidth="1"/>
    <col min="12860" max="12860" width="3.7109375" style="990" customWidth="1"/>
    <col min="12861" max="12861" width="12.7109375" style="990" customWidth="1"/>
    <col min="12862" max="12862" width="52.7109375" style="990" customWidth="1"/>
    <col min="12863" max="12866" width="0" style="990" hidden="1" customWidth="1"/>
    <col min="12867" max="12867" width="12.28515625" style="990" customWidth="1"/>
    <col min="12868" max="12868" width="6.42578125" style="990" customWidth="1"/>
    <col min="12869" max="12869" width="12.28515625" style="990" customWidth="1"/>
    <col min="12870" max="12870" width="0" style="990" hidden="1" customWidth="1"/>
    <col min="12871" max="12871" width="3.7109375" style="990" customWidth="1"/>
    <col min="12872" max="12872" width="11.140625" style="990" bestFit="1" customWidth="1"/>
    <col min="12873" max="12874" width="10.5703125" style="990"/>
    <col min="12875" max="12875" width="11.140625" style="990" customWidth="1"/>
    <col min="12876" max="13105" width="10.5703125" style="990"/>
    <col min="13106" max="13113" width="0" style="990" hidden="1" customWidth="1"/>
    <col min="13114" max="13114" width="3.7109375" style="990" customWidth="1"/>
    <col min="13115" max="13115" width="3.85546875" style="990" customWidth="1"/>
    <col min="13116" max="13116" width="3.7109375" style="990" customWidth="1"/>
    <col min="13117" max="13117" width="12.7109375" style="990" customWidth="1"/>
    <col min="13118" max="13118" width="52.7109375" style="990" customWidth="1"/>
    <col min="13119" max="13122" width="0" style="990" hidden="1" customWidth="1"/>
    <col min="13123" max="13123" width="12.28515625" style="990" customWidth="1"/>
    <col min="13124" max="13124" width="6.42578125" style="990" customWidth="1"/>
    <col min="13125" max="13125" width="12.28515625" style="990" customWidth="1"/>
    <col min="13126" max="13126" width="0" style="990" hidden="1" customWidth="1"/>
    <col min="13127" max="13127" width="3.7109375" style="990" customWidth="1"/>
    <col min="13128" max="13128" width="11.140625" style="990" bestFit="1" customWidth="1"/>
    <col min="13129" max="13130" width="10.5703125" style="990"/>
    <col min="13131" max="13131" width="11.140625" style="990" customWidth="1"/>
    <col min="13132" max="13361" width="10.5703125" style="990"/>
    <col min="13362" max="13369" width="0" style="990" hidden="1" customWidth="1"/>
    <col min="13370" max="13370" width="3.7109375" style="990" customWidth="1"/>
    <col min="13371" max="13371" width="3.85546875" style="990" customWidth="1"/>
    <col min="13372" max="13372" width="3.7109375" style="990" customWidth="1"/>
    <col min="13373" max="13373" width="12.7109375" style="990" customWidth="1"/>
    <col min="13374" max="13374" width="52.7109375" style="990" customWidth="1"/>
    <col min="13375" max="13378" width="0" style="990" hidden="1" customWidth="1"/>
    <col min="13379" max="13379" width="12.28515625" style="990" customWidth="1"/>
    <col min="13380" max="13380" width="6.42578125" style="990" customWidth="1"/>
    <col min="13381" max="13381" width="12.28515625" style="990" customWidth="1"/>
    <col min="13382" max="13382" width="0" style="990" hidden="1" customWidth="1"/>
    <col min="13383" max="13383" width="3.7109375" style="990" customWidth="1"/>
    <col min="13384" max="13384" width="11.140625" style="990" bestFit="1" customWidth="1"/>
    <col min="13385" max="13386" width="10.5703125" style="990"/>
    <col min="13387" max="13387" width="11.140625" style="990" customWidth="1"/>
    <col min="13388" max="13617" width="10.5703125" style="990"/>
    <col min="13618" max="13625" width="0" style="990" hidden="1" customWidth="1"/>
    <col min="13626" max="13626" width="3.7109375" style="990" customWidth="1"/>
    <col min="13627" max="13627" width="3.85546875" style="990" customWidth="1"/>
    <col min="13628" max="13628" width="3.7109375" style="990" customWidth="1"/>
    <col min="13629" max="13629" width="12.7109375" style="990" customWidth="1"/>
    <col min="13630" max="13630" width="52.7109375" style="990" customWidth="1"/>
    <col min="13631" max="13634" width="0" style="990" hidden="1" customWidth="1"/>
    <col min="13635" max="13635" width="12.28515625" style="990" customWidth="1"/>
    <col min="13636" max="13636" width="6.42578125" style="990" customWidth="1"/>
    <col min="13637" max="13637" width="12.28515625" style="990" customWidth="1"/>
    <col min="13638" max="13638" width="0" style="990" hidden="1" customWidth="1"/>
    <col min="13639" max="13639" width="3.7109375" style="990" customWidth="1"/>
    <col min="13640" max="13640" width="11.140625" style="990" bestFit="1" customWidth="1"/>
    <col min="13641" max="13642" width="10.5703125" style="990"/>
    <col min="13643" max="13643" width="11.140625" style="990" customWidth="1"/>
    <col min="13644" max="13873" width="10.5703125" style="990"/>
    <col min="13874" max="13881" width="0" style="990" hidden="1" customWidth="1"/>
    <col min="13882" max="13882" width="3.7109375" style="990" customWidth="1"/>
    <col min="13883" max="13883" width="3.85546875" style="990" customWidth="1"/>
    <col min="13884" max="13884" width="3.7109375" style="990" customWidth="1"/>
    <col min="13885" max="13885" width="12.7109375" style="990" customWidth="1"/>
    <col min="13886" max="13886" width="52.7109375" style="990" customWidth="1"/>
    <col min="13887" max="13890" width="0" style="990" hidden="1" customWidth="1"/>
    <col min="13891" max="13891" width="12.28515625" style="990" customWidth="1"/>
    <col min="13892" max="13892" width="6.42578125" style="990" customWidth="1"/>
    <col min="13893" max="13893" width="12.28515625" style="990" customWidth="1"/>
    <col min="13894" max="13894" width="0" style="990" hidden="1" customWidth="1"/>
    <col min="13895" max="13895" width="3.7109375" style="990" customWidth="1"/>
    <col min="13896" max="13896" width="11.140625" style="990" bestFit="1" customWidth="1"/>
    <col min="13897" max="13898" width="10.5703125" style="990"/>
    <col min="13899" max="13899" width="11.140625" style="990" customWidth="1"/>
    <col min="13900" max="14129" width="10.5703125" style="990"/>
    <col min="14130" max="14137" width="0" style="990" hidden="1" customWidth="1"/>
    <col min="14138" max="14138" width="3.7109375" style="990" customWidth="1"/>
    <col min="14139" max="14139" width="3.85546875" style="990" customWidth="1"/>
    <col min="14140" max="14140" width="3.7109375" style="990" customWidth="1"/>
    <col min="14141" max="14141" width="12.7109375" style="990" customWidth="1"/>
    <col min="14142" max="14142" width="52.7109375" style="990" customWidth="1"/>
    <col min="14143" max="14146" width="0" style="990" hidden="1" customWidth="1"/>
    <col min="14147" max="14147" width="12.28515625" style="990" customWidth="1"/>
    <col min="14148" max="14148" width="6.42578125" style="990" customWidth="1"/>
    <col min="14149" max="14149" width="12.28515625" style="990" customWidth="1"/>
    <col min="14150" max="14150" width="0" style="990" hidden="1" customWidth="1"/>
    <col min="14151" max="14151" width="3.7109375" style="990" customWidth="1"/>
    <col min="14152" max="14152" width="11.140625" style="990" bestFit="1" customWidth="1"/>
    <col min="14153" max="14154" width="10.5703125" style="990"/>
    <col min="14155" max="14155" width="11.140625" style="990" customWidth="1"/>
    <col min="14156" max="14385" width="10.5703125" style="990"/>
    <col min="14386" max="14393" width="0" style="990" hidden="1" customWidth="1"/>
    <col min="14394" max="14394" width="3.7109375" style="990" customWidth="1"/>
    <col min="14395" max="14395" width="3.85546875" style="990" customWidth="1"/>
    <col min="14396" max="14396" width="3.7109375" style="990" customWidth="1"/>
    <col min="14397" max="14397" width="12.7109375" style="990" customWidth="1"/>
    <col min="14398" max="14398" width="52.7109375" style="990" customWidth="1"/>
    <col min="14399" max="14402" width="0" style="990" hidden="1" customWidth="1"/>
    <col min="14403" max="14403" width="12.28515625" style="990" customWidth="1"/>
    <col min="14404" max="14404" width="6.42578125" style="990" customWidth="1"/>
    <col min="14405" max="14405" width="12.28515625" style="990" customWidth="1"/>
    <col min="14406" max="14406" width="0" style="990" hidden="1" customWidth="1"/>
    <col min="14407" max="14407" width="3.7109375" style="990" customWidth="1"/>
    <col min="14408" max="14408" width="11.140625" style="990" bestFit="1" customWidth="1"/>
    <col min="14409" max="14410" width="10.5703125" style="990"/>
    <col min="14411" max="14411" width="11.140625" style="990" customWidth="1"/>
    <col min="14412" max="14641" width="10.5703125" style="990"/>
    <col min="14642" max="14649" width="0" style="990" hidden="1" customWidth="1"/>
    <col min="14650" max="14650" width="3.7109375" style="990" customWidth="1"/>
    <col min="14651" max="14651" width="3.85546875" style="990" customWidth="1"/>
    <col min="14652" max="14652" width="3.7109375" style="990" customWidth="1"/>
    <col min="14653" max="14653" width="12.7109375" style="990" customWidth="1"/>
    <col min="14654" max="14654" width="52.7109375" style="990" customWidth="1"/>
    <col min="14655" max="14658" width="0" style="990" hidden="1" customWidth="1"/>
    <col min="14659" max="14659" width="12.28515625" style="990" customWidth="1"/>
    <col min="14660" max="14660" width="6.42578125" style="990" customWidth="1"/>
    <col min="14661" max="14661" width="12.28515625" style="990" customWidth="1"/>
    <col min="14662" max="14662" width="0" style="990" hidden="1" customWidth="1"/>
    <col min="14663" max="14663" width="3.7109375" style="990" customWidth="1"/>
    <col min="14664" max="14664" width="11.140625" style="990" bestFit="1" customWidth="1"/>
    <col min="14665" max="14666" width="10.5703125" style="990"/>
    <col min="14667" max="14667" width="11.140625" style="990" customWidth="1"/>
    <col min="14668" max="14897" width="10.5703125" style="990"/>
    <col min="14898" max="14905" width="0" style="990" hidden="1" customWidth="1"/>
    <col min="14906" max="14906" width="3.7109375" style="990" customWidth="1"/>
    <col min="14907" max="14907" width="3.85546875" style="990" customWidth="1"/>
    <col min="14908" max="14908" width="3.7109375" style="990" customWidth="1"/>
    <col min="14909" max="14909" width="12.7109375" style="990" customWidth="1"/>
    <col min="14910" max="14910" width="52.7109375" style="990" customWidth="1"/>
    <col min="14911" max="14914" width="0" style="990" hidden="1" customWidth="1"/>
    <col min="14915" max="14915" width="12.28515625" style="990" customWidth="1"/>
    <col min="14916" max="14916" width="6.42578125" style="990" customWidth="1"/>
    <col min="14917" max="14917" width="12.28515625" style="990" customWidth="1"/>
    <col min="14918" max="14918" width="0" style="990" hidden="1" customWidth="1"/>
    <col min="14919" max="14919" width="3.7109375" style="990" customWidth="1"/>
    <col min="14920" max="14920" width="11.140625" style="990" bestFit="1" customWidth="1"/>
    <col min="14921" max="14922" width="10.5703125" style="990"/>
    <col min="14923" max="14923" width="11.140625" style="990" customWidth="1"/>
    <col min="14924" max="15153" width="10.5703125" style="990"/>
    <col min="15154" max="15161" width="0" style="990" hidden="1" customWidth="1"/>
    <col min="15162" max="15162" width="3.7109375" style="990" customWidth="1"/>
    <col min="15163" max="15163" width="3.85546875" style="990" customWidth="1"/>
    <col min="15164" max="15164" width="3.7109375" style="990" customWidth="1"/>
    <col min="15165" max="15165" width="12.7109375" style="990" customWidth="1"/>
    <col min="15166" max="15166" width="52.7109375" style="990" customWidth="1"/>
    <col min="15167" max="15170" width="0" style="990" hidden="1" customWidth="1"/>
    <col min="15171" max="15171" width="12.28515625" style="990" customWidth="1"/>
    <col min="15172" max="15172" width="6.42578125" style="990" customWidth="1"/>
    <col min="15173" max="15173" width="12.28515625" style="990" customWidth="1"/>
    <col min="15174" max="15174" width="0" style="990" hidden="1" customWidth="1"/>
    <col min="15175" max="15175" width="3.7109375" style="990" customWidth="1"/>
    <col min="15176" max="15176" width="11.140625" style="990" bestFit="1" customWidth="1"/>
    <col min="15177" max="15178" width="10.5703125" style="990"/>
    <col min="15179" max="15179" width="11.140625" style="990" customWidth="1"/>
    <col min="15180" max="15409" width="10.5703125" style="990"/>
    <col min="15410" max="15417" width="0" style="990" hidden="1" customWidth="1"/>
    <col min="15418" max="15418" width="3.7109375" style="990" customWidth="1"/>
    <col min="15419" max="15419" width="3.85546875" style="990" customWidth="1"/>
    <col min="15420" max="15420" width="3.7109375" style="990" customWidth="1"/>
    <col min="15421" max="15421" width="12.7109375" style="990" customWidth="1"/>
    <col min="15422" max="15422" width="52.7109375" style="990" customWidth="1"/>
    <col min="15423" max="15426" width="0" style="990" hidden="1" customWidth="1"/>
    <col min="15427" max="15427" width="12.28515625" style="990" customWidth="1"/>
    <col min="15428" max="15428" width="6.42578125" style="990" customWidth="1"/>
    <col min="15429" max="15429" width="12.28515625" style="990" customWidth="1"/>
    <col min="15430" max="15430" width="0" style="990" hidden="1" customWidth="1"/>
    <col min="15431" max="15431" width="3.7109375" style="990" customWidth="1"/>
    <col min="15432" max="15432" width="11.140625" style="990" bestFit="1" customWidth="1"/>
    <col min="15433" max="15434" width="10.5703125" style="990"/>
    <col min="15435" max="15435" width="11.140625" style="990" customWidth="1"/>
    <col min="15436" max="15665" width="10.5703125" style="990"/>
    <col min="15666" max="15673" width="0" style="990" hidden="1" customWidth="1"/>
    <col min="15674" max="15674" width="3.7109375" style="990" customWidth="1"/>
    <col min="15675" max="15675" width="3.85546875" style="990" customWidth="1"/>
    <col min="15676" max="15676" width="3.7109375" style="990" customWidth="1"/>
    <col min="15677" max="15677" width="12.7109375" style="990" customWidth="1"/>
    <col min="15678" max="15678" width="52.7109375" style="990" customWidth="1"/>
    <col min="15679" max="15682" width="0" style="990" hidden="1" customWidth="1"/>
    <col min="15683" max="15683" width="12.28515625" style="990" customWidth="1"/>
    <col min="15684" max="15684" width="6.42578125" style="990" customWidth="1"/>
    <col min="15685" max="15685" width="12.28515625" style="990" customWidth="1"/>
    <col min="15686" max="15686" width="0" style="990" hidden="1" customWidth="1"/>
    <col min="15687" max="15687" width="3.7109375" style="990" customWidth="1"/>
    <col min="15688" max="15688" width="11.140625" style="990" bestFit="1" customWidth="1"/>
    <col min="15689" max="15690" width="10.5703125" style="990"/>
    <col min="15691" max="15691" width="11.140625" style="990" customWidth="1"/>
    <col min="15692" max="15921" width="10.5703125" style="990"/>
    <col min="15922" max="15929" width="0" style="990" hidden="1" customWidth="1"/>
    <col min="15930" max="15930" width="3.7109375" style="990" customWidth="1"/>
    <col min="15931" max="15931" width="3.85546875" style="990" customWidth="1"/>
    <col min="15932" max="15932" width="3.7109375" style="990" customWidth="1"/>
    <col min="15933" max="15933" width="12.7109375" style="990" customWidth="1"/>
    <col min="15934" max="15934" width="52.7109375" style="990" customWidth="1"/>
    <col min="15935" max="15938" width="0" style="990" hidden="1" customWidth="1"/>
    <col min="15939" max="15939" width="12.28515625" style="990" customWidth="1"/>
    <col min="15940" max="15940" width="6.42578125" style="990" customWidth="1"/>
    <col min="15941" max="15941" width="12.28515625" style="990" customWidth="1"/>
    <col min="15942" max="15942" width="0" style="990" hidden="1" customWidth="1"/>
    <col min="15943" max="15943" width="3.7109375" style="990" customWidth="1"/>
    <col min="15944" max="15944" width="11.140625" style="990" bestFit="1" customWidth="1"/>
    <col min="15945" max="15946" width="10.5703125" style="990"/>
    <col min="15947" max="15947" width="11.140625" style="990" customWidth="1"/>
    <col min="15948" max="16177" width="10.5703125" style="990"/>
    <col min="16178" max="16185" width="0" style="990" hidden="1" customWidth="1"/>
    <col min="16186" max="16186" width="3.7109375" style="990" customWidth="1"/>
    <col min="16187" max="16187" width="3.85546875" style="990" customWidth="1"/>
    <col min="16188" max="16188" width="3.7109375" style="990" customWidth="1"/>
    <col min="16189" max="16189" width="12.7109375" style="990" customWidth="1"/>
    <col min="16190" max="16190" width="52.7109375" style="990" customWidth="1"/>
    <col min="16191" max="16194" width="0" style="990" hidden="1" customWidth="1"/>
    <col min="16195" max="16195" width="12.28515625" style="990" customWidth="1"/>
    <col min="16196" max="16196" width="6.42578125" style="990" customWidth="1"/>
    <col min="16197" max="16197" width="12.28515625" style="990" customWidth="1"/>
    <col min="16198" max="16198" width="0" style="990" hidden="1" customWidth="1"/>
    <col min="16199" max="16199" width="3.7109375" style="990" customWidth="1"/>
    <col min="16200" max="16200" width="11.140625" style="990" bestFit="1" customWidth="1"/>
    <col min="16201" max="16202" width="10.5703125" style="990"/>
    <col min="16203" max="16203" width="11.140625" style="990" customWidth="1"/>
    <col min="16204" max="16384" width="10.5703125" style="990"/>
  </cols>
  <sheetData>
    <row r="1" spans="1:83" hidden="1">
      <c r="Q1" s="768"/>
      <c r="R1" s="768"/>
      <c r="X1" s="768"/>
      <c r="Y1" s="768"/>
      <c r="AE1" s="768"/>
      <c r="AF1" s="768"/>
      <c r="AL1" s="768"/>
      <c r="AM1" s="768"/>
      <c r="AS1" s="768"/>
      <c r="AT1" s="768"/>
      <c r="AZ1" s="768"/>
      <c r="BA1" s="768"/>
      <c r="BG1" s="768"/>
      <c r="BH1" s="768"/>
      <c r="BN1" s="768"/>
      <c r="BO1" s="768"/>
    </row>
    <row r="2" spans="1:83" hidden="1">
      <c r="U2" s="768"/>
      <c r="AB2" s="768"/>
      <c r="AI2" s="768"/>
      <c r="AP2" s="768"/>
      <c r="AW2" s="768"/>
      <c r="BD2" s="768"/>
      <c r="BK2" s="768"/>
      <c r="BR2" s="768"/>
    </row>
    <row r="3" spans="1:83" hidden="1"/>
    <row r="4" spans="1:83" ht="3" customHeight="1">
      <c r="J4" s="995"/>
      <c r="K4" s="995"/>
      <c r="L4" s="991"/>
      <c r="M4" s="991"/>
      <c r="N4" s="991"/>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998"/>
      <c r="BB4" s="998"/>
      <c r="BC4" s="998"/>
      <c r="BD4" s="998"/>
      <c r="BE4" s="998"/>
      <c r="BF4" s="998"/>
      <c r="BG4" s="998"/>
      <c r="BH4" s="998"/>
      <c r="BI4" s="998"/>
      <c r="BJ4" s="998"/>
      <c r="BK4" s="998"/>
      <c r="BL4" s="998"/>
      <c r="BM4" s="998"/>
      <c r="BN4" s="998"/>
      <c r="BO4" s="998"/>
      <c r="BP4" s="998"/>
      <c r="BQ4" s="998"/>
      <c r="BR4" s="998"/>
    </row>
    <row r="5" spans="1:83" ht="22.5" customHeight="1">
      <c r="J5" s="995"/>
      <c r="K5" s="995"/>
      <c r="L5" s="1229" t="s">
        <v>630</v>
      </c>
      <c r="M5" s="1229"/>
      <c r="N5" s="1229"/>
      <c r="O5" s="1229"/>
      <c r="P5" s="1229"/>
      <c r="Q5" s="1229"/>
      <c r="R5" s="1229"/>
      <c r="S5" s="1229"/>
      <c r="T5" s="1229"/>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c r="BE5" s="664"/>
      <c r="BF5" s="664"/>
      <c r="BG5" s="664"/>
      <c r="BH5" s="664"/>
      <c r="BI5" s="664"/>
      <c r="BJ5" s="664"/>
      <c r="BK5" s="664"/>
      <c r="BL5" s="664"/>
      <c r="BM5" s="664"/>
      <c r="BN5" s="664"/>
      <c r="BO5" s="664"/>
      <c r="BP5" s="664"/>
      <c r="BQ5" s="664"/>
      <c r="BR5" s="664"/>
    </row>
    <row r="6" spans="1:83" ht="3" customHeight="1">
      <c r="J6" s="995"/>
      <c r="K6" s="995"/>
      <c r="L6" s="991"/>
      <c r="M6" s="991"/>
      <c r="N6" s="991"/>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998"/>
    </row>
    <row r="7" spans="1:83" s="1007" customFormat="1" ht="22.5">
      <c r="A7" s="1013"/>
      <c r="B7" s="1013"/>
      <c r="C7" s="1013"/>
      <c r="D7" s="1013"/>
      <c r="E7" s="1013"/>
      <c r="F7" s="1013"/>
      <c r="G7" s="1013"/>
      <c r="H7" s="1013"/>
      <c r="L7" s="499"/>
      <c r="M7" s="617" t="s">
        <v>501</v>
      </c>
      <c r="N7" s="666"/>
      <c r="O7" s="1206" t="str">
        <f>IF(NameOrPr_ch="",IF(NameOrPr="","",NameOrPr),NameOrPr_ch)</f>
        <v>Комитет по тарифам и ценовой политике Лен.области (ЛенРТК)</v>
      </c>
      <c r="P7" s="1206"/>
      <c r="Q7" s="1206"/>
      <c r="R7" s="1206"/>
      <c r="S7" s="1206"/>
      <c r="T7" s="1206"/>
      <c r="U7" s="7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s="767"/>
      <c r="BT7" s="519"/>
      <c r="BU7" s="1013"/>
      <c r="BV7" s="1013"/>
      <c r="BW7" s="1013"/>
      <c r="BX7" s="1013"/>
      <c r="BY7" s="1013"/>
      <c r="BZ7" s="1013"/>
      <c r="CA7" s="1013"/>
      <c r="CB7" s="1013"/>
      <c r="CC7" s="1013"/>
      <c r="CD7" s="1013"/>
      <c r="CE7" s="1013"/>
    </row>
    <row r="8" spans="1:83" s="1007" customFormat="1" ht="18.75">
      <c r="A8" s="1013"/>
      <c r="B8" s="1013"/>
      <c r="C8" s="1013"/>
      <c r="D8" s="1013"/>
      <c r="E8" s="1013"/>
      <c r="F8" s="1013"/>
      <c r="G8" s="1013"/>
      <c r="H8" s="1013"/>
      <c r="L8" s="499"/>
      <c r="M8" s="617" t="s">
        <v>595</v>
      </c>
      <c r="N8" s="666"/>
      <c r="O8" s="1206" t="str">
        <f>IF(datePr_ch="",IF(datePr="","",datePr),datePr_ch)</f>
        <v>19.12.2019</v>
      </c>
      <c r="P8" s="1206"/>
      <c r="Q8" s="1206"/>
      <c r="R8" s="1206"/>
      <c r="S8" s="1206"/>
      <c r="T8" s="1206"/>
      <c r="U8" s="7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s="767"/>
      <c r="BT8" s="519"/>
      <c r="BU8" s="1013"/>
      <c r="BV8" s="1013"/>
      <c r="BW8" s="1013"/>
      <c r="BX8" s="1013"/>
      <c r="BY8" s="1013"/>
      <c r="BZ8" s="1013"/>
      <c r="CA8" s="1013"/>
      <c r="CB8" s="1013"/>
      <c r="CC8" s="1013"/>
      <c r="CD8" s="1013"/>
      <c r="CE8" s="1013"/>
    </row>
    <row r="9" spans="1:83" s="1007" customFormat="1" ht="18.75">
      <c r="A9" s="1013"/>
      <c r="B9" s="1013"/>
      <c r="C9" s="1013"/>
      <c r="D9" s="1013"/>
      <c r="E9" s="1013"/>
      <c r="F9" s="1013"/>
      <c r="G9" s="1013"/>
      <c r="H9" s="1013"/>
      <c r="L9" s="761"/>
      <c r="M9" s="617" t="s">
        <v>594</v>
      </c>
      <c r="N9" s="666"/>
      <c r="O9" s="1206" t="str">
        <f>IF(numberPr_ch="",IF(numberPr="","",numberPr),numberPr_ch)</f>
        <v>524-п</v>
      </c>
      <c r="P9" s="1206"/>
      <c r="Q9" s="1206"/>
      <c r="R9" s="1206"/>
      <c r="S9" s="1206"/>
      <c r="T9" s="1206"/>
      <c r="U9" s="7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s="767"/>
      <c r="BT9" s="519"/>
      <c r="BU9" s="1013"/>
      <c r="BV9" s="1013"/>
      <c r="BW9" s="1013"/>
      <c r="BX9" s="1013"/>
      <c r="BY9" s="1013"/>
      <c r="BZ9" s="1013"/>
      <c r="CA9" s="1013"/>
      <c r="CB9" s="1013"/>
      <c r="CC9" s="1013"/>
      <c r="CD9" s="1013"/>
      <c r="CE9" s="1013"/>
    </row>
    <row r="10" spans="1:83" s="1007" customFormat="1" ht="18.75">
      <c r="A10" s="1013"/>
      <c r="B10" s="1013"/>
      <c r="C10" s="1013"/>
      <c r="D10" s="1013"/>
      <c r="E10" s="1013"/>
      <c r="F10" s="1013"/>
      <c r="G10" s="1013"/>
      <c r="H10" s="1013"/>
      <c r="L10" s="761"/>
      <c r="M10" s="617" t="s">
        <v>500</v>
      </c>
      <c r="N10" s="666"/>
      <c r="O10" s="1206" t="str">
        <f>IF(IstPub_ch="",IF(IstPub="","",IstPub),IstPub_ch)</f>
        <v>http://tarif.lenobl.ru/dokumenty/docs_category_3/</v>
      </c>
      <c r="P10" s="1206"/>
      <c r="Q10" s="1206"/>
      <c r="R10" s="1206"/>
      <c r="S10" s="1206"/>
      <c r="T10" s="1206"/>
      <c r="U10" s="7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s="767"/>
      <c r="BT10" s="519"/>
      <c r="BU10" s="1013"/>
      <c r="BV10" s="1013"/>
      <c r="BW10" s="1013"/>
      <c r="BX10" s="1013"/>
      <c r="BY10" s="1013"/>
      <c r="BZ10" s="1013"/>
      <c r="CA10" s="1013"/>
      <c r="CB10" s="1013"/>
      <c r="CC10" s="1013"/>
      <c r="CD10" s="1013"/>
      <c r="CE10" s="1013"/>
    </row>
    <row r="11" spans="1:83" s="1007" customFormat="1" ht="11.25" hidden="1">
      <c r="A11" s="1013"/>
      <c r="B11" s="1013"/>
      <c r="C11" s="1013"/>
      <c r="D11" s="1013"/>
      <c r="E11" s="1013"/>
      <c r="F11" s="1013"/>
      <c r="G11" s="1013"/>
      <c r="H11" s="1013"/>
      <c r="L11" s="1230"/>
      <c r="M11" s="1230"/>
      <c r="N11" s="1024"/>
      <c r="O11" s="767"/>
      <c r="P11" s="767"/>
      <c r="Q11" s="767"/>
      <c r="R11" s="767"/>
      <c r="S11" s="767"/>
      <c r="T11" s="767"/>
      <c r="U11" s="1011" t="s">
        <v>372</v>
      </c>
      <c r="V11" s="767"/>
      <c r="W11" s="767"/>
      <c r="X11" s="767"/>
      <c r="Y11" s="767"/>
      <c r="Z11" s="767"/>
      <c r="AA11" s="767"/>
      <c r="AB11" s="1011" t="s">
        <v>372</v>
      </c>
      <c r="AC11" s="767"/>
      <c r="AD11" s="767"/>
      <c r="AE11" s="767"/>
      <c r="AF11" s="767"/>
      <c r="AG11" s="767"/>
      <c r="AH11" s="767"/>
      <c r="AI11" s="1011" t="s">
        <v>372</v>
      </c>
      <c r="AJ11" s="767"/>
      <c r="AK11" s="767"/>
      <c r="AL11" s="767"/>
      <c r="AM11" s="767"/>
      <c r="AN11" s="767"/>
      <c r="AO11" s="767"/>
      <c r="AP11" s="1011" t="s">
        <v>372</v>
      </c>
      <c r="AQ11" s="767"/>
      <c r="AR11" s="767"/>
      <c r="AS11" s="767"/>
      <c r="AT11" s="767"/>
      <c r="AU11" s="767"/>
      <c r="AV11" s="767"/>
      <c r="AW11" s="1011" t="s">
        <v>372</v>
      </c>
      <c r="AX11" s="767"/>
      <c r="AY11" s="767"/>
      <c r="AZ11" s="767"/>
      <c r="BA11" s="767"/>
      <c r="BB11" s="767"/>
      <c r="BC11" s="767"/>
      <c r="BD11" s="1011" t="s">
        <v>372</v>
      </c>
      <c r="BE11" s="767"/>
      <c r="BF11" s="767"/>
      <c r="BG11" s="767"/>
      <c r="BH11" s="767"/>
      <c r="BI11" s="767"/>
      <c r="BJ11" s="767"/>
      <c r="BK11" s="1011" t="s">
        <v>372</v>
      </c>
      <c r="BL11" s="767"/>
      <c r="BM11" s="767"/>
      <c r="BN11" s="767"/>
      <c r="BO11" s="767"/>
      <c r="BP11" s="767"/>
      <c r="BQ11" s="767"/>
      <c r="BR11" s="1011" t="s">
        <v>372</v>
      </c>
      <c r="BU11" s="1013"/>
      <c r="BV11" s="1013"/>
      <c r="BW11" s="1013"/>
      <c r="BX11" s="1013"/>
      <c r="BY11" s="1013"/>
      <c r="BZ11" s="1013"/>
      <c r="CA11" s="1013"/>
      <c r="CB11" s="1013"/>
      <c r="CC11" s="1013"/>
      <c r="CD11" s="1013"/>
      <c r="CE11" s="1013"/>
    </row>
    <row r="12" spans="1:83">
      <c r="J12" s="995"/>
      <c r="K12" s="995"/>
      <c r="L12" s="991"/>
      <c r="M12" s="991"/>
      <c r="N12" s="502"/>
      <c r="O12" s="1207"/>
      <c r="P12" s="1207"/>
      <c r="Q12" s="1207"/>
      <c r="R12" s="1207"/>
      <c r="S12" s="1207"/>
      <c r="T12" s="1207"/>
      <c r="U12" s="1207"/>
      <c r="V12" s="1207" t="s">
        <v>1899</v>
      </c>
      <c r="W12" s="1207"/>
      <c r="X12" s="1207"/>
      <c r="Y12" s="1207"/>
      <c r="Z12" s="1207"/>
      <c r="AA12" s="1207"/>
      <c r="AB12" s="1207"/>
      <c r="AC12" s="1207" t="s">
        <v>1899</v>
      </c>
      <c r="AD12" s="1207"/>
      <c r="AE12" s="1207"/>
      <c r="AF12" s="1207"/>
      <c r="AG12" s="1207"/>
      <c r="AH12" s="1207"/>
      <c r="AI12" s="1207"/>
      <c r="AJ12" s="1207" t="s">
        <v>1899</v>
      </c>
      <c r="AK12" s="1207"/>
      <c r="AL12" s="1207"/>
      <c r="AM12" s="1207"/>
      <c r="AN12" s="1207"/>
      <c r="AO12" s="1207"/>
      <c r="AP12" s="1207"/>
      <c r="AQ12" s="1207" t="s">
        <v>1899</v>
      </c>
      <c r="AR12" s="1207"/>
      <c r="AS12" s="1207"/>
      <c r="AT12" s="1207"/>
      <c r="AU12" s="1207"/>
      <c r="AV12" s="1207"/>
      <c r="AW12" s="1207"/>
      <c r="AX12" s="1207" t="s">
        <v>1899</v>
      </c>
      <c r="AY12" s="1207"/>
      <c r="AZ12" s="1207"/>
      <c r="BA12" s="1207"/>
      <c r="BB12" s="1207"/>
      <c r="BC12" s="1207"/>
      <c r="BD12" s="1207"/>
      <c r="BE12" s="1207" t="s">
        <v>1899</v>
      </c>
      <c r="BF12" s="1207"/>
      <c r="BG12" s="1207"/>
      <c r="BH12" s="1207"/>
      <c r="BI12" s="1207"/>
      <c r="BJ12" s="1207"/>
      <c r="BK12" s="1207"/>
      <c r="BL12" s="1207" t="s">
        <v>1899</v>
      </c>
      <c r="BM12" s="1207"/>
      <c r="BN12" s="1207"/>
      <c r="BO12" s="1207"/>
      <c r="BP12" s="1207"/>
      <c r="BQ12" s="1207"/>
      <c r="BR12" s="1207"/>
    </row>
    <row r="13" spans="1:83">
      <c r="J13" s="995"/>
      <c r="K13" s="995"/>
      <c r="L13" s="1151" t="s">
        <v>453</v>
      </c>
      <c r="M13" s="1151"/>
      <c r="N13" s="1151"/>
      <c r="O13" s="1151"/>
      <c r="P13" s="1151"/>
      <c r="Q13" s="1151"/>
      <c r="R13" s="1151"/>
      <c r="S13" s="1151"/>
      <c r="T13" s="1151"/>
      <c r="U13" s="1151"/>
      <c r="V13" s="1151"/>
      <c r="W13" s="1151"/>
      <c r="X13" s="1151"/>
      <c r="Y13" s="1151"/>
      <c r="Z13" s="1151"/>
      <c r="AA13" s="1151"/>
      <c r="AB13" s="1151"/>
      <c r="AC13" s="1151"/>
      <c r="AD13" s="1151"/>
      <c r="AE13" s="1151"/>
      <c r="AF13" s="1151"/>
      <c r="AG13" s="1151"/>
      <c r="AH13" s="1151"/>
      <c r="AI13" s="1151"/>
      <c r="AJ13" s="1151"/>
      <c r="AK13" s="1151"/>
      <c r="AL13" s="1151"/>
      <c r="AM13" s="1151"/>
      <c r="AN13" s="1151"/>
      <c r="AO13" s="1151"/>
      <c r="AP13" s="1151"/>
      <c r="AQ13" s="1151"/>
      <c r="AR13" s="1151"/>
      <c r="AS13" s="1151"/>
      <c r="AT13" s="1151"/>
      <c r="AU13" s="1151"/>
      <c r="AV13" s="1151"/>
      <c r="AW13" s="1151"/>
      <c r="AX13" s="1151"/>
      <c r="AY13" s="1151"/>
      <c r="AZ13" s="1151"/>
      <c r="BA13" s="1151"/>
      <c r="BB13" s="1151"/>
      <c r="BC13" s="1151"/>
      <c r="BD13" s="1151"/>
      <c r="BE13" s="1151"/>
      <c r="BF13" s="1151"/>
      <c r="BG13" s="1151"/>
      <c r="BH13" s="1151"/>
      <c r="BI13" s="1151"/>
      <c r="BJ13" s="1151"/>
      <c r="BK13" s="1151"/>
      <c r="BL13" s="1151"/>
      <c r="BM13" s="1151"/>
      <c r="BN13" s="1151"/>
      <c r="BO13" s="1151"/>
      <c r="BP13" s="1151"/>
      <c r="BQ13" s="1151"/>
      <c r="BR13" s="1151"/>
      <c r="BS13" s="1151"/>
      <c r="BT13" s="1151" t="s">
        <v>454</v>
      </c>
    </row>
    <row r="14" spans="1:83" ht="14.25" customHeight="1">
      <c r="J14" s="995"/>
      <c r="K14" s="995"/>
      <c r="L14" s="1213" t="s">
        <v>91</v>
      </c>
      <c r="M14" s="1213" t="s">
        <v>638</v>
      </c>
      <c r="N14" s="661"/>
      <c r="O14" s="1214" t="s">
        <v>640</v>
      </c>
      <c r="P14" s="1215"/>
      <c r="Q14" s="1215"/>
      <c r="R14" s="1215"/>
      <c r="S14" s="1215"/>
      <c r="T14" s="1216"/>
      <c r="U14" s="1224" t="s">
        <v>340</v>
      </c>
      <c r="V14" s="1214" t="s">
        <v>640</v>
      </c>
      <c r="W14" s="1215"/>
      <c r="X14" s="1215"/>
      <c r="Y14" s="1215"/>
      <c r="Z14" s="1215"/>
      <c r="AA14" s="1216"/>
      <c r="AB14" s="1224" t="s">
        <v>340</v>
      </c>
      <c r="AC14" s="1214" t="s">
        <v>640</v>
      </c>
      <c r="AD14" s="1215"/>
      <c r="AE14" s="1215"/>
      <c r="AF14" s="1215"/>
      <c r="AG14" s="1215"/>
      <c r="AH14" s="1216"/>
      <c r="AI14" s="1224" t="s">
        <v>340</v>
      </c>
      <c r="AJ14" s="1214" t="s">
        <v>640</v>
      </c>
      <c r="AK14" s="1215"/>
      <c r="AL14" s="1215"/>
      <c r="AM14" s="1215"/>
      <c r="AN14" s="1215"/>
      <c r="AO14" s="1216"/>
      <c r="AP14" s="1224" t="s">
        <v>340</v>
      </c>
      <c r="AQ14" s="1214" t="s">
        <v>640</v>
      </c>
      <c r="AR14" s="1215"/>
      <c r="AS14" s="1215"/>
      <c r="AT14" s="1215"/>
      <c r="AU14" s="1215"/>
      <c r="AV14" s="1216"/>
      <c r="AW14" s="1224" t="s">
        <v>340</v>
      </c>
      <c r="AX14" s="1214" t="s">
        <v>640</v>
      </c>
      <c r="AY14" s="1215"/>
      <c r="AZ14" s="1215"/>
      <c r="BA14" s="1215"/>
      <c r="BB14" s="1215"/>
      <c r="BC14" s="1216"/>
      <c r="BD14" s="1224" t="s">
        <v>340</v>
      </c>
      <c r="BE14" s="1214" t="s">
        <v>640</v>
      </c>
      <c r="BF14" s="1215"/>
      <c r="BG14" s="1215"/>
      <c r="BH14" s="1215"/>
      <c r="BI14" s="1215"/>
      <c r="BJ14" s="1216"/>
      <c r="BK14" s="1224" t="s">
        <v>340</v>
      </c>
      <c r="BL14" s="1214" t="s">
        <v>640</v>
      </c>
      <c r="BM14" s="1215"/>
      <c r="BN14" s="1215"/>
      <c r="BO14" s="1215"/>
      <c r="BP14" s="1215"/>
      <c r="BQ14" s="1216"/>
      <c r="BR14" s="1224" t="s">
        <v>340</v>
      </c>
      <c r="BS14" s="1210" t="s">
        <v>274</v>
      </c>
      <c r="BT14" s="1151"/>
    </row>
    <row r="15" spans="1:83" ht="14.25" customHeight="1">
      <c r="J15" s="995"/>
      <c r="K15" s="995"/>
      <c r="L15" s="1213"/>
      <c r="M15" s="1213"/>
      <c r="N15" s="662"/>
      <c r="O15" s="1219" t="s">
        <v>604</v>
      </c>
      <c r="P15" s="1217" t="s">
        <v>270</v>
      </c>
      <c r="Q15" s="1218"/>
      <c r="R15" s="1221" t="s">
        <v>653</v>
      </c>
      <c r="S15" s="1222"/>
      <c r="T15" s="1223"/>
      <c r="U15" s="1225"/>
      <c r="V15" s="1219" t="s">
        <v>604</v>
      </c>
      <c r="W15" s="1217" t="s">
        <v>270</v>
      </c>
      <c r="X15" s="1218"/>
      <c r="Y15" s="1221" t="s">
        <v>653</v>
      </c>
      <c r="Z15" s="1222"/>
      <c r="AA15" s="1223"/>
      <c r="AB15" s="1225"/>
      <c r="AC15" s="1219" t="s">
        <v>604</v>
      </c>
      <c r="AD15" s="1217" t="s">
        <v>270</v>
      </c>
      <c r="AE15" s="1218"/>
      <c r="AF15" s="1221" t="s">
        <v>653</v>
      </c>
      <c r="AG15" s="1222"/>
      <c r="AH15" s="1223"/>
      <c r="AI15" s="1225"/>
      <c r="AJ15" s="1219" t="s">
        <v>604</v>
      </c>
      <c r="AK15" s="1217" t="s">
        <v>270</v>
      </c>
      <c r="AL15" s="1218"/>
      <c r="AM15" s="1221" t="s">
        <v>653</v>
      </c>
      <c r="AN15" s="1222"/>
      <c r="AO15" s="1223"/>
      <c r="AP15" s="1225"/>
      <c r="AQ15" s="1219" t="s">
        <v>604</v>
      </c>
      <c r="AR15" s="1217" t="s">
        <v>270</v>
      </c>
      <c r="AS15" s="1218"/>
      <c r="AT15" s="1221" t="s">
        <v>653</v>
      </c>
      <c r="AU15" s="1222"/>
      <c r="AV15" s="1223"/>
      <c r="AW15" s="1225"/>
      <c r="AX15" s="1219" t="s">
        <v>604</v>
      </c>
      <c r="AY15" s="1217" t="s">
        <v>270</v>
      </c>
      <c r="AZ15" s="1218"/>
      <c r="BA15" s="1221" t="s">
        <v>653</v>
      </c>
      <c r="BB15" s="1222"/>
      <c r="BC15" s="1223"/>
      <c r="BD15" s="1225"/>
      <c r="BE15" s="1219" t="s">
        <v>604</v>
      </c>
      <c r="BF15" s="1217" t="s">
        <v>270</v>
      </c>
      <c r="BG15" s="1218"/>
      <c r="BH15" s="1221" t="s">
        <v>653</v>
      </c>
      <c r="BI15" s="1222"/>
      <c r="BJ15" s="1223"/>
      <c r="BK15" s="1225"/>
      <c r="BL15" s="1219" t="s">
        <v>604</v>
      </c>
      <c r="BM15" s="1217" t="s">
        <v>270</v>
      </c>
      <c r="BN15" s="1218"/>
      <c r="BO15" s="1221" t="s">
        <v>653</v>
      </c>
      <c r="BP15" s="1222"/>
      <c r="BQ15" s="1223"/>
      <c r="BR15" s="1225"/>
      <c r="BS15" s="1211"/>
      <c r="BT15" s="1151"/>
    </row>
    <row r="16" spans="1:83" ht="33.75" customHeight="1">
      <c r="J16" s="995"/>
      <c r="K16" s="995"/>
      <c r="L16" s="1213"/>
      <c r="M16" s="1213"/>
      <c r="N16" s="663"/>
      <c r="O16" s="1220"/>
      <c r="P16" s="756" t="s">
        <v>605</v>
      </c>
      <c r="Q16" s="756" t="s">
        <v>6</v>
      </c>
      <c r="R16" s="1028" t="s">
        <v>273</v>
      </c>
      <c r="S16" s="1208" t="s">
        <v>272</v>
      </c>
      <c r="T16" s="1209"/>
      <c r="U16" s="1226"/>
      <c r="V16" s="1220"/>
      <c r="W16" s="756" t="s">
        <v>605</v>
      </c>
      <c r="X16" s="756" t="s">
        <v>6</v>
      </c>
      <c r="Y16" s="1111" t="s">
        <v>273</v>
      </c>
      <c r="Z16" s="1208" t="s">
        <v>272</v>
      </c>
      <c r="AA16" s="1209"/>
      <c r="AB16" s="1226"/>
      <c r="AC16" s="1220"/>
      <c r="AD16" s="756" t="s">
        <v>605</v>
      </c>
      <c r="AE16" s="756" t="s">
        <v>6</v>
      </c>
      <c r="AF16" s="1111" t="s">
        <v>273</v>
      </c>
      <c r="AG16" s="1208" t="s">
        <v>272</v>
      </c>
      <c r="AH16" s="1209"/>
      <c r="AI16" s="1226"/>
      <c r="AJ16" s="1220"/>
      <c r="AK16" s="756" t="s">
        <v>605</v>
      </c>
      <c r="AL16" s="756" t="s">
        <v>6</v>
      </c>
      <c r="AM16" s="1111" t="s">
        <v>273</v>
      </c>
      <c r="AN16" s="1208" t="s">
        <v>272</v>
      </c>
      <c r="AO16" s="1209"/>
      <c r="AP16" s="1226"/>
      <c r="AQ16" s="1220"/>
      <c r="AR16" s="756" t="s">
        <v>605</v>
      </c>
      <c r="AS16" s="756" t="s">
        <v>6</v>
      </c>
      <c r="AT16" s="1111" t="s">
        <v>273</v>
      </c>
      <c r="AU16" s="1208" t="s">
        <v>272</v>
      </c>
      <c r="AV16" s="1209"/>
      <c r="AW16" s="1226"/>
      <c r="AX16" s="1220"/>
      <c r="AY16" s="756" t="s">
        <v>605</v>
      </c>
      <c r="AZ16" s="756" t="s">
        <v>6</v>
      </c>
      <c r="BA16" s="1111" t="s">
        <v>273</v>
      </c>
      <c r="BB16" s="1208" t="s">
        <v>272</v>
      </c>
      <c r="BC16" s="1209"/>
      <c r="BD16" s="1226"/>
      <c r="BE16" s="1220"/>
      <c r="BF16" s="756" t="s">
        <v>605</v>
      </c>
      <c r="BG16" s="756" t="s">
        <v>6</v>
      </c>
      <c r="BH16" s="1111" t="s">
        <v>273</v>
      </c>
      <c r="BI16" s="1208" t="s">
        <v>272</v>
      </c>
      <c r="BJ16" s="1209"/>
      <c r="BK16" s="1226"/>
      <c r="BL16" s="1220"/>
      <c r="BM16" s="756" t="s">
        <v>605</v>
      </c>
      <c r="BN16" s="756" t="s">
        <v>6</v>
      </c>
      <c r="BO16" s="1111" t="s">
        <v>273</v>
      </c>
      <c r="BP16" s="1208" t="s">
        <v>272</v>
      </c>
      <c r="BQ16" s="1209"/>
      <c r="BR16" s="1226"/>
      <c r="BS16" s="1212"/>
      <c r="BT16" s="1151"/>
    </row>
    <row r="17" spans="1:85">
      <c r="J17" s="995"/>
      <c r="K17" s="569">
        <v>1</v>
      </c>
      <c r="L17" s="647" t="s">
        <v>92</v>
      </c>
      <c r="M17" s="647" t="s">
        <v>48</v>
      </c>
      <c r="N17" s="649" t="str">
        <f ca="1">OFFSET(N17,0,-1)</f>
        <v>2</v>
      </c>
      <c r="O17" s="1025">
        <f ca="1">OFFSET(O17,0,-1)+1</f>
        <v>3</v>
      </c>
      <c r="P17" s="1025">
        <f ca="1">OFFSET(P17,0,-1)+1</f>
        <v>4</v>
      </c>
      <c r="Q17" s="1025">
        <f ca="1">OFFSET(Q17,0,-1)+1</f>
        <v>5</v>
      </c>
      <c r="R17" s="1025">
        <f ca="1">OFFSET(R17,0,-1)+1</f>
        <v>6</v>
      </c>
      <c r="S17" s="1231">
        <f ca="1">OFFSET(S17,0,-1)+1</f>
        <v>7</v>
      </c>
      <c r="T17" s="1231"/>
      <c r="U17" s="1025">
        <f ca="1">OFFSET(U17,0,-2)+1</f>
        <v>8</v>
      </c>
      <c r="V17" s="1106">
        <f ca="1">OFFSET(V17,0,-1)+1</f>
        <v>9</v>
      </c>
      <c r="W17" s="1106">
        <f ca="1">OFFSET(W17,0,-1)+1</f>
        <v>10</v>
      </c>
      <c r="X17" s="1106">
        <f ca="1">OFFSET(X17,0,-1)+1</f>
        <v>11</v>
      </c>
      <c r="Y17" s="1106">
        <f ca="1">OFFSET(Y17,0,-1)+1</f>
        <v>12</v>
      </c>
      <c r="Z17" s="1231">
        <f ca="1">OFFSET(Z17,0,-1)+1</f>
        <v>13</v>
      </c>
      <c r="AA17" s="1231"/>
      <c r="AB17" s="1106">
        <f ca="1">OFFSET(AB17,0,-2)+1</f>
        <v>14</v>
      </c>
      <c r="AC17" s="1106">
        <f ca="1">OFFSET(AC17,0,-1)+1</f>
        <v>15</v>
      </c>
      <c r="AD17" s="1106">
        <f ca="1">OFFSET(AD17,0,-1)+1</f>
        <v>16</v>
      </c>
      <c r="AE17" s="1106">
        <f ca="1">OFFSET(AE17,0,-1)+1</f>
        <v>17</v>
      </c>
      <c r="AF17" s="1106">
        <f ca="1">OFFSET(AF17,0,-1)+1</f>
        <v>18</v>
      </c>
      <c r="AG17" s="1231">
        <f ca="1">OFFSET(AG17,0,-1)+1</f>
        <v>19</v>
      </c>
      <c r="AH17" s="1231"/>
      <c r="AI17" s="1106">
        <f ca="1">OFFSET(AI17,0,-2)+1</f>
        <v>20</v>
      </c>
      <c r="AJ17" s="1106">
        <f ca="1">OFFSET(AJ17,0,-1)+1</f>
        <v>21</v>
      </c>
      <c r="AK17" s="1106">
        <f ca="1">OFFSET(AK17,0,-1)+1</f>
        <v>22</v>
      </c>
      <c r="AL17" s="1106">
        <f ca="1">OFFSET(AL17,0,-1)+1</f>
        <v>23</v>
      </c>
      <c r="AM17" s="1106">
        <f ca="1">OFFSET(AM17,0,-1)+1</f>
        <v>24</v>
      </c>
      <c r="AN17" s="1231">
        <f ca="1">OFFSET(AN17,0,-1)+1</f>
        <v>25</v>
      </c>
      <c r="AO17" s="1231"/>
      <c r="AP17" s="1106">
        <f ca="1">OFFSET(AP17,0,-2)+1</f>
        <v>26</v>
      </c>
      <c r="AQ17" s="1106">
        <f ca="1">OFFSET(AQ17,0,-1)+1</f>
        <v>27</v>
      </c>
      <c r="AR17" s="1106">
        <f ca="1">OFFSET(AR17,0,-1)+1</f>
        <v>28</v>
      </c>
      <c r="AS17" s="1106">
        <f ca="1">OFFSET(AS17,0,-1)+1</f>
        <v>29</v>
      </c>
      <c r="AT17" s="1106">
        <f ca="1">OFFSET(AT17,0,-1)+1</f>
        <v>30</v>
      </c>
      <c r="AU17" s="1231">
        <f ca="1">OFFSET(AU17,0,-1)+1</f>
        <v>31</v>
      </c>
      <c r="AV17" s="1231"/>
      <c r="AW17" s="1106">
        <f ca="1">OFFSET(AW17,0,-2)+1</f>
        <v>32</v>
      </c>
      <c r="AX17" s="1106">
        <f ca="1">OFFSET(AX17,0,-1)+1</f>
        <v>33</v>
      </c>
      <c r="AY17" s="1106">
        <f ca="1">OFFSET(AY17,0,-1)+1</f>
        <v>34</v>
      </c>
      <c r="AZ17" s="1106">
        <f ca="1">OFFSET(AZ17,0,-1)+1</f>
        <v>35</v>
      </c>
      <c r="BA17" s="1106">
        <f ca="1">OFFSET(BA17,0,-1)+1</f>
        <v>36</v>
      </c>
      <c r="BB17" s="1231">
        <f ca="1">OFFSET(BB17,0,-1)+1</f>
        <v>37</v>
      </c>
      <c r="BC17" s="1231"/>
      <c r="BD17" s="1106">
        <f ca="1">OFFSET(BD17,0,-2)+1</f>
        <v>38</v>
      </c>
      <c r="BE17" s="1106">
        <f ca="1">OFFSET(BE17,0,-1)+1</f>
        <v>39</v>
      </c>
      <c r="BF17" s="1106">
        <f ca="1">OFFSET(BF17,0,-1)+1</f>
        <v>40</v>
      </c>
      <c r="BG17" s="1106">
        <f ca="1">OFFSET(BG17,0,-1)+1</f>
        <v>41</v>
      </c>
      <c r="BH17" s="1106">
        <f ca="1">OFFSET(BH17,0,-1)+1</f>
        <v>42</v>
      </c>
      <c r="BI17" s="1231">
        <f ca="1">OFFSET(BI17,0,-1)+1</f>
        <v>43</v>
      </c>
      <c r="BJ17" s="1231"/>
      <c r="BK17" s="1106">
        <f ca="1">OFFSET(BK17,0,-2)+1</f>
        <v>44</v>
      </c>
      <c r="BL17" s="1106">
        <f ca="1">OFFSET(BL17,0,-1)+1</f>
        <v>45</v>
      </c>
      <c r="BM17" s="1106">
        <f ca="1">OFFSET(BM17,0,-1)+1</f>
        <v>46</v>
      </c>
      <c r="BN17" s="1106">
        <f ca="1">OFFSET(BN17,0,-1)+1</f>
        <v>47</v>
      </c>
      <c r="BO17" s="1106">
        <f ca="1">OFFSET(BO17,0,-1)+1</f>
        <v>48</v>
      </c>
      <c r="BP17" s="1231">
        <f ca="1">OFFSET(BP17,0,-1)+1</f>
        <v>49</v>
      </c>
      <c r="BQ17" s="1231"/>
      <c r="BR17" s="1106">
        <f ca="1">OFFSET(BR17,0,-2)+1</f>
        <v>50</v>
      </c>
      <c r="BS17" s="649">
        <f ca="1">OFFSET(BS17,0,-1)</f>
        <v>50</v>
      </c>
      <c r="BT17" s="1025">
        <f ca="1">OFFSET(BT17,0,-1)+1</f>
        <v>51</v>
      </c>
    </row>
    <row r="18" spans="1:85" ht="22.5">
      <c r="A18" s="1232">
        <v>1</v>
      </c>
      <c r="B18" s="1015"/>
      <c r="C18" s="1015"/>
      <c r="D18" s="1015"/>
      <c r="E18" s="981"/>
      <c r="F18" s="1026"/>
      <c r="G18" s="1026"/>
      <c r="H18" s="1026"/>
      <c r="I18" s="983"/>
      <c r="J18" s="979"/>
      <c r="K18" s="963"/>
      <c r="L18" s="1030">
        <f>mergeValue(A18)</f>
        <v>1</v>
      </c>
      <c r="M18" s="641" t="s">
        <v>20</v>
      </c>
      <c r="N18" s="646"/>
      <c r="O18" s="1233" t="str">
        <f>IF('Перечень тарифов'!J21="","","" &amp; 'Перечень тарифов'!J21 &amp; "")</f>
        <v>Тарифы на тепловую энергию,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2020-2023 годов</v>
      </c>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D18" s="1233"/>
      <c r="BE18" s="1233"/>
      <c r="BF18" s="1233"/>
      <c r="BG18" s="1233"/>
      <c r="BH18" s="1233"/>
      <c r="BI18" s="1233"/>
      <c r="BJ18" s="1233"/>
      <c r="BK18" s="1233"/>
      <c r="BL18" s="1233"/>
      <c r="BM18" s="1233"/>
      <c r="BN18" s="1233"/>
      <c r="BO18" s="1233"/>
      <c r="BP18" s="1233"/>
      <c r="BQ18" s="1233"/>
      <c r="BR18" s="1233"/>
      <c r="BS18" s="1233"/>
      <c r="BT18" s="630" t="s">
        <v>475</v>
      </c>
      <c r="BV18" s="829"/>
      <c r="BW18" s="829" t="str">
        <f t="shared" ref="BW18:BW28" si="0">IF(M18="","",M18 )</f>
        <v>Наименование тарифа</v>
      </c>
      <c r="BX18" s="829"/>
      <c r="BY18" s="829"/>
      <c r="BZ18" s="829"/>
      <c r="CF18" s="1008"/>
      <c r="CG18" s="1008"/>
    </row>
    <row r="19" spans="1:85" ht="22.5">
      <c r="A19" s="1232"/>
      <c r="B19" s="1232">
        <v>1</v>
      </c>
      <c r="C19" s="1015"/>
      <c r="D19" s="1015"/>
      <c r="E19" s="1026"/>
      <c r="F19" s="1026"/>
      <c r="G19" s="1026"/>
      <c r="H19" s="1026"/>
      <c r="I19" s="1021"/>
      <c r="J19" s="954"/>
      <c r="K19" s="957"/>
      <c r="L19" s="1030" t="str">
        <f>mergeValue(A19) &amp;"."&amp; mergeValue(B19)</f>
        <v>1.1</v>
      </c>
      <c r="M19" s="692" t="s">
        <v>16</v>
      </c>
      <c r="N19" s="646"/>
      <c r="O19" s="1233" t="str">
        <f>IF('Перечень тарифов'!N21="","","" &amp; 'Перечень тарифов'!N21 &amp; "")</f>
        <v>Всеволожский муниципальный район, Заневское (41612155);
Всеволожский муниципальный район, Муринское (41612428);</v>
      </c>
      <c r="P19" s="1233"/>
      <c r="Q19" s="1233"/>
      <c r="R19" s="1233"/>
      <c r="S19" s="1233"/>
      <c r="T19" s="1233"/>
      <c r="U19" s="1233"/>
      <c r="V19" s="1233"/>
      <c r="W19" s="1233"/>
      <c r="X19" s="1233"/>
      <c r="Y19" s="1233"/>
      <c r="Z19" s="1233"/>
      <c r="AA19" s="1233"/>
      <c r="AB19" s="1233"/>
      <c r="AC19" s="1233"/>
      <c r="AD19" s="1233"/>
      <c r="AE19" s="1233"/>
      <c r="AF19" s="1233"/>
      <c r="AG19" s="1233"/>
      <c r="AH19" s="1233"/>
      <c r="AI19" s="1233"/>
      <c r="AJ19" s="1233"/>
      <c r="AK19" s="1233"/>
      <c r="AL19" s="1233"/>
      <c r="AM19" s="1233"/>
      <c r="AN19" s="1233"/>
      <c r="AO19" s="1233"/>
      <c r="AP19" s="1233"/>
      <c r="AQ19" s="1233"/>
      <c r="AR19" s="1233"/>
      <c r="AS19" s="1233"/>
      <c r="AT19" s="1233"/>
      <c r="AU19" s="1233"/>
      <c r="AV19" s="1233"/>
      <c r="AW19" s="1233"/>
      <c r="AX19" s="1233"/>
      <c r="AY19" s="1233"/>
      <c r="AZ19" s="1233"/>
      <c r="BA19" s="1233"/>
      <c r="BB19" s="1233"/>
      <c r="BC19" s="1233"/>
      <c r="BD19" s="1233"/>
      <c r="BE19" s="1233"/>
      <c r="BF19" s="1233"/>
      <c r="BG19" s="1233"/>
      <c r="BH19" s="1233"/>
      <c r="BI19" s="1233"/>
      <c r="BJ19" s="1233"/>
      <c r="BK19" s="1233"/>
      <c r="BL19" s="1233"/>
      <c r="BM19" s="1233"/>
      <c r="BN19" s="1233"/>
      <c r="BO19" s="1233"/>
      <c r="BP19" s="1233"/>
      <c r="BQ19" s="1233"/>
      <c r="BR19" s="1233"/>
      <c r="BS19" s="1233"/>
      <c r="BT19" s="630" t="s">
        <v>476</v>
      </c>
      <c r="BV19" s="829"/>
      <c r="BW19" s="829" t="str">
        <f t="shared" si="0"/>
        <v>Территория действия тарифа</v>
      </c>
      <c r="BX19" s="829"/>
      <c r="BY19" s="829"/>
      <c r="BZ19" s="829"/>
      <c r="CF19" s="1008"/>
      <c r="CG19" s="1008"/>
    </row>
    <row r="20" spans="1:85" hidden="1">
      <c r="A20" s="1232"/>
      <c r="B20" s="1232"/>
      <c r="C20" s="1232">
        <v>1</v>
      </c>
      <c r="D20" s="1015"/>
      <c r="E20" s="1026"/>
      <c r="F20" s="1026"/>
      <c r="G20" s="1026"/>
      <c r="H20" s="1026"/>
      <c r="I20" s="962"/>
      <c r="J20" s="954"/>
      <c r="K20" s="957"/>
      <c r="L20" s="1030" t="str">
        <f>mergeValue(A20) &amp;"."&amp; mergeValue(B20)&amp;"."&amp; mergeValue(C20)</f>
        <v>1.1.1</v>
      </c>
      <c r="M20" s="693"/>
      <c r="N20" s="646"/>
      <c r="O20" s="1233"/>
      <c r="P20" s="1233"/>
      <c r="Q20" s="1233"/>
      <c r="R20" s="1233"/>
      <c r="S20" s="1233"/>
      <c r="T20" s="1233"/>
      <c r="U20" s="1233"/>
      <c r="V20" s="1233"/>
      <c r="W20" s="1233"/>
      <c r="X20" s="1233"/>
      <c r="Y20" s="1233"/>
      <c r="Z20" s="1233"/>
      <c r="AA20" s="1233"/>
      <c r="AB20" s="1233"/>
      <c r="AC20" s="1233"/>
      <c r="AD20" s="1233"/>
      <c r="AE20" s="1233"/>
      <c r="AF20" s="1233"/>
      <c r="AG20" s="1233"/>
      <c r="AH20" s="1233"/>
      <c r="AI20" s="1233"/>
      <c r="AJ20" s="1233"/>
      <c r="AK20" s="1233"/>
      <c r="AL20" s="1233"/>
      <c r="AM20" s="1233"/>
      <c r="AN20" s="1233"/>
      <c r="AO20" s="1233"/>
      <c r="AP20" s="1233"/>
      <c r="AQ20" s="1233"/>
      <c r="AR20" s="1233"/>
      <c r="AS20" s="1233"/>
      <c r="AT20" s="1233"/>
      <c r="AU20" s="1233"/>
      <c r="AV20" s="1233"/>
      <c r="AW20" s="1233"/>
      <c r="AX20" s="1233"/>
      <c r="AY20" s="1233"/>
      <c r="AZ20" s="1233"/>
      <c r="BA20" s="1233"/>
      <c r="BB20" s="1233"/>
      <c r="BC20" s="1233"/>
      <c r="BD20" s="1233"/>
      <c r="BE20" s="1233"/>
      <c r="BF20" s="1233"/>
      <c r="BG20" s="1233"/>
      <c r="BH20" s="1233"/>
      <c r="BI20" s="1233"/>
      <c r="BJ20" s="1233"/>
      <c r="BK20" s="1233"/>
      <c r="BL20" s="1233"/>
      <c r="BM20" s="1233"/>
      <c r="BN20" s="1233"/>
      <c r="BO20" s="1233"/>
      <c r="BP20" s="1233"/>
      <c r="BQ20" s="1233"/>
      <c r="BR20" s="1233"/>
      <c r="BS20" s="1233"/>
      <c r="BT20" s="630"/>
      <c r="BV20" s="829"/>
      <c r="BW20" s="829" t="str">
        <f t="shared" si="0"/>
        <v/>
      </c>
      <c r="BX20" s="829"/>
      <c r="BY20" s="829"/>
      <c r="BZ20" s="829"/>
      <c r="CF20" s="1008"/>
      <c r="CG20" s="1008"/>
    </row>
    <row r="21" spans="1:85" hidden="1">
      <c r="A21" s="1232"/>
      <c r="B21" s="1232"/>
      <c r="C21" s="1232"/>
      <c r="D21" s="1232">
        <v>1</v>
      </c>
      <c r="E21" s="1026"/>
      <c r="F21" s="1026"/>
      <c r="G21" s="1026"/>
      <c r="H21" s="1026"/>
      <c r="I21" s="962"/>
      <c r="J21" s="954"/>
      <c r="K21" s="957"/>
      <c r="L21" s="1030" t="str">
        <f>mergeValue(A21) &amp;"."&amp; mergeValue(B21)&amp;"."&amp; mergeValue(C21)&amp;"."&amp; mergeValue(D21)</f>
        <v>1.1.1.1</v>
      </c>
      <c r="M21" s="694"/>
      <c r="N21" s="646"/>
      <c r="O21" s="1233"/>
      <c r="P21" s="1233"/>
      <c r="Q21" s="1233"/>
      <c r="R21" s="1233"/>
      <c r="S21" s="1233"/>
      <c r="T21" s="1233"/>
      <c r="U21" s="1233"/>
      <c r="V21" s="1233"/>
      <c r="W21" s="1233"/>
      <c r="X21" s="1233"/>
      <c r="Y21" s="1233"/>
      <c r="Z21" s="1233"/>
      <c r="AA21" s="1233"/>
      <c r="AB21" s="1233"/>
      <c r="AC21" s="1233"/>
      <c r="AD21" s="1233"/>
      <c r="AE21" s="1233"/>
      <c r="AF21" s="1233"/>
      <c r="AG21" s="1233"/>
      <c r="AH21" s="1233"/>
      <c r="AI21" s="1233"/>
      <c r="AJ21" s="1233"/>
      <c r="AK21" s="1233"/>
      <c r="AL21" s="1233"/>
      <c r="AM21" s="1233"/>
      <c r="AN21" s="1233"/>
      <c r="AO21" s="1233"/>
      <c r="AP21" s="1233"/>
      <c r="AQ21" s="1233"/>
      <c r="AR21" s="1233"/>
      <c r="AS21" s="1233"/>
      <c r="AT21" s="1233"/>
      <c r="AU21" s="1233"/>
      <c r="AV21" s="1233"/>
      <c r="AW21" s="1233"/>
      <c r="AX21" s="1233"/>
      <c r="AY21" s="1233"/>
      <c r="AZ21" s="1233"/>
      <c r="BA21" s="1233"/>
      <c r="BB21" s="1233"/>
      <c r="BC21" s="1233"/>
      <c r="BD21" s="1233"/>
      <c r="BE21" s="1233"/>
      <c r="BF21" s="1233"/>
      <c r="BG21" s="1233"/>
      <c r="BH21" s="1233"/>
      <c r="BI21" s="1233"/>
      <c r="BJ21" s="1233"/>
      <c r="BK21" s="1233"/>
      <c r="BL21" s="1233"/>
      <c r="BM21" s="1233"/>
      <c r="BN21" s="1233"/>
      <c r="BO21" s="1233"/>
      <c r="BP21" s="1233"/>
      <c r="BQ21" s="1233"/>
      <c r="BR21" s="1233"/>
      <c r="BS21" s="1233"/>
      <c r="BT21" s="630"/>
      <c r="BV21" s="829"/>
      <c r="BW21" s="829" t="str">
        <f t="shared" si="0"/>
        <v/>
      </c>
      <c r="BX21" s="829"/>
      <c r="BY21" s="829"/>
      <c r="BZ21" s="829"/>
      <c r="CF21" s="1008"/>
      <c r="CG21" s="1008"/>
    </row>
    <row r="22" spans="1:85" ht="101.25">
      <c r="A22" s="1232"/>
      <c r="B22" s="1232"/>
      <c r="C22" s="1232"/>
      <c r="D22" s="1232"/>
      <c r="E22" s="1232">
        <v>1</v>
      </c>
      <c r="F22" s="1026"/>
      <c r="G22" s="1026"/>
      <c r="H22" s="1015">
        <v>1</v>
      </c>
      <c r="I22" s="1232">
        <v>1</v>
      </c>
      <c r="J22" s="1026"/>
      <c r="K22" s="965"/>
      <c r="L22" s="1030" t="str">
        <f>mergeValue(A22) &amp;"."&amp; mergeValue(B22)&amp;"."&amp; mergeValue(C22)&amp;"."&amp; mergeValue(D22)&amp;"."&amp; mergeValue(E22)</f>
        <v>1.1.1.1.1</v>
      </c>
      <c r="M22" s="554" t="s">
        <v>9</v>
      </c>
      <c r="N22" s="646"/>
      <c r="O22" s="1235" t="s">
        <v>3</v>
      </c>
      <c r="P22" s="1236"/>
      <c r="Q22" s="1236"/>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237"/>
      <c r="BT22" s="630" t="s">
        <v>637</v>
      </c>
      <c r="BV22" s="829"/>
      <c r="BW22" s="829" t="str">
        <f t="shared" si="0"/>
        <v>Схема подключения теплопотребляющей установки к коллектору источника тепловой энергии</v>
      </c>
      <c r="BX22" s="829"/>
      <c r="BY22" s="829"/>
      <c r="BZ22" s="829"/>
      <c r="CF22" s="1008"/>
      <c r="CG22" s="1008"/>
    </row>
    <row r="23" spans="1:85" ht="90">
      <c r="A23" s="1232"/>
      <c r="B23" s="1232"/>
      <c r="C23" s="1232"/>
      <c r="D23" s="1232"/>
      <c r="E23" s="1232"/>
      <c r="F23" s="1232">
        <v>1</v>
      </c>
      <c r="G23" s="1015"/>
      <c r="H23" s="1015"/>
      <c r="I23" s="1232"/>
      <c r="J23" s="1232">
        <v>1</v>
      </c>
      <c r="K23" s="966"/>
      <c r="L23" s="1030" t="str">
        <f>mergeValue(A23) &amp;"."&amp; mergeValue(B23)&amp;"."&amp; mergeValue(C23)&amp;"."&amp; mergeValue(D23)&amp;"."&amp; mergeValue(E23)&amp;"."&amp; mergeValue(F23)</f>
        <v>1.1.1.1.1.1</v>
      </c>
      <c r="M23" s="555" t="s">
        <v>10</v>
      </c>
      <c r="N23" s="646"/>
      <c r="O23" s="1235" t="s">
        <v>303</v>
      </c>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237"/>
      <c r="BT23" s="630" t="s">
        <v>635</v>
      </c>
      <c r="BV23" s="829"/>
      <c r="BW23" s="829" t="str">
        <f t="shared" si="0"/>
        <v>Группа потребителей</v>
      </c>
      <c r="BX23" s="829"/>
      <c r="BY23" s="829"/>
      <c r="BZ23" s="829"/>
      <c r="CF23" s="1008"/>
      <c r="CG23" s="1008"/>
    </row>
    <row r="24" spans="1:85" ht="17.100000000000001" customHeight="1">
      <c r="A24" s="1232"/>
      <c r="B24" s="1232"/>
      <c r="C24" s="1232"/>
      <c r="D24" s="1232"/>
      <c r="E24" s="1232"/>
      <c r="F24" s="1232"/>
      <c r="G24" s="1015">
        <v>1</v>
      </c>
      <c r="H24" s="1015"/>
      <c r="I24" s="1232"/>
      <c r="J24" s="1232"/>
      <c r="K24" s="966">
        <v>1</v>
      </c>
      <c r="L24" s="1030" t="str">
        <f>mergeValue(A24) &amp;"."&amp; mergeValue(B24)&amp;"."&amp; mergeValue(C24)&amp;"."&amp; mergeValue(D24)&amp;"."&amp; mergeValue(E24)&amp;"."&amp; mergeValue(F24)&amp;"."&amp; mergeValue(G24)</f>
        <v>1.1.1.1.1.1.1</v>
      </c>
      <c r="M24" s="1065" t="s">
        <v>641</v>
      </c>
      <c r="N24" s="646"/>
      <c r="O24" s="683">
        <v>1745.09</v>
      </c>
      <c r="P24" s="763"/>
      <c r="Q24" s="1090"/>
      <c r="R24" s="1238" t="s">
        <v>1891</v>
      </c>
      <c r="S24" s="1228" t="s">
        <v>83</v>
      </c>
      <c r="T24" s="1238" t="s">
        <v>1903</v>
      </c>
      <c r="U24" s="1228" t="s">
        <v>83</v>
      </c>
      <c r="V24" s="683">
        <v>1955.84</v>
      </c>
      <c r="W24" s="763"/>
      <c r="X24" s="1090"/>
      <c r="Y24" s="1238" t="s">
        <v>1904</v>
      </c>
      <c r="Z24" s="1228" t="s">
        <v>83</v>
      </c>
      <c r="AA24" s="1238" t="s">
        <v>1905</v>
      </c>
      <c r="AB24" s="1228" t="s">
        <v>83</v>
      </c>
      <c r="AC24" s="683">
        <v>1844.33</v>
      </c>
      <c r="AD24" s="763"/>
      <c r="AE24" s="1090"/>
      <c r="AF24" s="1238" t="s">
        <v>1906</v>
      </c>
      <c r="AG24" s="1228" t="s">
        <v>83</v>
      </c>
      <c r="AH24" s="1238" t="s">
        <v>1907</v>
      </c>
      <c r="AI24" s="1228" t="s">
        <v>83</v>
      </c>
      <c r="AJ24" s="683">
        <v>1897.36</v>
      </c>
      <c r="AK24" s="763"/>
      <c r="AL24" s="1090"/>
      <c r="AM24" s="1238" t="s">
        <v>1908</v>
      </c>
      <c r="AN24" s="1228" t="s">
        <v>83</v>
      </c>
      <c r="AO24" s="1238" t="s">
        <v>1909</v>
      </c>
      <c r="AP24" s="1228" t="s">
        <v>83</v>
      </c>
      <c r="AQ24" s="683">
        <v>1897.36</v>
      </c>
      <c r="AR24" s="763"/>
      <c r="AS24" s="1090"/>
      <c r="AT24" s="1238" t="s">
        <v>1910</v>
      </c>
      <c r="AU24" s="1228" t="s">
        <v>83</v>
      </c>
      <c r="AV24" s="1238" t="s">
        <v>1911</v>
      </c>
      <c r="AW24" s="1228" t="s">
        <v>83</v>
      </c>
      <c r="AX24" s="683">
        <v>1957.37</v>
      </c>
      <c r="AY24" s="763"/>
      <c r="AZ24" s="1090"/>
      <c r="BA24" s="1238" t="s">
        <v>1912</v>
      </c>
      <c r="BB24" s="1228" t="s">
        <v>83</v>
      </c>
      <c r="BC24" s="1238" t="s">
        <v>1913</v>
      </c>
      <c r="BD24" s="1228" t="s">
        <v>83</v>
      </c>
      <c r="BE24" s="683">
        <v>1957.37</v>
      </c>
      <c r="BF24" s="763"/>
      <c r="BG24" s="1090"/>
      <c r="BH24" s="1238" t="s">
        <v>1914</v>
      </c>
      <c r="BI24" s="1228" t="s">
        <v>83</v>
      </c>
      <c r="BJ24" s="1238" t="s">
        <v>1915</v>
      </c>
      <c r="BK24" s="1228" t="s">
        <v>83</v>
      </c>
      <c r="BL24" s="683">
        <v>2010.16</v>
      </c>
      <c r="BM24" s="763"/>
      <c r="BN24" s="1090"/>
      <c r="BO24" s="1238" t="s">
        <v>1916</v>
      </c>
      <c r="BP24" s="1228" t="s">
        <v>83</v>
      </c>
      <c r="BQ24" s="1238" t="s">
        <v>1892</v>
      </c>
      <c r="BR24" s="1228" t="s">
        <v>84</v>
      </c>
      <c r="BS24" s="763"/>
      <c r="BT24" s="1203" t="s">
        <v>654</v>
      </c>
      <c r="BU24" s="1008" t="str">
        <f>strCheckDate(O25:BS25)</f>
        <v/>
      </c>
      <c r="BV24" s="829"/>
      <c r="BW24" s="829" t="str">
        <f t="shared" si="0"/>
        <v>вода</v>
      </c>
      <c r="BX24" s="829"/>
      <c r="BY24" s="829"/>
      <c r="BZ24" s="829"/>
      <c r="CF24" s="1008"/>
      <c r="CG24" s="1008"/>
    </row>
    <row r="25" spans="1:85" ht="11.25" hidden="1" customHeight="1">
      <c r="A25" s="1232"/>
      <c r="B25" s="1232"/>
      <c r="C25" s="1232"/>
      <c r="D25" s="1232"/>
      <c r="E25" s="1232"/>
      <c r="F25" s="1232"/>
      <c r="G25" s="1015"/>
      <c r="H25" s="1015"/>
      <c r="I25" s="1232"/>
      <c r="J25" s="1232"/>
      <c r="K25" s="966"/>
      <c r="L25" s="800"/>
      <c r="M25" s="646"/>
      <c r="N25" s="646"/>
      <c r="O25" s="763"/>
      <c r="P25" s="763"/>
      <c r="Q25" s="769" t="str">
        <f>R24 &amp; "-" &amp; T24</f>
        <v>01.01.2020-30.06.2020</v>
      </c>
      <c r="R25" s="1227"/>
      <c r="S25" s="1228"/>
      <c r="T25" s="1227"/>
      <c r="U25" s="1228"/>
      <c r="V25" s="763"/>
      <c r="W25" s="763"/>
      <c r="X25" s="769" t="str">
        <f>Y24 &amp; "-" &amp; AA24</f>
        <v>01.07.2020-31.12.2020</v>
      </c>
      <c r="Y25" s="1227"/>
      <c r="Z25" s="1228"/>
      <c r="AA25" s="1227"/>
      <c r="AB25" s="1228"/>
      <c r="AC25" s="763"/>
      <c r="AD25" s="763"/>
      <c r="AE25" s="769" t="str">
        <f>AF24 &amp; "-" &amp; AH24</f>
        <v>01.01.2021-30.06.2021</v>
      </c>
      <c r="AF25" s="1227"/>
      <c r="AG25" s="1228"/>
      <c r="AH25" s="1227"/>
      <c r="AI25" s="1228"/>
      <c r="AJ25" s="763"/>
      <c r="AK25" s="763"/>
      <c r="AL25" s="769" t="str">
        <f>AM24 &amp; "-" &amp; AO24</f>
        <v>01.07.2021-31.12.2021</v>
      </c>
      <c r="AM25" s="1227"/>
      <c r="AN25" s="1228"/>
      <c r="AO25" s="1227"/>
      <c r="AP25" s="1228"/>
      <c r="AQ25" s="763"/>
      <c r="AR25" s="763"/>
      <c r="AS25" s="769" t="str">
        <f>AT24 &amp; "-" &amp; AV24</f>
        <v>01.01.2022-30.06.2022</v>
      </c>
      <c r="AT25" s="1227"/>
      <c r="AU25" s="1228"/>
      <c r="AV25" s="1227"/>
      <c r="AW25" s="1228"/>
      <c r="AX25" s="763"/>
      <c r="AY25" s="763"/>
      <c r="AZ25" s="769" t="str">
        <f>BA24 &amp; "-" &amp; BC24</f>
        <v>01.07.2022-31.12.2022</v>
      </c>
      <c r="BA25" s="1227"/>
      <c r="BB25" s="1228"/>
      <c r="BC25" s="1227"/>
      <c r="BD25" s="1228"/>
      <c r="BE25" s="763"/>
      <c r="BF25" s="763"/>
      <c r="BG25" s="769" t="str">
        <f>BH24 &amp; "-" &amp; BJ24</f>
        <v>01.01.2023-30.06.2023</v>
      </c>
      <c r="BH25" s="1227"/>
      <c r="BI25" s="1228"/>
      <c r="BJ25" s="1227"/>
      <c r="BK25" s="1228"/>
      <c r="BL25" s="763"/>
      <c r="BM25" s="763"/>
      <c r="BN25" s="769" t="str">
        <f>BO24 &amp; "-" &amp; BQ24</f>
        <v>01.07.2023-31.12.2023</v>
      </c>
      <c r="BO25" s="1227"/>
      <c r="BP25" s="1228"/>
      <c r="BQ25" s="1227"/>
      <c r="BR25" s="1228"/>
      <c r="BS25" s="763"/>
      <c r="BT25" s="1204"/>
      <c r="BV25" s="829"/>
      <c r="BW25" s="829" t="str">
        <f t="shared" si="0"/>
        <v/>
      </c>
      <c r="BX25" s="829"/>
      <c r="BY25" s="829"/>
      <c r="BZ25" s="829"/>
      <c r="CF25" s="1008"/>
      <c r="CG25" s="1008"/>
    </row>
    <row r="26" spans="1:85" ht="15" customHeight="1">
      <c r="A26" s="1232"/>
      <c r="B26" s="1232"/>
      <c r="C26" s="1232"/>
      <c r="D26" s="1232"/>
      <c r="E26" s="1232"/>
      <c r="F26" s="1232"/>
      <c r="G26" s="1026"/>
      <c r="H26" s="1015"/>
      <c r="I26" s="1232"/>
      <c r="J26" s="1232"/>
      <c r="K26" s="965"/>
      <c r="L26" s="688"/>
      <c r="M26" s="557" t="s">
        <v>25</v>
      </c>
      <c r="N26" s="1006"/>
      <c r="O26" s="1006"/>
      <c r="P26" s="1006"/>
      <c r="Q26" s="1006"/>
      <c r="R26" s="1006"/>
      <c r="S26" s="1006"/>
      <c r="T26" s="1006"/>
      <c r="U26" s="1006"/>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6"/>
      <c r="AV26" s="1006"/>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6"/>
      <c r="BR26" s="1006"/>
      <c r="BS26" s="762"/>
      <c r="BT26" s="1205"/>
      <c r="BV26" s="829"/>
      <c r="BW26" s="829" t="str">
        <f t="shared" si="0"/>
        <v>Добавить вид теплоносителя (параметры теплоносителя)</v>
      </c>
      <c r="BX26" s="829"/>
      <c r="BY26" s="829"/>
      <c r="BZ26" s="829"/>
      <c r="CF26" s="1008"/>
      <c r="CG26" s="1008"/>
    </row>
    <row r="27" spans="1:85" ht="15" customHeight="1">
      <c r="A27" s="1232"/>
      <c r="B27" s="1232"/>
      <c r="C27" s="1232"/>
      <c r="D27" s="1232"/>
      <c r="E27" s="1232"/>
      <c r="F27" s="1026"/>
      <c r="G27" s="1026"/>
      <c r="H27" s="1015"/>
      <c r="I27" s="1232"/>
      <c r="J27" s="1026"/>
      <c r="K27" s="965"/>
      <c r="L27" s="688"/>
      <c r="M27" s="556" t="s">
        <v>11</v>
      </c>
      <c r="N27" s="1006"/>
      <c r="O27" s="1006"/>
      <c r="P27" s="1006"/>
      <c r="Q27" s="1006"/>
      <c r="R27" s="1006"/>
      <c r="S27" s="1006"/>
      <c r="T27" s="1006"/>
      <c r="U27" s="1005"/>
      <c r="V27" s="1006"/>
      <c r="W27" s="1006"/>
      <c r="X27" s="1006"/>
      <c r="Y27" s="1006"/>
      <c r="Z27" s="1006"/>
      <c r="AA27" s="1006"/>
      <c r="AB27" s="1005"/>
      <c r="AC27" s="1006"/>
      <c r="AD27" s="1006"/>
      <c r="AE27" s="1006"/>
      <c r="AF27" s="1006"/>
      <c r="AG27" s="1006"/>
      <c r="AH27" s="1006"/>
      <c r="AI27" s="1005"/>
      <c r="AJ27" s="1006"/>
      <c r="AK27" s="1006"/>
      <c r="AL27" s="1006"/>
      <c r="AM27" s="1006"/>
      <c r="AN27" s="1006"/>
      <c r="AO27" s="1006"/>
      <c r="AP27" s="1005"/>
      <c r="AQ27" s="1006"/>
      <c r="AR27" s="1006"/>
      <c r="AS27" s="1006"/>
      <c r="AT27" s="1006"/>
      <c r="AU27" s="1006"/>
      <c r="AV27" s="1006"/>
      <c r="AW27" s="1005"/>
      <c r="AX27" s="1006"/>
      <c r="AY27" s="1006"/>
      <c r="AZ27" s="1006"/>
      <c r="BA27" s="1006"/>
      <c r="BB27" s="1006"/>
      <c r="BC27" s="1006"/>
      <c r="BD27" s="1005"/>
      <c r="BE27" s="1006"/>
      <c r="BF27" s="1006"/>
      <c r="BG27" s="1006"/>
      <c r="BH27" s="1006"/>
      <c r="BI27" s="1006"/>
      <c r="BJ27" s="1006"/>
      <c r="BK27" s="1005"/>
      <c r="BL27" s="1006"/>
      <c r="BM27" s="1006"/>
      <c r="BN27" s="1006"/>
      <c r="BO27" s="1006"/>
      <c r="BP27" s="1006"/>
      <c r="BQ27" s="1006"/>
      <c r="BR27" s="1005"/>
      <c r="BS27" s="1006"/>
      <c r="BT27" s="665"/>
      <c r="BV27" s="829"/>
      <c r="BW27" s="829" t="str">
        <f t="shared" si="0"/>
        <v>Добавить группу потребителей</v>
      </c>
      <c r="BX27" s="829"/>
      <c r="BY27" s="829"/>
      <c r="BZ27" s="829"/>
      <c r="CF27" s="1008"/>
      <c r="CG27" s="1008"/>
    </row>
    <row r="28" spans="1:85" ht="15" customHeight="1">
      <c r="A28" s="1232"/>
      <c r="B28" s="1232"/>
      <c r="C28" s="1232"/>
      <c r="D28" s="1232"/>
      <c r="E28" s="964"/>
      <c r="F28" s="1026"/>
      <c r="G28" s="1026"/>
      <c r="H28" s="1026"/>
      <c r="I28" s="979"/>
      <c r="J28" s="994"/>
      <c r="K28" s="963"/>
      <c r="L28" s="688"/>
      <c r="M28" s="1001" t="s">
        <v>12</v>
      </c>
      <c r="N28" s="1006"/>
      <c r="O28" s="1006"/>
      <c r="P28" s="1006"/>
      <c r="Q28" s="1006"/>
      <c r="R28" s="1006"/>
      <c r="S28" s="1006"/>
      <c r="T28" s="1006"/>
      <c r="U28" s="1005"/>
      <c r="V28" s="1006"/>
      <c r="W28" s="1006"/>
      <c r="X28" s="1006"/>
      <c r="Y28" s="1006"/>
      <c r="Z28" s="1006"/>
      <c r="AA28" s="1006"/>
      <c r="AB28" s="1005"/>
      <c r="AC28" s="1006"/>
      <c r="AD28" s="1006"/>
      <c r="AE28" s="1006"/>
      <c r="AF28" s="1006"/>
      <c r="AG28" s="1006"/>
      <c r="AH28" s="1006"/>
      <c r="AI28" s="1005"/>
      <c r="AJ28" s="1006"/>
      <c r="AK28" s="1006"/>
      <c r="AL28" s="1006"/>
      <c r="AM28" s="1006"/>
      <c r="AN28" s="1006"/>
      <c r="AO28" s="1006"/>
      <c r="AP28" s="1005"/>
      <c r="AQ28" s="1006"/>
      <c r="AR28" s="1006"/>
      <c r="AS28" s="1006"/>
      <c r="AT28" s="1006"/>
      <c r="AU28" s="1006"/>
      <c r="AV28" s="1006"/>
      <c r="AW28" s="1005"/>
      <c r="AX28" s="1006"/>
      <c r="AY28" s="1006"/>
      <c r="AZ28" s="1006"/>
      <c r="BA28" s="1006"/>
      <c r="BB28" s="1006"/>
      <c r="BC28" s="1006"/>
      <c r="BD28" s="1005"/>
      <c r="BE28" s="1006"/>
      <c r="BF28" s="1006"/>
      <c r="BG28" s="1006"/>
      <c r="BH28" s="1006"/>
      <c r="BI28" s="1006"/>
      <c r="BJ28" s="1006"/>
      <c r="BK28" s="1005"/>
      <c r="BL28" s="1006"/>
      <c r="BM28" s="1006"/>
      <c r="BN28" s="1006"/>
      <c r="BO28" s="1006"/>
      <c r="BP28" s="1006"/>
      <c r="BQ28" s="1006"/>
      <c r="BR28" s="1005"/>
      <c r="BS28" s="1006"/>
      <c r="BT28" s="665"/>
      <c r="BV28" s="829"/>
      <c r="BW28" s="829" t="str">
        <f t="shared" si="0"/>
        <v>Добавить схему подключения</v>
      </c>
      <c r="BX28" s="829"/>
      <c r="BY28" s="829"/>
      <c r="BZ28" s="829"/>
      <c r="CF28" s="1008"/>
      <c r="CG28" s="1008"/>
    </row>
    <row r="29" spans="1:85" ht="11.25">
      <c r="A29" s="990"/>
      <c r="B29" s="990"/>
      <c r="C29" s="990"/>
      <c r="D29" s="990"/>
      <c r="E29" s="990"/>
      <c r="F29" s="990"/>
      <c r="G29" s="990"/>
      <c r="H29" s="990"/>
      <c r="I29" s="990"/>
      <c r="J29" s="990"/>
      <c r="K29" s="990"/>
      <c r="BU29" s="990"/>
      <c r="BV29" s="990"/>
      <c r="BW29" s="990"/>
      <c r="BX29" s="990"/>
      <c r="BY29" s="990"/>
      <c r="BZ29" s="990"/>
      <c r="CA29" s="990"/>
      <c r="CB29" s="990"/>
      <c r="CC29" s="990"/>
      <c r="CD29" s="990"/>
      <c r="CE29" s="990"/>
    </row>
    <row r="30" spans="1:85" ht="90" customHeight="1">
      <c r="L30" s="1">
        <v>1</v>
      </c>
      <c r="M30" s="1196" t="s">
        <v>631</v>
      </c>
      <c r="N30" s="1196"/>
      <c r="O30" s="1196"/>
      <c r="P30" s="1196"/>
      <c r="Q30" s="1196"/>
      <c r="R30" s="1196"/>
      <c r="S30" s="1196"/>
      <c r="T30" s="1196"/>
      <c r="U30" s="1196"/>
      <c r="V30" s="1196"/>
      <c r="W30" s="1196"/>
      <c r="X30" s="1196"/>
      <c r="Y30" s="1196"/>
      <c r="Z30" s="1196"/>
      <c r="AA30" s="1196"/>
      <c r="AB30" s="1196"/>
      <c r="AC30" s="1196"/>
      <c r="AD30" s="1196"/>
      <c r="AE30" s="1196"/>
      <c r="AF30" s="1196"/>
      <c r="AG30" s="1196"/>
      <c r="AH30" s="1196"/>
      <c r="AI30" s="1196"/>
      <c r="AJ30" s="1196"/>
      <c r="AK30" s="1196"/>
      <c r="AL30" s="1196"/>
      <c r="AM30" s="1196"/>
      <c r="AN30" s="1196"/>
      <c r="AO30" s="1196"/>
      <c r="AP30" s="1196"/>
      <c r="AQ30" s="1196"/>
      <c r="AR30" s="1196"/>
      <c r="AS30" s="1196"/>
      <c r="AT30" s="1196"/>
      <c r="AU30" s="1196"/>
      <c r="AV30" s="1196"/>
      <c r="AW30" s="1196"/>
      <c r="AX30" s="1196"/>
      <c r="AY30" s="1196"/>
      <c r="AZ30" s="1196"/>
      <c r="BA30" s="1196"/>
      <c r="BB30" s="1196"/>
      <c r="BC30" s="1196"/>
      <c r="BD30" s="1196"/>
      <c r="BE30" s="1196"/>
      <c r="BF30" s="1196"/>
      <c r="BG30" s="1196"/>
      <c r="BH30" s="1196"/>
      <c r="BI30" s="1196"/>
      <c r="BJ30" s="1196"/>
      <c r="BK30" s="1196"/>
      <c r="BL30" s="1196"/>
      <c r="BM30" s="1196"/>
      <c r="BN30" s="1196"/>
      <c r="BO30" s="1196"/>
      <c r="BP30" s="1196"/>
      <c r="BQ30" s="1196"/>
      <c r="BR30" s="1196"/>
      <c r="BS30" s="1196"/>
      <c r="BT30" s="1196"/>
    </row>
  </sheetData>
  <sheetProtection algorithmName="SHA-512" hashValue="nh687SXPzb3z0Q/HNDO4gtNonUwwmO1ADoiqDY9vzAbEwwb7do1/WmBZcTtasPtLmYLHzbJCZDF+uwNcZ2kSyg==" saltValue="zfAqI/J/PL9tJplMKyMPAA==" spinCount="100000" sheet="1" objects="1" scenarios="1" formatColumns="0" formatRows="0"/>
  <dataConsolidate leftLabels="1" link="1"/>
  <mergeCells count="123">
    <mergeCell ref="AB14:AB16"/>
    <mergeCell ref="V15:V16"/>
    <mergeCell ref="W15:X15"/>
    <mergeCell ref="L11:M11"/>
    <mergeCell ref="L5:T5"/>
    <mergeCell ref="O7:T7"/>
    <mergeCell ref="O8:T8"/>
    <mergeCell ref="O9:T9"/>
    <mergeCell ref="O10:T10"/>
    <mergeCell ref="A18:A28"/>
    <mergeCell ref="O18:BS18"/>
    <mergeCell ref="B19:B28"/>
    <mergeCell ref="O19:BS19"/>
    <mergeCell ref="C20:C28"/>
    <mergeCell ref="O20:BS20"/>
    <mergeCell ref="D21:D28"/>
    <mergeCell ref="U24:U25"/>
    <mergeCell ref="AG17:AH17"/>
    <mergeCell ref="AI24:AI25"/>
    <mergeCell ref="AN17:AO17"/>
    <mergeCell ref="AM24:AM25"/>
    <mergeCell ref="AN24:AN25"/>
    <mergeCell ref="AO24:AO25"/>
    <mergeCell ref="AP24:AP25"/>
    <mergeCell ref="E22:E27"/>
    <mergeCell ref="I22:I27"/>
    <mergeCell ref="O22:BS22"/>
    <mergeCell ref="F23:F26"/>
    <mergeCell ref="J23:J26"/>
    <mergeCell ref="O23:BS23"/>
    <mergeCell ref="R24:R25"/>
    <mergeCell ref="S24:S25"/>
    <mergeCell ref="T24:T25"/>
    <mergeCell ref="AB24:AB25"/>
    <mergeCell ref="AF24:AF25"/>
    <mergeCell ref="AG24:AG25"/>
    <mergeCell ref="AH24:AH25"/>
    <mergeCell ref="Y15:AA15"/>
    <mergeCell ref="Z16:AA16"/>
    <mergeCell ref="Z17:AA17"/>
    <mergeCell ref="Y24:Y25"/>
    <mergeCell ref="Z24:Z25"/>
    <mergeCell ref="AA24:AA25"/>
    <mergeCell ref="V12:AB12"/>
    <mergeCell ref="BT24:BT26"/>
    <mergeCell ref="M30:BT30"/>
    <mergeCell ref="O21:BS21"/>
    <mergeCell ref="S17:T17"/>
    <mergeCell ref="O12:U12"/>
    <mergeCell ref="L13:BS13"/>
    <mergeCell ref="BT13:BT16"/>
    <mergeCell ref="L14:L16"/>
    <mergeCell ref="M14:M16"/>
    <mergeCell ref="O14:T14"/>
    <mergeCell ref="U14:U16"/>
    <mergeCell ref="BS14:BS16"/>
    <mergeCell ref="O15:O16"/>
    <mergeCell ref="P15:Q15"/>
    <mergeCell ref="R15:T15"/>
    <mergeCell ref="S16:T16"/>
    <mergeCell ref="V14:AA14"/>
    <mergeCell ref="AJ14:AO14"/>
    <mergeCell ref="AP14:AP16"/>
    <mergeCell ref="AJ15:AJ16"/>
    <mergeCell ref="AK15:AL15"/>
    <mergeCell ref="AM15:AO15"/>
    <mergeCell ref="AN16:AO16"/>
    <mergeCell ref="AJ12:AP12"/>
    <mergeCell ref="AC14:AH14"/>
    <mergeCell ref="AI14:AI16"/>
    <mergeCell ref="AC15:AC16"/>
    <mergeCell ref="AD15:AE15"/>
    <mergeCell ref="AF15:AH15"/>
    <mergeCell ref="AG16:AH16"/>
    <mergeCell ref="AC12:AI12"/>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B16:BC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s>
  <dataValidations count="11">
    <dataValidation allowBlank="1" sqref="WXQ983062:WYB983068 LE65558:LP65564 VA65558:VL65564 AEW65558:AFH65564 AOS65558:APD65564 AYO65558:AYZ65564 BIK65558:BIV65564 BSG65558:BSR65564 CCC65558:CCN65564 CLY65558:CMJ65564 CVU65558:CWF65564 DFQ65558:DGB65564 DPM65558:DPX65564 DZI65558:DZT65564 EJE65558:EJP65564 ETA65558:ETL65564 FCW65558:FDH65564 FMS65558:FND65564 FWO65558:FWZ65564 GGK65558:GGV65564 GQG65558:GQR65564 HAC65558:HAN65564 HJY65558:HKJ65564 HTU65558:HUF65564 IDQ65558:IEB65564 INM65558:INX65564 IXI65558:IXT65564 JHE65558:JHP65564 JRA65558:JRL65564 KAW65558:KBH65564 KKS65558:KLD65564 KUO65558:KUZ65564 LEK65558:LEV65564 LOG65558:LOR65564 LYC65558:LYN65564 MHY65558:MIJ65564 MRU65558:MSF65564 NBQ65558:NCB65564 NLM65558:NLX65564 NVI65558:NVT65564 OFE65558:OFP65564 OPA65558:OPL65564 OYW65558:OZH65564 PIS65558:PJD65564 PSO65558:PSZ65564 QCK65558:QCV65564 QMG65558:QMR65564 QWC65558:QWN65564 RFY65558:RGJ65564 RPU65558:RQF65564 RZQ65558:SAB65564 SJM65558:SJX65564 STI65558:STT65564 TDE65558:TDP65564 TNA65558:TNL65564 TWW65558:TXH65564 UGS65558:UHD65564 UQO65558:UQZ65564 VAK65558:VAV65564 VKG65558:VKR65564 VUC65558:VUN65564 WDY65558:WEJ65564 WNU65558:WOF65564 WXQ65558:WYB65564 LE131094:LP131100 VA131094:VL131100 AEW131094:AFH131100 AOS131094:APD131100 AYO131094:AYZ131100 BIK131094:BIV131100 BSG131094:BSR131100 CCC131094:CCN131100 CLY131094:CMJ131100 CVU131094:CWF131100 DFQ131094:DGB131100 DPM131094:DPX131100 DZI131094:DZT131100 EJE131094:EJP131100 ETA131094:ETL131100 FCW131094:FDH131100 FMS131094:FND131100 FWO131094:FWZ131100 GGK131094:GGV131100 GQG131094:GQR131100 HAC131094:HAN131100 HJY131094:HKJ131100 HTU131094:HUF131100 IDQ131094:IEB131100 INM131094:INX131100 IXI131094:IXT131100 JHE131094:JHP131100 JRA131094:JRL131100 KAW131094:KBH131100 KKS131094:KLD131100 KUO131094:KUZ131100 LEK131094:LEV131100 LOG131094:LOR131100 LYC131094:LYN131100 MHY131094:MIJ131100 MRU131094:MSF131100 NBQ131094:NCB131100 NLM131094:NLX131100 NVI131094:NVT131100 OFE131094:OFP131100 OPA131094:OPL131100 OYW131094:OZH131100 PIS131094:PJD131100 PSO131094:PSZ131100 QCK131094:QCV131100 QMG131094:QMR131100 QWC131094:QWN131100 RFY131094:RGJ131100 RPU131094:RQF131100 RZQ131094:SAB131100 SJM131094:SJX131100 STI131094:STT131100 TDE131094:TDP131100 TNA131094:TNL131100 TWW131094:TXH131100 UGS131094:UHD131100 UQO131094:UQZ131100 VAK131094:VAV131100 VKG131094:VKR131100 VUC131094:VUN131100 WDY131094:WEJ131100 WNU131094:WOF131100 WXQ131094:WYB131100 LE196630:LP196636 VA196630:VL196636 AEW196630:AFH196636 AOS196630:APD196636 AYO196630:AYZ196636 BIK196630:BIV196636 BSG196630:BSR196636 CCC196630:CCN196636 CLY196630:CMJ196636 CVU196630:CWF196636 DFQ196630:DGB196636 DPM196630:DPX196636 DZI196630:DZT196636 EJE196630:EJP196636 ETA196630:ETL196636 FCW196630:FDH196636 FMS196630:FND196636 FWO196630:FWZ196636 GGK196630:GGV196636 GQG196630:GQR196636 HAC196630:HAN196636 HJY196630:HKJ196636 HTU196630:HUF196636 IDQ196630:IEB196636 INM196630:INX196636 IXI196630:IXT196636 JHE196630:JHP196636 JRA196630:JRL196636 KAW196630:KBH196636 KKS196630:KLD196636 KUO196630:KUZ196636 LEK196630:LEV196636 LOG196630:LOR196636 LYC196630:LYN196636 MHY196630:MIJ196636 MRU196630:MSF196636 NBQ196630:NCB196636 NLM196630:NLX196636 NVI196630:NVT196636 OFE196630:OFP196636 OPA196630:OPL196636 OYW196630:OZH196636 PIS196630:PJD196636 PSO196630:PSZ196636 QCK196630:QCV196636 QMG196630:QMR196636 QWC196630:QWN196636 RFY196630:RGJ196636 RPU196630:RQF196636 RZQ196630:SAB196636 SJM196630:SJX196636 STI196630:STT196636 TDE196630:TDP196636 TNA196630:TNL196636 TWW196630:TXH196636 UGS196630:UHD196636 UQO196630:UQZ196636 VAK196630:VAV196636 VKG196630:VKR196636 VUC196630:VUN196636 WDY196630:WEJ196636 WNU196630:WOF196636 WXQ196630:WYB196636 LE262166:LP262172 VA262166:VL262172 AEW262166:AFH262172 AOS262166:APD262172 AYO262166:AYZ262172 BIK262166:BIV262172 BSG262166:BSR262172 CCC262166:CCN262172 CLY262166:CMJ262172 CVU262166:CWF262172 DFQ262166:DGB262172 DPM262166:DPX262172 DZI262166:DZT262172 EJE262166:EJP262172 ETA262166:ETL262172 FCW262166:FDH262172 FMS262166:FND262172 FWO262166:FWZ262172 GGK262166:GGV262172 GQG262166:GQR262172 HAC262166:HAN262172 HJY262166:HKJ262172 HTU262166:HUF262172 IDQ262166:IEB262172 INM262166:INX262172 IXI262166:IXT262172 JHE262166:JHP262172 JRA262166:JRL262172 KAW262166:KBH262172 KKS262166:KLD262172 KUO262166:KUZ262172 LEK262166:LEV262172 LOG262166:LOR262172 LYC262166:LYN262172 MHY262166:MIJ262172 MRU262166:MSF262172 NBQ262166:NCB262172 NLM262166:NLX262172 NVI262166:NVT262172 OFE262166:OFP262172 OPA262166:OPL262172 OYW262166:OZH262172 PIS262166:PJD262172 PSO262166:PSZ262172 QCK262166:QCV262172 QMG262166:QMR262172 QWC262166:QWN262172 RFY262166:RGJ262172 RPU262166:RQF262172 RZQ262166:SAB262172 SJM262166:SJX262172 STI262166:STT262172 TDE262166:TDP262172 TNA262166:TNL262172 TWW262166:TXH262172 UGS262166:UHD262172 UQO262166:UQZ262172 VAK262166:VAV262172 VKG262166:VKR262172 VUC262166:VUN262172 WDY262166:WEJ262172 WNU262166:WOF262172 WXQ262166:WYB262172 LE327702:LP327708 VA327702:VL327708 AEW327702:AFH327708 AOS327702:APD327708 AYO327702:AYZ327708 BIK327702:BIV327708 BSG327702:BSR327708 CCC327702:CCN327708 CLY327702:CMJ327708 CVU327702:CWF327708 DFQ327702:DGB327708 DPM327702:DPX327708 DZI327702:DZT327708 EJE327702:EJP327708 ETA327702:ETL327708 FCW327702:FDH327708 FMS327702:FND327708 FWO327702:FWZ327708 GGK327702:GGV327708 GQG327702:GQR327708 HAC327702:HAN327708 HJY327702:HKJ327708 HTU327702:HUF327708 IDQ327702:IEB327708 INM327702:INX327708 IXI327702:IXT327708 JHE327702:JHP327708 JRA327702:JRL327708 KAW327702:KBH327708 KKS327702:KLD327708 KUO327702:KUZ327708 LEK327702:LEV327708 LOG327702:LOR327708 LYC327702:LYN327708 MHY327702:MIJ327708 MRU327702:MSF327708 NBQ327702:NCB327708 NLM327702:NLX327708 NVI327702:NVT327708 OFE327702:OFP327708 OPA327702:OPL327708 OYW327702:OZH327708 PIS327702:PJD327708 PSO327702:PSZ327708 QCK327702:QCV327708 QMG327702:QMR327708 QWC327702:QWN327708 RFY327702:RGJ327708 RPU327702:RQF327708 RZQ327702:SAB327708 SJM327702:SJX327708 STI327702:STT327708 TDE327702:TDP327708 TNA327702:TNL327708 TWW327702:TXH327708 UGS327702:UHD327708 UQO327702:UQZ327708 VAK327702:VAV327708 VKG327702:VKR327708 VUC327702:VUN327708 WDY327702:WEJ327708 WNU327702:WOF327708 WXQ327702:WYB327708 LE393238:LP393244 VA393238:VL393244 AEW393238:AFH393244 AOS393238:APD393244 AYO393238:AYZ393244 BIK393238:BIV393244 BSG393238:BSR393244 CCC393238:CCN393244 CLY393238:CMJ393244 CVU393238:CWF393244 DFQ393238:DGB393244 DPM393238:DPX393244 DZI393238:DZT393244 EJE393238:EJP393244 ETA393238:ETL393244 FCW393238:FDH393244 FMS393238:FND393244 FWO393238:FWZ393244 GGK393238:GGV393244 GQG393238:GQR393244 HAC393238:HAN393244 HJY393238:HKJ393244 HTU393238:HUF393244 IDQ393238:IEB393244 INM393238:INX393244 IXI393238:IXT393244 JHE393238:JHP393244 JRA393238:JRL393244 KAW393238:KBH393244 KKS393238:KLD393244 KUO393238:KUZ393244 LEK393238:LEV393244 LOG393238:LOR393244 LYC393238:LYN393244 MHY393238:MIJ393244 MRU393238:MSF393244 NBQ393238:NCB393244 NLM393238:NLX393244 NVI393238:NVT393244 OFE393238:OFP393244 OPA393238:OPL393244 OYW393238:OZH393244 PIS393238:PJD393244 PSO393238:PSZ393244 QCK393238:QCV393244 QMG393238:QMR393244 QWC393238:QWN393244 RFY393238:RGJ393244 RPU393238:RQF393244 RZQ393238:SAB393244 SJM393238:SJX393244 STI393238:STT393244 TDE393238:TDP393244 TNA393238:TNL393244 TWW393238:TXH393244 UGS393238:UHD393244 UQO393238:UQZ393244 VAK393238:VAV393244 VKG393238:VKR393244 VUC393238:VUN393244 WDY393238:WEJ393244 WNU393238:WOF393244 WXQ393238:WYB393244 LE458774:LP458780 VA458774:VL458780 AEW458774:AFH458780 AOS458774:APD458780 AYO458774:AYZ458780 BIK458774:BIV458780 BSG458774:BSR458780 CCC458774:CCN458780 CLY458774:CMJ458780 CVU458774:CWF458780 DFQ458774:DGB458780 DPM458774:DPX458780 DZI458774:DZT458780 EJE458774:EJP458780 ETA458774:ETL458780 FCW458774:FDH458780 FMS458774:FND458780 FWO458774:FWZ458780 GGK458774:GGV458780 GQG458774:GQR458780 HAC458774:HAN458780 HJY458774:HKJ458780 HTU458774:HUF458780 IDQ458774:IEB458780 INM458774:INX458780 IXI458774:IXT458780 JHE458774:JHP458780 JRA458774:JRL458780 KAW458774:KBH458780 KKS458774:KLD458780 KUO458774:KUZ458780 LEK458774:LEV458780 LOG458774:LOR458780 LYC458774:LYN458780 MHY458774:MIJ458780 MRU458774:MSF458780 NBQ458774:NCB458780 NLM458774:NLX458780 NVI458774:NVT458780 OFE458774:OFP458780 OPA458774:OPL458780 OYW458774:OZH458780 PIS458774:PJD458780 PSO458774:PSZ458780 QCK458774:QCV458780 QMG458774:QMR458780 QWC458774:QWN458780 RFY458774:RGJ458780 RPU458774:RQF458780 RZQ458774:SAB458780 SJM458774:SJX458780 STI458774:STT458780 TDE458774:TDP458780 TNA458774:TNL458780 TWW458774:TXH458780 UGS458774:UHD458780 UQO458774:UQZ458780 VAK458774:VAV458780 VKG458774:VKR458780 VUC458774:VUN458780 WDY458774:WEJ458780 WNU458774:WOF458780 WXQ458774:WYB458780 LE524310:LP524316 VA524310:VL524316 AEW524310:AFH524316 AOS524310:APD524316 AYO524310:AYZ524316 BIK524310:BIV524316 BSG524310:BSR524316 CCC524310:CCN524316 CLY524310:CMJ524316 CVU524310:CWF524316 DFQ524310:DGB524316 DPM524310:DPX524316 DZI524310:DZT524316 EJE524310:EJP524316 ETA524310:ETL524316 FCW524310:FDH524316 FMS524310:FND524316 FWO524310:FWZ524316 GGK524310:GGV524316 GQG524310:GQR524316 HAC524310:HAN524316 HJY524310:HKJ524316 HTU524310:HUF524316 IDQ524310:IEB524316 INM524310:INX524316 IXI524310:IXT524316 JHE524310:JHP524316 JRA524310:JRL524316 KAW524310:KBH524316 KKS524310:KLD524316 KUO524310:KUZ524316 LEK524310:LEV524316 LOG524310:LOR524316 LYC524310:LYN524316 MHY524310:MIJ524316 MRU524310:MSF524316 NBQ524310:NCB524316 NLM524310:NLX524316 NVI524310:NVT524316 OFE524310:OFP524316 OPA524310:OPL524316 OYW524310:OZH524316 PIS524310:PJD524316 PSO524310:PSZ524316 QCK524310:QCV524316 QMG524310:QMR524316 QWC524310:QWN524316 RFY524310:RGJ524316 RPU524310:RQF524316 RZQ524310:SAB524316 SJM524310:SJX524316 STI524310:STT524316 TDE524310:TDP524316 TNA524310:TNL524316 TWW524310:TXH524316 UGS524310:UHD524316 UQO524310:UQZ524316 VAK524310:VAV524316 VKG524310:VKR524316 VUC524310:VUN524316 WDY524310:WEJ524316 WNU524310:WOF524316 WXQ524310:WYB524316 LE589846:LP589852 VA589846:VL589852 AEW589846:AFH589852 AOS589846:APD589852 AYO589846:AYZ589852 BIK589846:BIV589852 BSG589846:BSR589852 CCC589846:CCN589852 CLY589846:CMJ589852 CVU589846:CWF589852 DFQ589846:DGB589852 DPM589846:DPX589852 DZI589846:DZT589852 EJE589846:EJP589852 ETA589846:ETL589852 FCW589846:FDH589852 FMS589846:FND589852 FWO589846:FWZ589852 GGK589846:GGV589852 GQG589846:GQR589852 HAC589846:HAN589852 HJY589846:HKJ589852 HTU589846:HUF589852 IDQ589846:IEB589852 INM589846:INX589852 IXI589846:IXT589852 JHE589846:JHP589852 JRA589846:JRL589852 KAW589846:KBH589852 KKS589846:KLD589852 KUO589846:KUZ589852 LEK589846:LEV589852 LOG589846:LOR589852 LYC589846:LYN589852 MHY589846:MIJ589852 MRU589846:MSF589852 NBQ589846:NCB589852 NLM589846:NLX589852 NVI589846:NVT589852 OFE589846:OFP589852 OPA589846:OPL589852 OYW589846:OZH589852 PIS589846:PJD589852 PSO589846:PSZ589852 QCK589846:QCV589852 QMG589846:QMR589852 QWC589846:QWN589852 RFY589846:RGJ589852 RPU589846:RQF589852 RZQ589846:SAB589852 SJM589846:SJX589852 STI589846:STT589852 TDE589846:TDP589852 TNA589846:TNL589852 TWW589846:TXH589852 UGS589846:UHD589852 UQO589846:UQZ589852 VAK589846:VAV589852 VKG589846:VKR589852 VUC589846:VUN589852 WDY589846:WEJ589852 WNU589846:WOF589852 WXQ589846:WYB589852 LE655382:LP655388 VA655382:VL655388 AEW655382:AFH655388 AOS655382:APD655388 AYO655382:AYZ655388 BIK655382:BIV655388 BSG655382:BSR655388 CCC655382:CCN655388 CLY655382:CMJ655388 CVU655382:CWF655388 DFQ655382:DGB655388 DPM655382:DPX655388 DZI655382:DZT655388 EJE655382:EJP655388 ETA655382:ETL655388 FCW655382:FDH655388 FMS655382:FND655388 FWO655382:FWZ655388 GGK655382:GGV655388 GQG655382:GQR655388 HAC655382:HAN655388 HJY655382:HKJ655388 HTU655382:HUF655388 IDQ655382:IEB655388 INM655382:INX655388 IXI655382:IXT655388 JHE655382:JHP655388 JRA655382:JRL655388 KAW655382:KBH655388 KKS655382:KLD655388 KUO655382:KUZ655388 LEK655382:LEV655388 LOG655382:LOR655388 LYC655382:LYN655388 MHY655382:MIJ655388 MRU655382:MSF655388 NBQ655382:NCB655388 NLM655382:NLX655388 NVI655382:NVT655388 OFE655382:OFP655388 OPA655382:OPL655388 OYW655382:OZH655388 PIS655382:PJD655388 PSO655382:PSZ655388 QCK655382:QCV655388 QMG655382:QMR655388 QWC655382:QWN655388 RFY655382:RGJ655388 RPU655382:RQF655388 RZQ655382:SAB655388 SJM655382:SJX655388 STI655382:STT655388 TDE655382:TDP655388 TNA655382:TNL655388 TWW655382:TXH655388 UGS655382:UHD655388 UQO655382:UQZ655388 VAK655382:VAV655388 VKG655382:VKR655388 VUC655382:VUN655388 WDY655382:WEJ655388 WNU655382:WOF655388 WXQ655382:WYB655388 LE720918:LP720924 VA720918:VL720924 AEW720918:AFH720924 AOS720918:APD720924 AYO720918:AYZ720924 BIK720918:BIV720924 BSG720918:BSR720924 CCC720918:CCN720924 CLY720918:CMJ720924 CVU720918:CWF720924 DFQ720918:DGB720924 DPM720918:DPX720924 DZI720918:DZT720924 EJE720918:EJP720924 ETA720918:ETL720924 FCW720918:FDH720924 FMS720918:FND720924 FWO720918:FWZ720924 GGK720918:GGV720924 GQG720918:GQR720924 HAC720918:HAN720924 HJY720918:HKJ720924 HTU720918:HUF720924 IDQ720918:IEB720924 INM720918:INX720924 IXI720918:IXT720924 JHE720918:JHP720924 JRA720918:JRL720924 KAW720918:KBH720924 KKS720918:KLD720924 KUO720918:KUZ720924 LEK720918:LEV720924 LOG720918:LOR720924 LYC720918:LYN720924 MHY720918:MIJ720924 MRU720918:MSF720924 NBQ720918:NCB720924 NLM720918:NLX720924 NVI720918:NVT720924 OFE720918:OFP720924 OPA720918:OPL720924 OYW720918:OZH720924 PIS720918:PJD720924 PSO720918:PSZ720924 QCK720918:QCV720924 QMG720918:QMR720924 QWC720918:QWN720924 RFY720918:RGJ720924 RPU720918:RQF720924 RZQ720918:SAB720924 SJM720918:SJX720924 STI720918:STT720924 TDE720918:TDP720924 TNA720918:TNL720924 TWW720918:TXH720924 UGS720918:UHD720924 UQO720918:UQZ720924 VAK720918:VAV720924 VKG720918:VKR720924 VUC720918:VUN720924 WDY720918:WEJ720924 WNU720918:WOF720924 WXQ720918:WYB720924 LE786454:LP786460 VA786454:VL786460 AEW786454:AFH786460 AOS786454:APD786460 AYO786454:AYZ786460 BIK786454:BIV786460 BSG786454:BSR786460 CCC786454:CCN786460 CLY786454:CMJ786460 CVU786454:CWF786460 DFQ786454:DGB786460 DPM786454:DPX786460 DZI786454:DZT786460 EJE786454:EJP786460 ETA786454:ETL786460 FCW786454:FDH786460 FMS786454:FND786460 FWO786454:FWZ786460 GGK786454:GGV786460 GQG786454:GQR786460 HAC786454:HAN786460 HJY786454:HKJ786460 HTU786454:HUF786460 IDQ786454:IEB786460 INM786454:INX786460 IXI786454:IXT786460 JHE786454:JHP786460 JRA786454:JRL786460 KAW786454:KBH786460 KKS786454:KLD786460 KUO786454:KUZ786460 LEK786454:LEV786460 LOG786454:LOR786460 LYC786454:LYN786460 MHY786454:MIJ786460 MRU786454:MSF786460 NBQ786454:NCB786460 NLM786454:NLX786460 NVI786454:NVT786460 OFE786454:OFP786460 OPA786454:OPL786460 OYW786454:OZH786460 PIS786454:PJD786460 PSO786454:PSZ786460 QCK786454:QCV786460 QMG786454:QMR786460 QWC786454:QWN786460 RFY786454:RGJ786460 RPU786454:RQF786460 RZQ786454:SAB786460 SJM786454:SJX786460 STI786454:STT786460 TDE786454:TDP786460 TNA786454:TNL786460 TWW786454:TXH786460 UGS786454:UHD786460 UQO786454:UQZ786460 VAK786454:VAV786460 VKG786454:VKR786460 VUC786454:VUN786460 WDY786454:WEJ786460 WNU786454:WOF786460 WXQ786454:WYB786460 LE851990:LP851996 VA851990:VL851996 AEW851990:AFH851996 AOS851990:APD851996 AYO851990:AYZ851996 BIK851990:BIV851996 BSG851990:BSR851996 CCC851990:CCN851996 CLY851990:CMJ851996 CVU851990:CWF851996 DFQ851990:DGB851996 DPM851990:DPX851996 DZI851990:DZT851996 EJE851990:EJP851996 ETA851990:ETL851996 FCW851990:FDH851996 FMS851990:FND851996 FWO851990:FWZ851996 GGK851990:GGV851996 GQG851990:GQR851996 HAC851990:HAN851996 HJY851990:HKJ851996 HTU851990:HUF851996 IDQ851990:IEB851996 INM851990:INX851996 IXI851990:IXT851996 JHE851990:JHP851996 JRA851990:JRL851996 KAW851990:KBH851996 KKS851990:KLD851996 KUO851990:KUZ851996 LEK851990:LEV851996 LOG851990:LOR851996 LYC851990:LYN851996 MHY851990:MIJ851996 MRU851990:MSF851996 NBQ851990:NCB851996 NLM851990:NLX851996 NVI851990:NVT851996 OFE851990:OFP851996 OPA851990:OPL851996 OYW851990:OZH851996 PIS851990:PJD851996 PSO851990:PSZ851996 QCK851990:QCV851996 QMG851990:QMR851996 QWC851990:QWN851996 RFY851990:RGJ851996 RPU851990:RQF851996 RZQ851990:SAB851996 SJM851990:SJX851996 STI851990:STT851996 TDE851990:TDP851996 TNA851990:TNL851996 TWW851990:TXH851996 UGS851990:UHD851996 UQO851990:UQZ851996 VAK851990:VAV851996 VKG851990:VKR851996 VUC851990:VUN851996 WDY851990:WEJ851996 WNU851990:WOF851996 WXQ851990:WYB851996 LE917526:LP917532 VA917526:VL917532 AEW917526:AFH917532 AOS917526:APD917532 AYO917526:AYZ917532 BIK917526:BIV917532 BSG917526:BSR917532 CCC917526:CCN917532 CLY917526:CMJ917532 CVU917526:CWF917532 DFQ917526:DGB917532 DPM917526:DPX917532 DZI917526:DZT917532 EJE917526:EJP917532 ETA917526:ETL917532 FCW917526:FDH917532 FMS917526:FND917532 FWO917526:FWZ917532 GGK917526:GGV917532 GQG917526:GQR917532 HAC917526:HAN917532 HJY917526:HKJ917532 HTU917526:HUF917532 IDQ917526:IEB917532 INM917526:INX917532 IXI917526:IXT917532 JHE917526:JHP917532 JRA917526:JRL917532 KAW917526:KBH917532 KKS917526:KLD917532 KUO917526:KUZ917532 LEK917526:LEV917532 LOG917526:LOR917532 LYC917526:LYN917532 MHY917526:MIJ917532 MRU917526:MSF917532 NBQ917526:NCB917532 NLM917526:NLX917532 NVI917526:NVT917532 OFE917526:OFP917532 OPA917526:OPL917532 OYW917526:OZH917532 PIS917526:PJD917532 PSO917526:PSZ917532 QCK917526:QCV917532 QMG917526:QMR917532 QWC917526:QWN917532 RFY917526:RGJ917532 RPU917526:RQF917532 RZQ917526:SAB917532 SJM917526:SJX917532 STI917526:STT917532 TDE917526:TDP917532 TNA917526:TNL917532 TWW917526:TXH917532 UGS917526:UHD917532 UQO917526:UQZ917532 VAK917526:VAV917532 VKG917526:VKR917532 VUC917526:VUN917532 WDY917526:WEJ917532 WNU917526:WOF917532 WXQ917526:WYB917532 LE983062:LP983068 VA983062:VL983068 AEW983062:AFH983068 AOS983062:APD983068 AYO983062:AYZ983068 BIK983062:BIV983068 BSG983062:BSR983068 CCC983062:CCN983068 CLY983062:CMJ983068 CVU983062:CWF983068 DFQ983062:DGB983068 DPM983062:DPX983068 DZI983062:DZT983068 EJE983062:EJP983068 ETA983062:ETL983068 FCW983062:FDH983068 FMS983062:FND983068 FWO983062:FWZ983068 GGK983062:GGV983068 GQG983062:GQR983068 HAC983062:HAN983068 HJY983062:HKJ983068 HTU983062:HUF983068 IDQ983062:IEB983068 INM983062:INX983068 IXI983062:IXT983068 JHE983062:JHP983068 JRA983062:JRL983068 KAW983062:KBH983068 KKS983062:KLD983068 KUO983062:KUZ983068 LEK983062:LEV983068 LOG983062:LOR983068 LYC983062:LYN983068 MHY983062:MIJ983068 MRU983062:MSF983068 NBQ983062:NCB983068 NLM983062:NLX983068 NVI983062:NVT983068 OFE983062:OFP983068 OPA983062:OPL983068 OYW983062:OZH983068 PIS983062:PJD983068 PSO983062:PSZ983068 QCK983062:QCV983068 QMG983062:QMR983068 QWC983062:QWN983068 RFY983062:RGJ983068 RPU983062:RQF983068 RZQ983062:SAB983068 SJM983062:SJX983068 STI983062:STT983068 TDE983062:TDP983068 TNA983062:TNL983068 TWW983062:TXH983068 UGS983062:UHD983068 UQO983062:UQZ983068 VAK983062:VAV983068 VKG983062:VKR983068 VUC983062:VUN983068 WDY983062:WEJ983068 WNU983062:WOF983068 AOS26:APD28 AEW26:AFH28 VA26:VL28 LE26:LP28 WXQ26:WYB28 WNU26:WOF28 WDY26:WEJ28 VUC26:VUN28 VKG26:VKR28 VAK26:VAV28 UQO26:UQZ28 UGS26:UHD28 TWW26:TXH28 TNA26:TNL28 TDE26:TDP28 STI26:STT28 SJM26:SJX28 RZQ26:SAB28 RPU26:RQF28 RFY26:RGJ28 QWC26:QWN28 QMG26:QMR28 QCK26:QCV28 PSO26:PSZ28 PIS26:PJD28 OYW26:OZH28 OPA26:OPL28 OFE26:OFP28 NVI26:NVT28 NLM26:NLX28 NBQ26:NCB28 MRU26:MSF28 MHY26:MIJ28 LYC26:LYN28 LOG26:LOR28 LEK26:LEV28 KUO26:KUZ28 KKS26:KLD28 KAW26:KBH28 JRA26:JRL28 JHE26:JHP28 IXI26:IXT28 INM26:INX28 IDQ26:IEB28 HTU26:HUF28 HJY26:HKJ28 HAC26:HAN28 GQG26:GQR28 GGK26:GGV28 FWO26:FWZ28 FMS26:FND28 FCW26:FDH28 ETA26:ETL28 EJE26:EJP28 DZI26:DZT28 DPM26:DPX28 DFQ26:DGB28 CVU26:CWF28 CLY26:CMJ28 CCC26:CCN28 BSG26:BSR28 BIK26:BIV28 AYO26:AYZ28 L26:BS26 L65558:BT65564 L983062:BT983068 L917526:BT917532 L851990:BT851996 L786454:BT786460 L720918:BT720924 L655382:BT655388 L589846:BT589852 L524310:BT524316 L458774:BT458780 L393238:BT393244 L327702:BT327708 L262166:BT262172 L196630:BT196636 L131094:BT131100 L27:BT28"/>
    <dataValidation allowBlank="1" promptTitle="checkPeriodRange" sqref="Q25 LJ25 VF25 AFB25 AOX25 AYT25 BIP25 BSL25 CCH25 CMD25 CVZ25 DFV25 DPR25 DZN25 EJJ25 ETF25 FDB25 FMX25 FWT25 GGP25 GQL25 HAH25 HKD25 HTZ25 IDV25 INR25 IXN25 JHJ25 JRF25 KBB25 KKX25 KUT25 LEP25 LOL25 LYH25 MID25 MRZ25 NBV25 NLR25 NVN25 OFJ25 OPF25 OZB25 PIX25 PST25 QCP25 QML25 QWH25 RGD25 RPZ25 RZV25 SJR25 STN25 TDJ25 TNF25 TXB25 UGX25 UQT25 VAP25 VKL25 VUH25 WED25 WNZ25 WXV25 Q65557 LJ65557 VF65557 AFB65557 AOX65557 AYT65557 BIP65557 BSL65557 CCH65557 CMD65557 CVZ65557 DFV65557 DPR65557 DZN65557 EJJ65557 ETF65557 FDB65557 FMX65557 FWT65557 GGP65557 GQL65557 HAH65557 HKD65557 HTZ65557 IDV65557 INR65557 IXN65557 JHJ65557 JRF65557 KBB65557 KKX65557 KUT65557 LEP65557 LOL65557 LYH65557 MID65557 MRZ65557 NBV65557 NLR65557 NVN65557 OFJ65557 OPF65557 OZB65557 PIX65557 PST65557 QCP65557 QML65557 QWH65557 RGD65557 RPZ65557 RZV65557 SJR65557 STN65557 TDJ65557 TNF65557 TXB65557 UGX65557 UQT65557 VAP65557 VKL65557 VUH65557 WED65557 WNZ65557 WXV65557 Q131093 LJ131093 VF131093 AFB131093 AOX131093 AYT131093 BIP131093 BSL131093 CCH131093 CMD131093 CVZ131093 DFV131093 DPR131093 DZN131093 EJJ131093 ETF131093 FDB131093 FMX131093 FWT131093 GGP131093 GQL131093 HAH131093 HKD131093 HTZ131093 IDV131093 INR131093 IXN131093 JHJ131093 JRF131093 KBB131093 KKX131093 KUT131093 LEP131093 LOL131093 LYH131093 MID131093 MRZ131093 NBV131093 NLR131093 NVN131093 OFJ131093 OPF131093 OZB131093 PIX131093 PST131093 QCP131093 QML131093 QWH131093 RGD131093 RPZ131093 RZV131093 SJR131093 STN131093 TDJ131093 TNF131093 TXB131093 UGX131093 UQT131093 VAP131093 VKL131093 VUH131093 WED131093 WNZ131093 WXV131093 Q196629 LJ196629 VF196629 AFB196629 AOX196629 AYT196629 BIP196629 BSL196629 CCH196629 CMD196629 CVZ196629 DFV196629 DPR196629 DZN196629 EJJ196629 ETF196629 FDB196629 FMX196629 FWT196629 GGP196629 GQL196629 HAH196629 HKD196629 HTZ196629 IDV196629 INR196629 IXN196629 JHJ196629 JRF196629 KBB196629 KKX196629 KUT196629 LEP196629 LOL196629 LYH196629 MID196629 MRZ196629 NBV196629 NLR196629 NVN196629 OFJ196629 OPF196629 OZB196629 PIX196629 PST196629 QCP196629 QML196629 QWH196629 RGD196629 RPZ196629 RZV196629 SJR196629 STN196629 TDJ196629 TNF196629 TXB196629 UGX196629 UQT196629 VAP196629 VKL196629 VUH196629 WED196629 WNZ196629 WXV196629 Q262165 LJ262165 VF262165 AFB262165 AOX262165 AYT262165 BIP262165 BSL262165 CCH262165 CMD262165 CVZ262165 DFV262165 DPR262165 DZN262165 EJJ262165 ETF262165 FDB262165 FMX262165 FWT262165 GGP262165 GQL262165 HAH262165 HKD262165 HTZ262165 IDV262165 INR262165 IXN262165 JHJ262165 JRF262165 KBB262165 KKX262165 KUT262165 LEP262165 LOL262165 LYH262165 MID262165 MRZ262165 NBV262165 NLR262165 NVN262165 OFJ262165 OPF262165 OZB262165 PIX262165 PST262165 QCP262165 QML262165 QWH262165 RGD262165 RPZ262165 RZV262165 SJR262165 STN262165 TDJ262165 TNF262165 TXB262165 UGX262165 UQT262165 VAP262165 VKL262165 VUH262165 WED262165 WNZ262165 WXV262165 Q327701 LJ327701 VF327701 AFB327701 AOX327701 AYT327701 BIP327701 BSL327701 CCH327701 CMD327701 CVZ327701 DFV327701 DPR327701 DZN327701 EJJ327701 ETF327701 FDB327701 FMX327701 FWT327701 GGP327701 GQL327701 HAH327701 HKD327701 HTZ327701 IDV327701 INR327701 IXN327701 JHJ327701 JRF327701 KBB327701 KKX327701 KUT327701 LEP327701 LOL327701 LYH327701 MID327701 MRZ327701 NBV327701 NLR327701 NVN327701 OFJ327701 OPF327701 OZB327701 PIX327701 PST327701 QCP327701 QML327701 QWH327701 RGD327701 RPZ327701 RZV327701 SJR327701 STN327701 TDJ327701 TNF327701 TXB327701 UGX327701 UQT327701 VAP327701 VKL327701 VUH327701 WED327701 WNZ327701 WXV327701 Q393237 LJ393237 VF393237 AFB393237 AOX393237 AYT393237 BIP393237 BSL393237 CCH393237 CMD393237 CVZ393237 DFV393237 DPR393237 DZN393237 EJJ393237 ETF393237 FDB393237 FMX393237 FWT393237 GGP393237 GQL393237 HAH393237 HKD393237 HTZ393237 IDV393237 INR393237 IXN393237 JHJ393237 JRF393237 KBB393237 KKX393237 KUT393237 LEP393237 LOL393237 LYH393237 MID393237 MRZ393237 NBV393237 NLR393237 NVN393237 OFJ393237 OPF393237 OZB393237 PIX393237 PST393237 QCP393237 QML393237 QWH393237 RGD393237 RPZ393237 RZV393237 SJR393237 STN393237 TDJ393237 TNF393237 TXB393237 UGX393237 UQT393237 VAP393237 VKL393237 VUH393237 WED393237 WNZ393237 WXV393237 Q458773 LJ458773 VF458773 AFB458773 AOX458773 AYT458773 BIP458773 BSL458773 CCH458773 CMD458773 CVZ458773 DFV458773 DPR458773 DZN458773 EJJ458773 ETF458773 FDB458773 FMX458773 FWT458773 GGP458773 GQL458773 HAH458773 HKD458773 HTZ458773 IDV458773 INR458773 IXN458773 JHJ458773 JRF458773 KBB458773 KKX458773 KUT458773 LEP458773 LOL458773 LYH458773 MID458773 MRZ458773 NBV458773 NLR458773 NVN458773 OFJ458773 OPF458773 OZB458773 PIX458773 PST458773 QCP458773 QML458773 QWH458773 RGD458773 RPZ458773 RZV458773 SJR458773 STN458773 TDJ458773 TNF458773 TXB458773 UGX458773 UQT458773 VAP458773 VKL458773 VUH458773 WED458773 WNZ458773 WXV458773 Q524309 LJ524309 VF524309 AFB524309 AOX524309 AYT524309 BIP524309 BSL524309 CCH524309 CMD524309 CVZ524309 DFV524309 DPR524309 DZN524309 EJJ524309 ETF524309 FDB524309 FMX524309 FWT524309 GGP524309 GQL524309 HAH524309 HKD524309 HTZ524309 IDV524309 INR524309 IXN524309 JHJ524309 JRF524309 KBB524309 KKX524309 KUT524309 LEP524309 LOL524309 LYH524309 MID524309 MRZ524309 NBV524309 NLR524309 NVN524309 OFJ524309 OPF524309 OZB524309 PIX524309 PST524309 QCP524309 QML524309 QWH524309 RGD524309 RPZ524309 RZV524309 SJR524309 STN524309 TDJ524309 TNF524309 TXB524309 UGX524309 UQT524309 VAP524309 VKL524309 VUH524309 WED524309 WNZ524309 WXV524309 Q589845 LJ589845 VF589845 AFB589845 AOX589845 AYT589845 BIP589845 BSL589845 CCH589845 CMD589845 CVZ589845 DFV589845 DPR589845 DZN589845 EJJ589845 ETF589845 FDB589845 FMX589845 FWT589845 GGP589845 GQL589845 HAH589845 HKD589845 HTZ589845 IDV589845 INR589845 IXN589845 JHJ589845 JRF589845 KBB589845 KKX589845 KUT589845 LEP589845 LOL589845 LYH589845 MID589845 MRZ589845 NBV589845 NLR589845 NVN589845 OFJ589845 OPF589845 OZB589845 PIX589845 PST589845 QCP589845 QML589845 QWH589845 RGD589845 RPZ589845 RZV589845 SJR589845 STN589845 TDJ589845 TNF589845 TXB589845 UGX589845 UQT589845 VAP589845 VKL589845 VUH589845 WED589845 WNZ589845 WXV589845 Q655381 LJ655381 VF655381 AFB655381 AOX655381 AYT655381 BIP655381 BSL655381 CCH655381 CMD655381 CVZ655381 DFV655381 DPR655381 DZN655381 EJJ655381 ETF655381 FDB655381 FMX655381 FWT655381 GGP655381 GQL655381 HAH655381 HKD655381 HTZ655381 IDV655381 INR655381 IXN655381 JHJ655381 JRF655381 KBB655381 KKX655381 KUT655381 LEP655381 LOL655381 LYH655381 MID655381 MRZ655381 NBV655381 NLR655381 NVN655381 OFJ655381 OPF655381 OZB655381 PIX655381 PST655381 QCP655381 QML655381 QWH655381 RGD655381 RPZ655381 RZV655381 SJR655381 STN655381 TDJ655381 TNF655381 TXB655381 UGX655381 UQT655381 VAP655381 VKL655381 VUH655381 WED655381 WNZ655381 WXV655381 Q720917 LJ720917 VF720917 AFB720917 AOX720917 AYT720917 BIP720917 BSL720917 CCH720917 CMD720917 CVZ720917 DFV720917 DPR720917 DZN720917 EJJ720917 ETF720917 FDB720917 FMX720917 FWT720917 GGP720917 GQL720917 HAH720917 HKD720917 HTZ720917 IDV720917 INR720917 IXN720917 JHJ720917 JRF720917 KBB720917 KKX720917 KUT720917 LEP720917 LOL720917 LYH720917 MID720917 MRZ720917 NBV720917 NLR720917 NVN720917 OFJ720917 OPF720917 OZB720917 PIX720917 PST720917 QCP720917 QML720917 QWH720917 RGD720917 RPZ720917 RZV720917 SJR720917 STN720917 TDJ720917 TNF720917 TXB720917 UGX720917 UQT720917 VAP720917 VKL720917 VUH720917 WED720917 WNZ720917 WXV720917 Q786453 LJ786453 VF786453 AFB786453 AOX786453 AYT786453 BIP786453 BSL786453 CCH786453 CMD786453 CVZ786453 DFV786453 DPR786453 DZN786453 EJJ786453 ETF786453 FDB786453 FMX786453 FWT786453 GGP786453 GQL786453 HAH786453 HKD786453 HTZ786453 IDV786453 INR786453 IXN786453 JHJ786453 JRF786453 KBB786453 KKX786453 KUT786453 LEP786453 LOL786453 LYH786453 MID786453 MRZ786453 NBV786453 NLR786453 NVN786453 OFJ786453 OPF786453 OZB786453 PIX786453 PST786453 QCP786453 QML786453 QWH786453 RGD786453 RPZ786453 RZV786453 SJR786453 STN786453 TDJ786453 TNF786453 TXB786453 UGX786453 UQT786453 VAP786453 VKL786453 VUH786453 WED786453 WNZ786453 WXV786453 Q851989 LJ851989 VF851989 AFB851989 AOX851989 AYT851989 BIP851989 BSL851989 CCH851989 CMD851989 CVZ851989 DFV851989 DPR851989 DZN851989 EJJ851989 ETF851989 FDB851989 FMX851989 FWT851989 GGP851989 GQL851989 HAH851989 HKD851989 HTZ851989 IDV851989 INR851989 IXN851989 JHJ851989 JRF851989 KBB851989 KKX851989 KUT851989 LEP851989 LOL851989 LYH851989 MID851989 MRZ851989 NBV851989 NLR851989 NVN851989 OFJ851989 OPF851989 OZB851989 PIX851989 PST851989 QCP851989 QML851989 QWH851989 RGD851989 RPZ851989 RZV851989 SJR851989 STN851989 TDJ851989 TNF851989 TXB851989 UGX851989 UQT851989 VAP851989 VKL851989 VUH851989 WED851989 WNZ851989 WXV851989 Q917525 LJ917525 VF917525 AFB917525 AOX917525 AYT917525 BIP917525 BSL917525 CCH917525 CMD917525 CVZ917525 DFV917525 DPR917525 DZN917525 EJJ917525 ETF917525 FDB917525 FMX917525 FWT917525 GGP917525 GQL917525 HAH917525 HKD917525 HTZ917525 IDV917525 INR917525 IXN917525 JHJ917525 JRF917525 KBB917525 KKX917525 KUT917525 LEP917525 LOL917525 LYH917525 MID917525 MRZ917525 NBV917525 NLR917525 NVN917525 OFJ917525 OPF917525 OZB917525 PIX917525 PST917525 QCP917525 QML917525 QWH917525 RGD917525 RPZ917525 RZV917525 SJR917525 STN917525 TDJ917525 TNF917525 TXB917525 UGX917525 UQT917525 VAP917525 VKL917525 VUH917525 WED917525 WNZ917525 WXV917525 Q983061 LJ983061 VF983061 AFB983061 AOX983061 AYT983061 BIP983061 BSL983061 CCH983061 CMD983061 CVZ983061 DFV983061 DPR983061 DZN983061 EJJ983061 ETF983061 FDB983061 FMX983061 FWT983061 GGP983061 GQL983061 HAH983061 HKD983061 HTZ983061 IDV983061 INR983061 IXN983061 JHJ983061 JRF983061 KBB983061 KKX983061 KUT983061 LEP983061 LOL983061 LYH983061 MID983061 MRZ983061 NBV983061 NLR983061 NVN983061 OFJ983061 OPF983061 OZB983061 PIX983061 PST983061 QCP983061 QML983061 QWH983061 RGD983061 RPZ983061 RZV983061 SJR983061 STN983061 TDJ983061 TNF983061 TXB983061 UGX983061 UQT983061 VAP983061 VKL983061 VUH983061 WED983061 WNZ983061 WXV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dataValidation allowBlank="1" showInputMessage="1" showErrorMessage="1" prompt="Для выбора выполните двойной щелчок левой клавиши мыши по соответствующей ячейке." sqref="S65556 LL65556 VH65556 AFD65556 AOZ65556 AYV65556 BIR65556 BSN65556 CCJ65556 CMF65556 CWB65556 DFX65556 DPT65556 DZP65556 EJL65556 ETH65556 FDD65556 FMZ65556 FWV65556 GGR65556 GQN65556 HAJ65556 HKF65556 HUB65556 IDX65556 INT65556 IXP65556 JHL65556 JRH65556 KBD65556 KKZ65556 KUV65556 LER65556 LON65556 LYJ65556 MIF65556 MSB65556 NBX65556 NLT65556 NVP65556 OFL65556 OPH65556 OZD65556 PIZ65556 PSV65556 QCR65556 QMN65556 QWJ65556 RGF65556 RQB65556 RZX65556 SJT65556 STP65556 TDL65556 TNH65556 TXD65556 UGZ65556 UQV65556 VAR65556 VKN65556 VUJ65556 WEF65556 WOB65556 WXX65556 S131092 LL131092 VH131092 AFD131092 AOZ131092 AYV131092 BIR131092 BSN131092 CCJ131092 CMF131092 CWB131092 DFX131092 DPT131092 DZP131092 EJL131092 ETH131092 FDD131092 FMZ131092 FWV131092 GGR131092 GQN131092 HAJ131092 HKF131092 HUB131092 IDX131092 INT131092 IXP131092 JHL131092 JRH131092 KBD131092 KKZ131092 KUV131092 LER131092 LON131092 LYJ131092 MIF131092 MSB131092 NBX131092 NLT131092 NVP131092 OFL131092 OPH131092 OZD131092 PIZ131092 PSV131092 QCR131092 QMN131092 QWJ131092 RGF131092 RQB131092 RZX131092 SJT131092 STP131092 TDL131092 TNH131092 TXD131092 UGZ131092 UQV131092 VAR131092 VKN131092 VUJ131092 WEF131092 WOB131092 WXX131092 S196628 LL196628 VH196628 AFD196628 AOZ196628 AYV196628 BIR196628 BSN196628 CCJ196628 CMF196628 CWB196628 DFX196628 DPT196628 DZP196628 EJL196628 ETH196628 FDD196628 FMZ196628 FWV196628 GGR196628 GQN196628 HAJ196628 HKF196628 HUB196628 IDX196628 INT196628 IXP196628 JHL196628 JRH196628 KBD196628 KKZ196628 KUV196628 LER196628 LON196628 LYJ196628 MIF196628 MSB196628 NBX196628 NLT196628 NVP196628 OFL196628 OPH196628 OZD196628 PIZ196628 PSV196628 QCR196628 QMN196628 QWJ196628 RGF196628 RQB196628 RZX196628 SJT196628 STP196628 TDL196628 TNH196628 TXD196628 UGZ196628 UQV196628 VAR196628 VKN196628 VUJ196628 WEF196628 WOB196628 WXX196628 S262164 LL262164 VH262164 AFD262164 AOZ262164 AYV262164 BIR262164 BSN262164 CCJ262164 CMF262164 CWB262164 DFX262164 DPT262164 DZP262164 EJL262164 ETH262164 FDD262164 FMZ262164 FWV262164 GGR262164 GQN262164 HAJ262164 HKF262164 HUB262164 IDX262164 INT262164 IXP262164 JHL262164 JRH262164 KBD262164 KKZ262164 KUV262164 LER262164 LON262164 LYJ262164 MIF262164 MSB262164 NBX262164 NLT262164 NVP262164 OFL262164 OPH262164 OZD262164 PIZ262164 PSV262164 QCR262164 QMN262164 QWJ262164 RGF262164 RQB262164 RZX262164 SJT262164 STP262164 TDL262164 TNH262164 TXD262164 UGZ262164 UQV262164 VAR262164 VKN262164 VUJ262164 WEF262164 WOB262164 WXX262164 S327700 LL327700 VH327700 AFD327700 AOZ327700 AYV327700 BIR327700 BSN327700 CCJ327700 CMF327700 CWB327700 DFX327700 DPT327700 DZP327700 EJL327700 ETH327700 FDD327700 FMZ327700 FWV327700 GGR327700 GQN327700 HAJ327700 HKF327700 HUB327700 IDX327700 INT327700 IXP327700 JHL327700 JRH327700 KBD327700 KKZ327700 KUV327700 LER327700 LON327700 LYJ327700 MIF327700 MSB327700 NBX327700 NLT327700 NVP327700 OFL327700 OPH327700 OZD327700 PIZ327700 PSV327700 QCR327700 QMN327700 QWJ327700 RGF327700 RQB327700 RZX327700 SJT327700 STP327700 TDL327700 TNH327700 TXD327700 UGZ327700 UQV327700 VAR327700 VKN327700 VUJ327700 WEF327700 WOB327700 WXX327700 S393236 LL393236 VH393236 AFD393236 AOZ393236 AYV393236 BIR393236 BSN393236 CCJ393236 CMF393236 CWB393236 DFX393236 DPT393236 DZP393236 EJL393236 ETH393236 FDD393236 FMZ393236 FWV393236 GGR393236 GQN393236 HAJ393236 HKF393236 HUB393236 IDX393236 INT393236 IXP393236 JHL393236 JRH393236 KBD393236 KKZ393236 KUV393236 LER393236 LON393236 LYJ393236 MIF393236 MSB393236 NBX393236 NLT393236 NVP393236 OFL393236 OPH393236 OZD393236 PIZ393236 PSV393236 QCR393236 QMN393236 QWJ393236 RGF393236 RQB393236 RZX393236 SJT393236 STP393236 TDL393236 TNH393236 TXD393236 UGZ393236 UQV393236 VAR393236 VKN393236 VUJ393236 WEF393236 WOB393236 WXX393236 S458772 LL458772 VH458772 AFD458772 AOZ458772 AYV458772 BIR458772 BSN458772 CCJ458772 CMF458772 CWB458772 DFX458772 DPT458772 DZP458772 EJL458772 ETH458772 FDD458772 FMZ458772 FWV458772 GGR458772 GQN458772 HAJ458772 HKF458772 HUB458772 IDX458772 INT458772 IXP458772 JHL458772 JRH458772 KBD458772 KKZ458772 KUV458772 LER458772 LON458772 LYJ458772 MIF458772 MSB458772 NBX458772 NLT458772 NVP458772 OFL458772 OPH458772 OZD458772 PIZ458772 PSV458772 QCR458772 QMN458772 QWJ458772 RGF458772 RQB458772 RZX458772 SJT458772 STP458772 TDL458772 TNH458772 TXD458772 UGZ458772 UQV458772 VAR458772 VKN458772 VUJ458772 WEF458772 WOB458772 WXX458772 S524308 LL524308 VH524308 AFD524308 AOZ524308 AYV524308 BIR524308 BSN524308 CCJ524308 CMF524308 CWB524308 DFX524308 DPT524308 DZP524308 EJL524308 ETH524308 FDD524308 FMZ524308 FWV524308 GGR524308 GQN524308 HAJ524308 HKF524308 HUB524308 IDX524308 INT524308 IXP524308 JHL524308 JRH524308 KBD524308 KKZ524308 KUV524308 LER524308 LON524308 LYJ524308 MIF524308 MSB524308 NBX524308 NLT524308 NVP524308 OFL524308 OPH524308 OZD524308 PIZ524308 PSV524308 QCR524308 QMN524308 QWJ524308 RGF524308 RQB524308 RZX524308 SJT524308 STP524308 TDL524308 TNH524308 TXD524308 UGZ524308 UQV524308 VAR524308 VKN524308 VUJ524308 WEF524308 WOB524308 WXX524308 S589844 LL589844 VH589844 AFD589844 AOZ589844 AYV589844 BIR589844 BSN589844 CCJ589844 CMF589844 CWB589844 DFX589844 DPT589844 DZP589844 EJL589844 ETH589844 FDD589844 FMZ589844 FWV589844 GGR589844 GQN589844 HAJ589844 HKF589844 HUB589844 IDX589844 INT589844 IXP589844 JHL589844 JRH589844 KBD589844 KKZ589844 KUV589844 LER589844 LON589844 LYJ589844 MIF589844 MSB589844 NBX589844 NLT589844 NVP589844 OFL589844 OPH589844 OZD589844 PIZ589844 PSV589844 QCR589844 QMN589844 QWJ589844 RGF589844 RQB589844 RZX589844 SJT589844 STP589844 TDL589844 TNH589844 TXD589844 UGZ589844 UQV589844 VAR589844 VKN589844 VUJ589844 WEF589844 WOB589844 WXX589844 S655380 LL655380 VH655380 AFD655380 AOZ655380 AYV655380 BIR655380 BSN655380 CCJ655380 CMF655380 CWB655380 DFX655380 DPT655380 DZP655380 EJL655380 ETH655380 FDD655380 FMZ655380 FWV655380 GGR655380 GQN655380 HAJ655380 HKF655380 HUB655380 IDX655380 INT655380 IXP655380 JHL655380 JRH655380 KBD655380 KKZ655380 KUV655380 LER655380 LON655380 LYJ655380 MIF655380 MSB655380 NBX655380 NLT655380 NVP655380 OFL655380 OPH655380 OZD655380 PIZ655380 PSV655380 QCR655380 QMN655380 QWJ655380 RGF655380 RQB655380 RZX655380 SJT655380 STP655380 TDL655380 TNH655380 TXD655380 UGZ655380 UQV655380 VAR655380 VKN655380 VUJ655380 WEF655380 WOB655380 WXX655380 S720916 LL720916 VH720916 AFD720916 AOZ720916 AYV720916 BIR720916 BSN720916 CCJ720916 CMF720916 CWB720916 DFX720916 DPT720916 DZP720916 EJL720916 ETH720916 FDD720916 FMZ720916 FWV720916 GGR720916 GQN720916 HAJ720916 HKF720916 HUB720916 IDX720916 INT720916 IXP720916 JHL720916 JRH720916 KBD720916 KKZ720916 KUV720916 LER720916 LON720916 LYJ720916 MIF720916 MSB720916 NBX720916 NLT720916 NVP720916 OFL720916 OPH720916 OZD720916 PIZ720916 PSV720916 QCR720916 QMN720916 QWJ720916 RGF720916 RQB720916 RZX720916 SJT720916 STP720916 TDL720916 TNH720916 TXD720916 UGZ720916 UQV720916 VAR720916 VKN720916 VUJ720916 WEF720916 WOB720916 WXX720916 S786452 LL786452 VH786452 AFD786452 AOZ786452 AYV786452 BIR786452 BSN786452 CCJ786452 CMF786452 CWB786452 DFX786452 DPT786452 DZP786452 EJL786452 ETH786452 FDD786452 FMZ786452 FWV786452 GGR786452 GQN786452 HAJ786452 HKF786452 HUB786452 IDX786452 INT786452 IXP786452 JHL786452 JRH786452 KBD786452 KKZ786452 KUV786452 LER786452 LON786452 LYJ786452 MIF786452 MSB786452 NBX786452 NLT786452 NVP786452 OFL786452 OPH786452 OZD786452 PIZ786452 PSV786452 QCR786452 QMN786452 QWJ786452 RGF786452 RQB786452 RZX786452 SJT786452 STP786452 TDL786452 TNH786452 TXD786452 UGZ786452 UQV786452 VAR786452 VKN786452 VUJ786452 WEF786452 WOB786452 WXX786452 S851988 LL851988 VH851988 AFD851988 AOZ851988 AYV851988 BIR851988 BSN851988 CCJ851988 CMF851988 CWB851988 DFX851988 DPT851988 DZP851988 EJL851988 ETH851988 FDD851988 FMZ851988 FWV851988 GGR851988 GQN851988 HAJ851988 HKF851988 HUB851988 IDX851988 INT851988 IXP851988 JHL851988 JRH851988 KBD851988 KKZ851988 KUV851988 LER851988 LON851988 LYJ851988 MIF851988 MSB851988 NBX851988 NLT851988 NVP851988 OFL851988 OPH851988 OZD851988 PIZ851988 PSV851988 QCR851988 QMN851988 QWJ851988 RGF851988 RQB851988 RZX851988 SJT851988 STP851988 TDL851988 TNH851988 TXD851988 UGZ851988 UQV851988 VAR851988 VKN851988 VUJ851988 WEF851988 WOB851988 WXX851988 S917524 LL917524 VH917524 AFD917524 AOZ917524 AYV917524 BIR917524 BSN917524 CCJ917524 CMF917524 CWB917524 DFX917524 DPT917524 DZP917524 EJL917524 ETH917524 FDD917524 FMZ917524 FWV917524 GGR917524 GQN917524 HAJ917524 HKF917524 HUB917524 IDX917524 INT917524 IXP917524 JHL917524 JRH917524 KBD917524 KKZ917524 KUV917524 LER917524 LON917524 LYJ917524 MIF917524 MSB917524 NBX917524 NLT917524 NVP917524 OFL917524 OPH917524 OZD917524 PIZ917524 PSV917524 QCR917524 QMN917524 QWJ917524 RGF917524 RQB917524 RZX917524 SJT917524 STP917524 TDL917524 TNH917524 TXD917524 UGZ917524 UQV917524 VAR917524 VKN917524 VUJ917524 WEF917524 WOB917524 WXX917524 S983060 LL983060 VH983060 AFD983060 AOZ983060 AYV983060 BIR983060 BSN983060 CCJ983060 CMF983060 CWB983060 DFX983060 DPT983060 DZP983060 EJL983060 ETH983060 FDD983060 FMZ983060 FWV983060 GGR983060 GQN983060 HAJ983060 HKF983060 HUB983060 IDX983060 INT983060 IXP983060 JHL983060 JRH983060 KBD983060 KKZ983060 KUV983060 LER983060 LON983060 LYJ983060 MIF983060 MSB983060 NBX983060 NLT983060 NVP983060 OFL983060 OPH983060 OZD983060 PIZ983060 PSV983060 QCR983060 QMN983060 QWJ983060 RGF983060 RQB983060 RZX983060 SJT983060 STP983060 TDL983060 TNH983060 TXD983060 UGZ983060 UQV983060 VAR983060 VKN983060 VUJ983060 WEF983060 WOB983060 WXX983060 U524308 U589844 LN65556 VJ65556 AFF65556 APB65556 AYX65556 BIT65556 BSP65556 CCL65556 CMH65556 CWD65556 DFZ65556 DPV65556 DZR65556 EJN65556 ETJ65556 FDF65556 FNB65556 FWX65556 GGT65556 GQP65556 HAL65556 HKH65556 HUD65556 IDZ65556 INV65556 IXR65556 JHN65556 JRJ65556 KBF65556 KLB65556 KUX65556 LET65556 LOP65556 LYL65556 MIH65556 MSD65556 NBZ65556 NLV65556 NVR65556 OFN65556 OPJ65556 OZF65556 PJB65556 PSX65556 QCT65556 QMP65556 QWL65556 RGH65556 RQD65556 RZZ65556 SJV65556 STR65556 TDN65556 TNJ65556 TXF65556 UHB65556 UQX65556 VAT65556 VKP65556 VUL65556 WEH65556 WOD65556 WXZ65556 U655380 LN131092 VJ131092 AFF131092 APB131092 AYX131092 BIT131092 BSP131092 CCL131092 CMH131092 CWD131092 DFZ131092 DPV131092 DZR131092 EJN131092 ETJ131092 FDF131092 FNB131092 FWX131092 GGT131092 GQP131092 HAL131092 HKH131092 HUD131092 IDZ131092 INV131092 IXR131092 JHN131092 JRJ131092 KBF131092 KLB131092 KUX131092 LET131092 LOP131092 LYL131092 MIH131092 MSD131092 NBZ131092 NLV131092 NVR131092 OFN131092 OPJ131092 OZF131092 PJB131092 PSX131092 QCT131092 QMP131092 QWL131092 RGH131092 RQD131092 RZZ131092 SJV131092 STR131092 TDN131092 TNJ131092 TXF131092 UHB131092 UQX131092 VAT131092 VKP131092 VUL131092 WEH131092 WOD131092 WXZ131092 U720916 LN196628 VJ196628 AFF196628 APB196628 AYX196628 BIT196628 BSP196628 CCL196628 CMH196628 CWD196628 DFZ196628 DPV196628 DZR196628 EJN196628 ETJ196628 FDF196628 FNB196628 FWX196628 GGT196628 GQP196628 HAL196628 HKH196628 HUD196628 IDZ196628 INV196628 IXR196628 JHN196628 JRJ196628 KBF196628 KLB196628 KUX196628 LET196628 LOP196628 LYL196628 MIH196628 MSD196628 NBZ196628 NLV196628 NVR196628 OFN196628 OPJ196628 OZF196628 PJB196628 PSX196628 QCT196628 QMP196628 QWL196628 RGH196628 RQD196628 RZZ196628 SJV196628 STR196628 TDN196628 TNJ196628 TXF196628 UHB196628 UQX196628 VAT196628 VKP196628 VUL196628 WEH196628 WOD196628 WXZ196628 U786452 LN262164 VJ262164 AFF262164 APB262164 AYX262164 BIT262164 BSP262164 CCL262164 CMH262164 CWD262164 DFZ262164 DPV262164 DZR262164 EJN262164 ETJ262164 FDF262164 FNB262164 FWX262164 GGT262164 GQP262164 HAL262164 HKH262164 HUD262164 IDZ262164 INV262164 IXR262164 JHN262164 JRJ262164 KBF262164 KLB262164 KUX262164 LET262164 LOP262164 LYL262164 MIH262164 MSD262164 NBZ262164 NLV262164 NVR262164 OFN262164 OPJ262164 OZF262164 PJB262164 PSX262164 QCT262164 QMP262164 QWL262164 RGH262164 RQD262164 RZZ262164 SJV262164 STR262164 TDN262164 TNJ262164 TXF262164 UHB262164 UQX262164 VAT262164 VKP262164 VUL262164 WEH262164 WOD262164 WXZ262164 U851988 LN327700 VJ327700 AFF327700 APB327700 AYX327700 BIT327700 BSP327700 CCL327700 CMH327700 CWD327700 DFZ327700 DPV327700 DZR327700 EJN327700 ETJ327700 FDF327700 FNB327700 FWX327700 GGT327700 GQP327700 HAL327700 HKH327700 HUD327700 IDZ327700 INV327700 IXR327700 JHN327700 JRJ327700 KBF327700 KLB327700 KUX327700 LET327700 LOP327700 LYL327700 MIH327700 MSD327700 NBZ327700 NLV327700 NVR327700 OFN327700 OPJ327700 OZF327700 PJB327700 PSX327700 QCT327700 QMP327700 QWL327700 RGH327700 RQD327700 RZZ327700 SJV327700 STR327700 TDN327700 TNJ327700 TXF327700 UHB327700 UQX327700 VAT327700 VKP327700 VUL327700 WEH327700 WOD327700 WXZ327700 U917524 LN393236 VJ393236 AFF393236 APB393236 AYX393236 BIT393236 BSP393236 CCL393236 CMH393236 CWD393236 DFZ393236 DPV393236 DZR393236 EJN393236 ETJ393236 FDF393236 FNB393236 FWX393236 GGT393236 GQP393236 HAL393236 HKH393236 HUD393236 IDZ393236 INV393236 IXR393236 JHN393236 JRJ393236 KBF393236 KLB393236 KUX393236 LET393236 LOP393236 LYL393236 MIH393236 MSD393236 NBZ393236 NLV393236 NVR393236 OFN393236 OPJ393236 OZF393236 PJB393236 PSX393236 QCT393236 QMP393236 QWL393236 RGH393236 RQD393236 RZZ393236 SJV393236 STR393236 TDN393236 TNJ393236 TXF393236 UHB393236 UQX393236 VAT393236 VKP393236 VUL393236 WEH393236 WOD393236 WXZ393236 U983060 LN458772 VJ458772 AFF458772 APB458772 AYX458772 BIT458772 BSP458772 CCL458772 CMH458772 CWD458772 DFZ458772 DPV458772 DZR458772 EJN458772 ETJ458772 FDF458772 FNB458772 FWX458772 GGT458772 GQP458772 HAL458772 HKH458772 HUD458772 IDZ458772 INV458772 IXR458772 JHN458772 JRJ458772 KBF458772 KLB458772 KUX458772 LET458772 LOP458772 LYL458772 MIH458772 MSD458772 NBZ458772 NLV458772 NVR458772 OFN458772 OPJ458772 OZF458772 PJB458772 PSX458772 QCT458772 QMP458772 QWL458772 RGH458772 RQD458772 RZZ458772 SJV458772 STR458772 TDN458772 TNJ458772 TXF458772 UHB458772 UQX458772 VAT458772 VKP458772 VUL458772 WEH458772 WOD458772 WXZ458772 U65556 LN524308 VJ524308 AFF524308 APB524308 AYX524308 BIT524308 BSP524308 CCL524308 CMH524308 CWD524308 DFZ524308 DPV524308 DZR524308 EJN524308 ETJ524308 FDF524308 FNB524308 FWX524308 GGT524308 GQP524308 HAL524308 HKH524308 HUD524308 IDZ524308 INV524308 IXR524308 JHN524308 JRJ524308 KBF524308 KLB524308 KUX524308 LET524308 LOP524308 LYL524308 MIH524308 MSD524308 NBZ524308 NLV524308 NVR524308 OFN524308 OPJ524308 OZF524308 PJB524308 PSX524308 QCT524308 QMP524308 QWL524308 RGH524308 RQD524308 RZZ524308 SJV524308 STR524308 TDN524308 TNJ524308 TXF524308 UHB524308 UQX524308 VAT524308 VKP524308 VUL524308 WEH524308 WOD524308 WXZ524308 U131092 LN589844 VJ589844 AFF589844 APB589844 AYX589844 BIT589844 BSP589844 CCL589844 CMH589844 CWD589844 DFZ589844 DPV589844 DZR589844 EJN589844 ETJ589844 FDF589844 FNB589844 FWX589844 GGT589844 GQP589844 HAL589844 HKH589844 HUD589844 IDZ589844 INV589844 IXR589844 JHN589844 JRJ589844 KBF589844 KLB589844 KUX589844 LET589844 LOP589844 LYL589844 MIH589844 MSD589844 NBZ589844 NLV589844 NVR589844 OFN589844 OPJ589844 OZF589844 PJB589844 PSX589844 QCT589844 QMP589844 QWL589844 RGH589844 RQD589844 RZZ589844 SJV589844 STR589844 TDN589844 TNJ589844 TXF589844 UHB589844 UQX589844 VAT589844 VKP589844 VUL589844 WEH589844 WOD589844 WXZ589844 U196628 LN655380 VJ655380 AFF655380 APB655380 AYX655380 BIT655380 BSP655380 CCL655380 CMH655380 CWD655380 DFZ655380 DPV655380 DZR655380 EJN655380 ETJ655380 FDF655380 FNB655380 FWX655380 GGT655380 GQP655380 HAL655380 HKH655380 HUD655380 IDZ655380 INV655380 IXR655380 JHN655380 JRJ655380 KBF655380 KLB655380 KUX655380 LET655380 LOP655380 LYL655380 MIH655380 MSD655380 NBZ655380 NLV655380 NVR655380 OFN655380 OPJ655380 OZF655380 PJB655380 PSX655380 QCT655380 QMP655380 QWL655380 RGH655380 RQD655380 RZZ655380 SJV655380 STR655380 TDN655380 TNJ655380 TXF655380 UHB655380 UQX655380 VAT655380 VKP655380 VUL655380 WEH655380 WOD655380 WXZ655380 U262164 LN720916 VJ720916 AFF720916 APB720916 AYX720916 BIT720916 BSP720916 CCL720916 CMH720916 CWD720916 DFZ720916 DPV720916 DZR720916 EJN720916 ETJ720916 FDF720916 FNB720916 FWX720916 GGT720916 GQP720916 HAL720916 HKH720916 HUD720916 IDZ720916 INV720916 IXR720916 JHN720916 JRJ720916 KBF720916 KLB720916 KUX720916 LET720916 LOP720916 LYL720916 MIH720916 MSD720916 NBZ720916 NLV720916 NVR720916 OFN720916 OPJ720916 OZF720916 PJB720916 PSX720916 QCT720916 QMP720916 QWL720916 RGH720916 RQD720916 RZZ720916 SJV720916 STR720916 TDN720916 TNJ720916 TXF720916 UHB720916 UQX720916 VAT720916 VKP720916 VUL720916 WEH720916 WOD720916 WXZ720916 WXZ24 LN786452 VJ786452 AFF786452 APB786452 AYX786452 BIT786452 BSP786452 CCL786452 CMH786452 CWD786452 DFZ786452 DPV786452 DZR786452 EJN786452 ETJ786452 FDF786452 FNB786452 FWX786452 GGT786452 GQP786452 HAL786452 HKH786452 HUD786452 IDZ786452 INV786452 IXR786452 JHN786452 JRJ786452 KBF786452 KLB786452 KUX786452 LET786452 LOP786452 LYL786452 MIH786452 MSD786452 NBZ786452 NLV786452 NVR786452 OFN786452 OPJ786452 OZF786452 PJB786452 PSX786452 QCT786452 QMP786452 QWL786452 RGH786452 RQD786452 RZZ786452 SJV786452 STR786452 TDN786452 TNJ786452 TXF786452 UHB786452 UQX786452 VAT786452 VKP786452 VUL786452 WEH786452 WOD786452 WXZ786452 U24 LN851988 VJ851988 AFF851988 APB851988 AYX851988 BIT851988 BSP851988 CCL851988 CMH851988 CWD851988 DFZ851988 DPV851988 DZR851988 EJN851988 ETJ851988 FDF851988 FNB851988 FWX851988 GGT851988 GQP851988 HAL851988 HKH851988 HUD851988 IDZ851988 INV851988 IXR851988 JHN851988 JRJ851988 KBF851988 KLB851988 KUX851988 LET851988 LOP851988 LYL851988 MIH851988 MSD851988 NBZ851988 NLV851988 NVR851988 OFN851988 OPJ851988 OZF851988 PJB851988 PSX851988 QCT851988 QMP851988 QWL851988 RGH851988 RQD851988 RZZ851988 SJV851988 STR851988 TDN851988 TNJ851988 TXF851988 UHB851988 UQX851988 VAT851988 VKP851988 VUL851988 WEH851988 WOD851988 WXZ851988 LN917524 VJ917524 AFF917524 APB917524 AYX917524 BIT917524 BSP917524 CCL917524 CMH917524 CWD917524 DFZ917524 DPV917524 DZR917524 EJN917524 ETJ917524 FDF917524 FNB917524 FWX917524 GGT917524 GQP917524 HAL917524 HKH917524 HUD917524 IDZ917524 INV917524 IXR917524 JHN917524 JRJ917524 KBF917524 KLB917524 KUX917524 LET917524 LOP917524 LYL917524 MIH917524 MSD917524 NBZ917524 NLV917524 NVR917524 OFN917524 OPJ917524 OZF917524 PJB917524 PSX917524 QCT917524 QMP917524 QWL917524 RGH917524 RQD917524 RZZ917524 SJV917524 STR917524 TDN917524 TNJ917524 TXF917524 UHB917524 UQX917524 VAT917524 VKP917524 VUL917524 WEH917524 WOD917524 WXZ917524 WXZ983060 LN983060 VJ983060 AFF983060 APB983060 AYX983060 BIT983060 BSP983060 CCL983060 CMH983060 CWD983060 DFZ983060 DPV983060 DZR983060 EJN983060 ETJ983060 FDF983060 FNB983060 FWX983060 GGT983060 GQP983060 HAL983060 HKH983060 HUD983060 IDZ983060 INV983060 IXR983060 JHN983060 JRJ983060 KBF983060 KLB983060 KUX983060 LET983060 LOP983060 LYL983060 MIH983060 MSD983060 NBZ983060 NLV983060 NVR983060 OFN983060 OPJ983060 OZF983060 PJB983060 PSX983060 QCT983060 QMP983060 QWL983060 RGH983060 RQD983060 RZZ983060 SJV983060 STR983060 TDN983060 TNJ983060 TXF983060 UHB983060 UQX983060 VAT983060 VKP983060 VUL983060 WEH983060 WOD983060 WOD24 WEH24 VUL24 VKP24 VAT24 UQX24 UHB24 TXF24 TNJ24 TDN24 STR24 SJV24 RZZ24 RQD24 RGH24 QWL24 QMP24 QCT24 PSX24 PJB24 OZF24 OPJ24 OFN24 NVR24 NLV24 NBZ24 MSD24 MIH24 LYL24 LOP24 LET24 KUX24 KLB24 KBF24 JRJ24 JHN24 IXR24 INV24 IDZ24 HUD24 HKH24 HAL24 GQP24 GGT24 FWX24 FNB24 FDF24 ETJ24 EJN24 DZR24 DPV24 DFZ24 CWD24 CMH24 CCL24 BSP24 BIT24 AYX24 APB24 AFF24 VJ24 VH24 LN24 WXX24 WOB24 WEF24 VUJ24 VKN24 VAR24 UQV24 UGZ24 TXD24 TNH24 TDL24 STP24 SJT24 RZX24 RQB24 RGF24 QWJ24 QMN24 QCR24 PSV24 PIZ24 OZD24 OPH24 OFL24 NVP24 NLT24 NBX24 MSB24 MIF24 LYJ24 LON24 LER24 KUV24 KKZ24 KBD24 JRH24 JHL24 IXP24 INT24 IDX24 HUB24 HKF24 HAJ24 GQN24 GGR24 FWV24 FMZ24 FDD24 ETH24 EJL24 DZP24 DPT24 DFX24 CWB24 CMF24 CCJ24 BSN24 BIR24 AYV24 AOZ24 AFD24 LL24 U327700 U393236 S24 U458772 Z65556 Z131092 Z196628 Z262164 Z327700 Z393236 Z458772 Z524308 Z589844 Z655380 Z720916 Z786452 Z851988 Z917524 Z983060 AB589844 AB655380 AB720916 AB786452 AB851988 AB917524 AB983060 AB65556 AB131092 AB196628 AB262164 AB458772 AB327700 AB393236 AB24 Z24 AB524308 AG65556 AG131092 AG196628 AG262164 AG327700 AG393236 AG458772 AG524308 AG589844 AG655380 AG720916 AG786452 AG851988 AG917524 AG983060 AI589844 AI655380 AI720916 AI786452 AI851988 AI917524 AI983060 AI65556 AI131092 AI196628 AI262164 AI458772 AI327700 AI393236 AI24 AG24 AI524308 AN65556 AN131092 AN196628 AN262164 AN327700 AN393236 AN458772 AN524308 AN589844 AN655380 AN720916 AN786452 AN851988 AN917524 AN983060 AP589844 AP655380 AP720916 AP786452 AP851988 AP917524 AP983060 AP65556 AP131092 AP196628 AP262164 AP458772 AP327700 AP393236 AP24 AN24 AP524308 AU65556 AU131092 AU196628 AU262164 AU327700 AU393236 AU458772 AU524308 AU589844 AU655380 AU720916 AU786452 AU851988 AU917524 AU983060 AW589844 AW655380 AW720916 AW786452 AW851988 AW917524 AW983060 AW65556 AW131092 AW196628 AW262164 AW458772 AW327700 AW393236 AW24 AU24 AW524308 BB65556 BB131092 BB196628 BB262164 BB327700 BB393236 BB458772 BB524308 BB589844 BB655380 BB720916 BB786452 BB851988 BB917524 BB983060 BD589844 BD655380 BD720916 BD786452 BD851988 BD917524 BD983060 BD65556 BD131092 BD196628 BD262164 BD458772 BD327700 BD393236 BD24 BB24 BD524308 BI65556 BI131092 BI196628 BI262164 BI327700 BI393236 BI458772 BI524308 BI589844 BI655380 BI720916 BI786452 BI851988 BI917524 BI983060 BK589844 BK655380 BK720916 BK786452 BK851988 BK917524 BK983060 BK65556 BK131092 BK196628 BK262164 BK458772 BK327700 BK393236 BK24 BI24 BK524308 BP65556 BP131092 BP196628 BP262164 BP327700 BP393236 BP458772 BP524308 BP589844 BP655380 BP720916 BP786452 BP851988 BP917524 BP983060 BR524308 BR589844 BR655380 BR720916 BR786452 BR851988 BR917524 BR983060 BR65556 BR131092 BR196628 BR262164 BR458772 BR327700 BR393236 BR24 BP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K65556 VG65556 AFC65556 AOY65556 AYU65556 BIQ65556 BSM65556 CCI65556 CME65556 CWA65556 DFW65556 DPS65556 DZO65556 EJK65556 ETG65556 FDC65556 FMY65556 FWU65556 GGQ65556 GQM65556 HAI65556 HKE65556 HUA65556 IDW65556 INS65556 IXO65556 JHK65556 JRG65556 KBC65556 KKY65556 KUU65556 LEQ65556 LOM65556 LYI65556 MIE65556 MSA65556 NBW65556 NLS65556 NVO65556 OFK65556 OPG65556 OZC65556 PIY65556 PSU65556 QCQ65556 QMM65556 QWI65556 RGE65556 RQA65556 RZW65556 SJS65556 STO65556 TDK65556 TNG65556 TXC65556 UGY65556 UQU65556 VAQ65556 VKM65556 VUI65556 WEE65556 WOA65556 WXW65556 R131092 LK131092 VG131092 AFC131092 AOY131092 AYU131092 BIQ131092 BSM131092 CCI131092 CME131092 CWA131092 DFW131092 DPS131092 DZO131092 EJK131092 ETG131092 FDC131092 FMY131092 FWU131092 GGQ131092 GQM131092 HAI131092 HKE131092 HUA131092 IDW131092 INS131092 IXO131092 JHK131092 JRG131092 KBC131092 KKY131092 KUU131092 LEQ131092 LOM131092 LYI131092 MIE131092 MSA131092 NBW131092 NLS131092 NVO131092 OFK131092 OPG131092 OZC131092 PIY131092 PSU131092 QCQ131092 QMM131092 QWI131092 RGE131092 RQA131092 RZW131092 SJS131092 STO131092 TDK131092 TNG131092 TXC131092 UGY131092 UQU131092 VAQ131092 VKM131092 VUI131092 WEE131092 WOA131092 WXW131092 R196628 LK196628 VG196628 AFC196628 AOY196628 AYU196628 BIQ196628 BSM196628 CCI196628 CME196628 CWA196628 DFW196628 DPS196628 DZO196628 EJK196628 ETG196628 FDC196628 FMY196628 FWU196628 GGQ196628 GQM196628 HAI196628 HKE196628 HUA196628 IDW196628 INS196628 IXO196628 JHK196628 JRG196628 KBC196628 KKY196628 KUU196628 LEQ196628 LOM196628 LYI196628 MIE196628 MSA196628 NBW196628 NLS196628 NVO196628 OFK196628 OPG196628 OZC196628 PIY196628 PSU196628 QCQ196628 QMM196628 QWI196628 RGE196628 RQA196628 RZW196628 SJS196628 STO196628 TDK196628 TNG196628 TXC196628 UGY196628 UQU196628 VAQ196628 VKM196628 VUI196628 WEE196628 WOA196628 WXW196628 R262164 LK262164 VG262164 AFC262164 AOY262164 AYU262164 BIQ262164 BSM262164 CCI262164 CME262164 CWA262164 DFW262164 DPS262164 DZO262164 EJK262164 ETG262164 FDC262164 FMY262164 FWU262164 GGQ262164 GQM262164 HAI262164 HKE262164 HUA262164 IDW262164 INS262164 IXO262164 JHK262164 JRG262164 KBC262164 KKY262164 KUU262164 LEQ262164 LOM262164 LYI262164 MIE262164 MSA262164 NBW262164 NLS262164 NVO262164 OFK262164 OPG262164 OZC262164 PIY262164 PSU262164 QCQ262164 QMM262164 QWI262164 RGE262164 RQA262164 RZW262164 SJS262164 STO262164 TDK262164 TNG262164 TXC262164 UGY262164 UQU262164 VAQ262164 VKM262164 VUI262164 WEE262164 WOA262164 WXW262164 R327700 LK327700 VG327700 AFC327700 AOY327700 AYU327700 BIQ327700 BSM327700 CCI327700 CME327700 CWA327700 DFW327700 DPS327700 DZO327700 EJK327700 ETG327700 FDC327700 FMY327700 FWU327700 GGQ327700 GQM327700 HAI327700 HKE327700 HUA327700 IDW327700 INS327700 IXO327700 JHK327700 JRG327700 KBC327700 KKY327700 KUU327700 LEQ327700 LOM327700 LYI327700 MIE327700 MSA327700 NBW327700 NLS327700 NVO327700 OFK327700 OPG327700 OZC327700 PIY327700 PSU327700 QCQ327700 QMM327700 QWI327700 RGE327700 RQA327700 RZW327700 SJS327700 STO327700 TDK327700 TNG327700 TXC327700 UGY327700 UQU327700 VAQ327700 VKM327700 VUI327700 WEE327700 WOA327700 WXW327700 R393236 LK393236 VG393236 AFC393236 AOY393236 AYU393236 BIQ393236 BSM393236 CCI393236 CME393236 CWA393236 DFW393236 DPS393236 DZO393236 EJK393236 ETG393236 FDC393236 FMY393236 FWU393236 GGQ393236 GQM393236 HAI393236 HKE393236 HUA393236 IDW393236 INS393236 IXO393236 JHK393236 JRG393236 KBC393236 KKY393236 KUU393236 LEQ393236 LOM393236 LYI393236 MIE393236 MSA393236 NBW393236 NLS393236 NVO393236 OFK393236 OPG393236 OZC393236 PIY393236 PSU393236 QCQ393236 QMM393236 QWI393236 RGE393236 RQA393236 RZW393236 SJS393236 STO393236 TDK393236 TNG393236 TXC393236 UGY393236 UQU393236 VAQ393236 VKM393236 VUI393236 WEE393236 WOA393236 WXW393236 R458772 LK458772 VG458772 AFC458772 AOY458772 AYU458772 BIQ458772 BSM458772 CCI458772 CME458772 CWA458772 DFW458772 DPS458772 DZO458772 EJK458772 ETG458772 FDC458772 FMY458772 FWU458772 GGQ458772 GQM458772 HAI458772 HKE458772 HUA458772 IDW458772 INS458772 IXO458772 JHK458772 JRG458772 KBC458772 KKY458772 KUU458772 LEQ458772 LOM458772 LYI458772 MIE458772 MSA458772 NBW458772 NLS458772 NVO458772 OFK458772 OPG458772 OZC458772 PIY458772 PSU458772 QCQ458772 QMM458772 QWI458772 RGE458772 RQA458772 RZW458772 SJS458772 STO458772 TDK458772 TNG458772 TXC458772 UGY458772 UQU458772 VAQ458772 VKM458772 VUI458772 WEE458772 WOA458772 WXW458772 R524308 LK524308 VG524308 AFC524308 AOY524308 AYU524308 BIQ524308 BSM524308 CCI524308 CME524308 CWA524308 DFW524308 DPS524308 DZO524308 EJK524308 ETG524308 FDC524308 FMY524308 FWU524308 GGQ524308 GQM524308 HAI524308 HKE524308 HUA524308 IDW524308 INS524308 IXO524308 JHK524308 JRG524308 KBC524308 KKY524308 KUU524308 LEQ524308 LOM524308 LYI524308 MIE524308 MSA524308 NBW524308 NLS524308 NVO524308 OFK524308 OPG524308 OZC524308 PIY524308 PSU524308 QCQ524308 QMM524308 QWI524308 RGE524308 RQA524308 RZW524308 SJS524308 STO524308 TDK524308 TNG524308 TXC524308 UGY524308 UQU524308 VAQ524308 VKM524308 VUI524308 WEE524308 WOA524308 WXW524308 R589844 LK589844 VG589844 AFC589844 AOY589844 AYU589844 BIQ589844 BSM589844 CCI589844 CME589844 CWA589844 DFW589844 DPS589844 DZO589844 EJK589844 ETG589844 FDC589844 FMY589844 FWU589844 GGQ589844 GQM589844 HAI589844 HKE589844 HUA589844 IDW589844 INS589844 IXO589844 JHK589844 JRG589844 KBC589844 KKY589844 KUU589844 LEQ589844 LOM589844 LYI589844 MIE589844 MSA589844 NBW589844 NLS589844 NVO589844 OFK589844 OPG589844 OZC589844 PIY589844 PSU589844 QCQ589844 QMM589844 QWI589844 RGE589844 RQA589844 RZW589844 SJS589844 STO589844 TDK589844 TNG589844 TXC589844 UGY589844 UQU589844 VAQ589844 VKM589844 VUI589844 WEE589844 WOA589844 WXW589844 R655380 LK655380 VG655380 AFC655380 AOY655380 AYU655380 BIQ655380 BSM655380 CCI655380 CME655380 CWA655380 DFW655380 DPS655380 DZO655380 EJK655380 ETG655380 FDC655380 FMY655380 FWU655380 GGQ655380 GQM655380 HAI655380 HKE655380 HUA655380 IDW655380 INS655380 IXO655380 JHK655380 JRG655380 KBC655380 KKY655380 KUU655380 LEQ655380 LOM655380 LYI655380 MIE655380 MSA655380 NBW655380 NLS655380 NVO655380 OFK655380 OPG655380 OZC655380 PIY655380 PSU655380 QCQ655380 QMM655380 QWI655380 RGE655380 RQA655380 RZW655380 SJS655380 STO655380 TDK655380 TNG655380 TXC655380 UGY655380 UQU655380 VAQ655380 VKM655380 VUI655380 WEE655380 WOA655380 WXW655380 R720916 LK720916 VG720916 AFC720916 AOY720916 AYU720916 BIQ720916 BSM720916 CCI720916 CME720916 CWA720916 DFW720916 DPS720916 DZO720916 EJK720916 ETG720916 FDC720916 FMY720916 FWU720916 GGQ720916 GQM720916 HAI720916 HKE720916 HUA720916 IDW720916 INS720916 IXO720916 JHK720916 JRG720916 KBC720916 KKY720916 KUU720916 LEQ720916 LOM720916 LYI720916 MIE720916 MSA720916 NBW720916 NLS720916 NVO720916 OFK720916 OPG720916 OZC720916 PIY720916 PSU720916 QCQ720916 QMM720916 QWI720916 RGE720916 RQA720916 RZW720916 SJS720916 STO720916 TDK720916 TNG720916 TXC720916 UGY720916 UQU720916 VAQ720916 VKM720916 VUI720916 WEE720916 WOA720916 WXW720916 R786452 LK786452 VG786452 AFC786452 AOY786452 AYU786452 BIQ786452 BSM786452 CCI786452 CME786452 CWA786452 DFW786452 DPS786452 DZO786452 EJK786452 ETG786452 FDC786452 FMY786452 FWU786452 GGQ786452 GQM786452 HAI786452 HKE786452 HUA786452 IDW786452 INS786452 IXO786452 JHK786452 JRG786452 KBC786452 KKY786452 KUU786452 LEQ786452 LOM786452 LYI786452 MIE786452 MSA786452 NBW786452 NLS786452 NVO786452 OFK786452 OPG786452 OZC786452 PIY786452 PSU786452 QCQ786452 QMM786452 QWI786452 RGE786452 RQA786452 RZW786452 SJS786452 STO786452 TDK786452 TNG786452 TXC786452 UGY786452 UQU786452 VAQ786452 VKM786452 VUI786452 WEE786452 WOA786452 WXW786452 R851988 LK851988 VG851988 AFC851988 AOY851988 AYU851988 BIQ851988 BSM851988 CCI851988 CME851988 CWA851988 DFW851988 DPS851988 DZO851988 EJK851988 ETG851988 FDC851988 FMY851988 FWU851988 GGQ851988 GQM851988 HAI851988 HKE851988 HUA851988 IDW851988 INS851988 IXO851988 JHK851988 JRG851988 KBC851988 KKY851988 KUU851988 LEQ851988 LOM851988 LYI851988 MIE851988 MSA851988 NBW851988 NLS851988 NVO851988 OFK851988 OPG851988 OZC851988 PIY851988 PSU851988 QCQ851988 QMM851988 QWI851988 RGE851988 RQA851988 RZW851988 SJS851988 STO851988 TDK851988 TNG851988 TXC851988 UGY851988 UQU851988 VAQ851988 VKM851988 VUI851988 WEE851988 WOA851988 WXW851988 R917524 LK917524 VG917524 AFC917524 AOY917524 AYU917524 BIQ917524 BSM917524 CCI917524 CME917524 CWA917524 DFW917524 DPS917524 DZO917524 EJK917524 ETG917524 FDC917524 FMY917524 FWU917524 GGQ917524 GQM917524 HAI917524 HKE917524 HUA917524 IDW917524 INS917524 IXO917524 JHK917524 JRG917524 KBC917524 KKY917524 KUU917524 LEQ917524 LOM917524 LYI917524 MIE917524 MSA917524 NBW917524 NLS917524 NVO917524 OFK917524 OPG917524 OZC917524 PIY917524 PSU917524 QCQ917524 QMM917524 QWI917524 RGE917524 RQA917524 RZW917524 SJS917524 STO917524 TDK917524 TNG917524 TXC917524 UGY917524 UQU917524 VAQ917524 VKM917524 VUI917524 WEE917524 WOA917524 WXW917524 R983060 LK983060 VG983060 AFC983060 AOY983060 AYU983060 BIQ983060 BSM983060 CCI983060 CME983060 CWA983060 DFW983060 DPS983060 DZO983060 EJK983060 ETG983060 FDC983060 FMY983060 FWU983060 GGQ983060 GQM983060 HAI983060 HKE983060 HUA983060 IDW983060 INS983060 IXO983060 JHK983060 JRG983060 KBC983060 KKY983060 KUU983060 LEQ983060 LOM983060 LYI983060 MIE983060 MSA983060 NBW983060 NLS983060 NVO983060 OFK983060 OPG983060 OZC983060 PIY983060 PSU983060 QCQ983060 QMM983060 QWI983060 RGE983060 RQA983060 RZW983060 SJS983060 STO983060 TDK983060 TNG983060 TXC983060 UGY983060 UQU983060 VAQ983060 VKM983060 VUI983060 WEE983060 WOA983060 WXW983060 WXY983060 T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T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T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T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T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T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T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T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T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T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T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T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T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T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T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LM24 WXY24 WXW24 WOA24 WEE24 VUI24 VKM24 VAQ24 UQU24 UGY24 TXC24 TNG24 TDK24 STO24 SJS24 RZW24 RQA24 RGE24 QWI24 QMM24 QCQ24 PSU24 PIY24 OZC24 OPG24 OFK24 NVO24 NLS24 NBW24 MSA24 MIE24 LYI24 LOM24 LEQ24 KUU24 KKY24 KBC24 JRG24 JHK24 IXO24 INS24 IDW24 HUA24 HKE24 HAI24 GQM24 GGQ24 FWU24 FMY24 FDC24 ETG24 EJK24 DZO24 DPS24 DFW24 CWA24 CME24 CCI24 BSM24 BIQ24 AYU24 AOY24 AFC24 VG24 LK24 R24 WOC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BH65556 BH131092 BH196628 BH262164 BH327700 BH393236 BH458772 BH524308 BH589844 BH655380 BH720916 BH786452 BH851988 BH917524 BH983060 BJ65556 BJ131092 BJ196628 BJ262164 BJ327700 BJ393236 BJ458772 BJ524308 BJ589844 BJ655380 BJ720916 BJ786452 BJ851988 BJ917524 BJ983060 BH24 BO65556 BO131092 BO196628 BO262164 BO327700 BO393236 BO458772 BO524308 BO589844 BO655380 BO720916 BO786452 BO851988 BO917524 BO983060 BQ65556 BQ131092 BQ196628 BQ262164 BQ327700 BQ393236 BQ458772 BQ524308 BQ589844 BQ655380 BQ720916 BQ786452 BQ851988 BQ917524 BQ983060 BO24"/>
    <dataValidation type="list" allowBlank="1" showInputMessage="1" showErrorMessage="1" errorTitle="Ошибка" error="Выберите значение из списка" sqref="WXR983060 M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M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M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M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M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M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M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M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M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M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M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M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M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M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M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WDZ24 VUD24 VKH24 VAL24 UQP24 UGT24 TWX24 TNB24 TDF24 STJ24 SJN24 RZR24 RPV24 RFZ24 QWD24 QMH24 QCL24 PSP24 PIT24 OYX24 OPB24 OFF24 NVJ24 NLN24 NBR24 MRV24 MHZ24 LYD24 LOH24 LEL24 KUP24 KKT24 KAX24 JRB24 JHF24 IXJ24 INN24 IDR24 HTV24 HJZ24 HAD24 GQH24 GGL24 FWP24 FMT24 FCX24 ETB24 EJF24 DZJ24 DPN24 DFR24 CVV24 CLZ24 CCD24 BSH24 BIL24 AYP24 AOT24 AEX24 VB24 LF24 M24 WXR24 WNV24">
      <formula1>kind_of_heat_transfer</formula1>
    </dataValidation>
    <dataValidation type="list" allowBlank="1" showInputMessage="1" errorTitle="Ошибка" error="Выберите значение из списка" prompt="Выберите значение из списка" sqref="LH23:LO23 VD23:VK23 AEZ23:AFG23 AOV23:APC23 AYR23:AYY23 BIN23:BIU23 BSJ23:BSQ23 CCF23:CCM23 CMB23:CMI23 CVX23:CWE23 DFT23:DGA23 DPP23:DPW23 DZL23:DZS23 EJH23:EJO23 ETD23:ETK23 FCZ23:FDG23 FMV23:FNC23 FWR23:FWY23 GGN23:GGU23 GQJ23:GQQ23 HAF23:HAM23 HKB23:HKI23 HTX23:HUE23 IDT23:IEA23 INP23:INW23 IXL23:IXS23 JHH23:JHO23 JRD23:JRK23 KAZ23:KBG23 KKV23:KLC23 KUR23:KUY23 LEN23:LEU23 LOJ23:LOQ23 LYF23:LYM23 MIB23:MII23 MRX23:MSE23 NBT23:NCA23 NLP23:NLW23 NVL23:NVS23 OFH23:OFO23 OPD23:OPK23 OYZ23:OZG23 PIV23:PJC23 PSR23:PSY23 QCN23:QCU23 QMJ23:QMQ23 QWF23:QWM23 RGB23:RGI23 RPX23:RQE23 RZT23:SAA23 SJP23:SJW23 STL23:STS23 TDH23:TDO23 TND23:TNK23 TWZ23:TXG23 UGV23:UHC23 UQR23:UQY23 VAN23:VAU23 VKJ23:VKQ23 VUF23:VUM23 WEB23:WEI23 WNX23:WOE23 WXT23:WYA23 LH65555:LO65555 VD65555:VK65555 AEZ65555:AFG65555 AOV65555:APC65555 AYR65555:AYY65555 BIN65555:BIU65555 BSJ65555:BSQ65555 CCF65555:CCM65555 CMB65555:CMI65555 CVX65555:CWE65555 DFT65555:DGA65555 DPP65555:DPW65555 DZL65555:DZS65555 EJH65555:EJO65555 ETD65555:ETK65555 FCZ65555:FDG65555 FMV65555:FNC65555 FWR65555:FWY65555 GGN65555:GGU65555 GQJ65555:GQQ65555 HAF65555:HAM65555 HKB65555:HKI65555 HTX65555:HUE65555 IDT65555:IEA65555 INP65555:INW65555 IXL65555:IXS65555 JHH65555:JHO65555 JRD65555:JRK65555 KAZ65555:KBG65555 KKV65555:KLC65555 KUR65555:KUY65555 LEN65555:LEU65555 LOJ65555:LOQ65555 LYF65555:LYM65555 MIB65555:MII65555 MRX65555:MSE65555 NBT65555:NCA65555 NLP65555:NLW65555 NVL65555:NVS65555 OFH65555:OFO65555 OPD65555:OPK65555 OYZ65555:OZG65555 PIV65555:PJC65555 PSR65555:PSY65555 QCN65555:QCU65555 QMJ65555:QMQ65555 QWF65555:QWM65555 RGB65555:RGI65555 RPX65555:RQE65555 RZT65555:SAA65555 SJP65555:SJW65555 STL65555:STS65555 TDH65555:TDO65555 TND65555:TNK65555 TWZ65555:TXG65555 UGV65555:UHC65555 UQR65555:UQY65555 VAN65555:VAU65555 VKJ65555:VKQ65555 VUF65555:VUM65555 WEB65555:WEI65555 WNX65555:WOE65555 WXT65555:WYA65555 LH131091:LO131091 VD131091:VK131091 AEZ131091:AFG131091 AOV131091:APC131091 AYR131091:AYY131091 BIN131091:BIU131091 BSJ131091:BSQ131091 CCF131091:CCM131091 CMB131091:CMI131091 CVX131091:CWE131091 DFT131091:DGA131091 DPP131091:DPW131091 DZL131091:DZS131091 EJH131091:EJO131091 ETD131091:ETK131091 FCZ131091:FDG131091 FMV131091:FNC131091 FWR131091:FWY131091 GGN131091:GGU131091 GQJ131091:GQQ131091 HAF131091:HAM131091 HKB131091:HKI131091 HTX131091:HUE131091 IDT131091:IEA131091 INP131091:INW131091 IXL131091:IXS131091 JHH131091:JHO131091 JRD131091:JRK131091 KAZ131091:KBG131091 KKV131091:KLC131091 KUR131091:KUY131091 LEN131091:LEU131091 LOJ131091:LOQ131091 LYF131091:LYM131091 MIB131091:MII131091 MRX131091:MSE131091 NBT131091:NCA131091 NLP131091:NLW131091 NVL131091:NVS131091 OFH131091:OFO131091 OPD131091:OPK131091 OYZ131091:OZG131091 PIV131091:PJC131091 PSR131091:PSY131091 QCN131091:QCU131091 QMJ131091:QMQ131091 QWF131091:QWM131091 RGB131091:RGI131091 RPX131091:RQE131091 RZT131091:SAA131091 SJP131091:SJW131091 STL131091:STS131091 TDH131091:TDO131091 TND131091:TNK131091 TWZ131091:TXG131091 UGV131091:UHC131091 UQR131091:UQY131091 VAN131091:VAU131091 VKJ131091:VKQ131091 VUF131091:VUM131091 WEB131091:WEI131091 WNX131091:WOE131091 WXT131091:WYA131091 LH196627:LO196627 VD196627:VK196627 AEZ196627:AFG196627 AOV196627:APC196627 AYR196627:AYY196627 BIN196627:BIU196627 BSJ196627:BSQ196627 CCF196627:CCM196627 CMB196627:CMI196627 CVX196627:CWE196627 DFT196627:DGA196627 DPP196627:DPW196627 DZL196627:DZS196627 EJH196627:EJO196627 ETD196627:ETK196627 FCZ196627:FDG196627 FMV196627:FNC196627 FWR196627:FWY196627 GGN196627:GGU196627 GQJ196627:GQQ196627 HAF196627:HAM196627 HKB196627:HKI196627 HTX196627:HUE196627 IDT196627:IEA196627 INP196627:INW196627 IXL196627:IXS196627 JHH196627:JHO196627 JRD196627:JRK196627 KAZ196627:KBG196627 KKV196627:KLC196627 KUR196627:KUY196627 LEN196627:LEU196627 LOJ196627:LOQ196627 LYF196627:LYM196627 MIB196627:MII196627 MRX196627:MSE196627 NBT196627:NCA196627 NLP196627:NLW196627 NVL196627:NVS196627 OFH196627:OFO196627 OPD196627:OPK196627 OYZ196627:OZG196627 PIV196627:PJC196627 PSR196627:PSY196627 QCN196627:QCU196627 QMJ196627:QMQ196627 QWF196627:QWM196627 RGB196627:RGI196627 RPX196627:RQE196627 RZT196627:SAA196627 SJP196627:SJW196627 STL196627:STS196627 TDH196627:TDO196627 TND196627:TNK196627 TWZ196627:TXG196627 UGV196627:UHC196627 UQR196627:UQY196627 VAN196627:VAU196627 VKJ196627:VKQ196627 VUF196627:VUM196627 WEB196627:WEI196627 WNX196627:WOE196627 WXT196627:WYA196627 LH262163:LO262163 VD262163:VK262163 AEZ262163:AFG262163 AOV262163:APC262163 AYR262163:AYY262163 BIN262163:BIU262163 BSJ262163:BSQ262163 CCF262163:CCM262163 CMB262163:CMI262163 CVX262163:CWE262163 DFT262163:DGA262163 DPP262163:DPW262163 DZL262163:DZS262163 EJH262163:EJO262163 ETD262163:ETK262163 FCZ262163:FDG262163 FMV262163:FNC262163 FWR262163:FWY262163 GGN262163:GGU262163 GQJ262163:GQQ262163 HAF262163:HAM262163 HKB262163:HKI262163 HTX262163:HUE262163 IDT262163:IEA262163 INP262163:INW262163 IXL262163:IXS262163 JHH262163:JHO262163 JRD262163:JRK262163 KAZ262163:KBG262163 KKV262163:KLC262163 KUR262163:KUY262163 LEN262163:LEU262163 LOJ262163:LOQ262163 LYF262163:LYM262163 MIB262163:MII262163 MRX262163:MSE262163 NBT262163:NCA262163 NLP262163:NLW262163 NVL262163:NVS262163 OFH262163:OFO262163 OPD262163:OPK262163 OYZ262163:OZG262163 PIV262163:PJC262163 PSR262163:PSY262163 QCN262163:QCU262163 QMJ262163:QMQ262163 QWF262163:QWM262163 RGB262163:RGI262163 RPX262163:RQE262163 RZT262163:SAA262163 SJP262163:SJW262163 STL262163:STS262163 TDH262163:TDO262163 TND262163:TNK262163 TWZ262163:TXG262163 UGV262163:UHC262163 UQR262163:UQY262163 VAN262163:VAU262163 VKJ262163:VKQ262163 VUF262163:VUM262163 WEB262163:WEI262163 WNX262163:WOE262163 WXT262163:WYA262163 LH327699:LO327699 VD327699:VK327699 AEZ327699:AFG327699 AOV327699:APC327699 AYR327699:AYY327699 BIN327699:BIU327699 BSJ327699:BSQ327699 CCF327699:CCM327699 CMB327699:CMI327699 CVX327699:CWE327699 DFT327699:DGA327699 DPP327699:DPW327699 DZL327699:DZS327699 EJH327699:EJO327699 ETD327699:ETK327699 FCZ327699:FDG327699 FMV327699:FNC327699 FWR327699:FWY327699 GGN327699:GGU327699 GQJ327699:GQQ327699 HAF327699:HAM327699 HKB327699:HKI327699 HTX327699:HUE327699 IDT327699:IEA327699 INP327699:INW327699 IXL327699:IXS327699 JHH327699:JHO327699 JRD327699:JRK327699 KAZ327699:KBG327699 KKV327699:KLC327699 KUR327699:KUY327699 LEN327699:LEU327699 LOJ327699:LOQ327699 LYF327699:LYM327699 MIB327699:MII327699 MRX327699:MSE327699 NBT327699:NCA327699 NLP327699:NLW327699 NVL327699:NVS327699 OFH327699:OFO327699 OPD327699:OPK327699 OYZ327699:OZG327699 PIV327699:PJC327699 PSR327699:PSY327699 QCN327699:QCU327699 QMJ327699:QMQ327699 QWF327699:QWM327699 RGB327699:RGI327699 RPX327699:RQE327699 RZT327699:SAA327699 SJP327699:SJW327699 STL327699:STS327699 TDH327699:TDO327699 TND327699:TNK327699 TWZ327699:TXG327699 UGV327699:UHC327699 UQR327699:UQY327699 VAN327699:VAU327699 VKJ327699:VKQ327699 VUF327699:VUM327699 WEB327699:WEI327699 WNX327699:WOE327699 WXT327699:WYA327699 LH393235:LO393235 VD393235:VK393235 AEZ393235:AFG393235 AOV393235:APC393235 AYR393235:AYY393235 BIN393235:BIU393235 BSJ393235:BSQ393235 CCF393235:CCM393235 CMB393235:CMI393235 CVX393235:CWE393235 DFT393235:DGA393235 DPP393235:DPW393235 DZL393235:DZS393235 EJH393235:EJO393235 ETD393235:ETK393235 FCZ393235:FDG393235 FMV393235:FNC393235 FWR393235:FWY393235 GGN393235:GGU393235 GQJ393235:GQQ393235 HAF393235:HAM393235 HKB393235:HKI393235 HTX393235:HUE393235 IDT393235:IEA393235 INP393235:INW393235 IXL393235:IXS393235 JHH393235:JHO393235 JRD393235:JRK393235 KAZ393235:KBG393235 KKV393235:KLC393235 KUR393235:KUY393235 LEN393235:LEU393235 LOJ393235:LOQ393235 LYF393235:LYM393235 MIB393235:MII393235 MRX393235:MSE393235 NBT393235:NCA393235 NLP393235:NLW393235 NVL393235:NVS393235 OFH393235:OFO393235 OPD393235:OPK393235 OYZ393235:OZG393235 PIV393235:PJC393235 PSR393235:PSY393235 QCN393235:QCU393235 QMJ393235:QMQ393235 QWF393235:QWM393235 RGB393235:RGI393235 RPX393235:RQE393235 RZT393235:SAA393235 SJP393235:SJW393235 STL393235:STS393235 TDH393235:TDO393235 TND393235:TNK393235 TWZ393235:TXG393235 UGV393235:UHC393235 UQR393235:UQY393235 VAN393235:VAU393235 VKJ393235:VKQ393235 VUF393235:VUM393235 WEB393235:WEI393235 WNX393235:WOE393235 WXT393235:WYA393235 LH458771:LO458771 VD458771:VK458771 AEZ458771:AFG458771 AOV458771:APC458771 AYR458771:AYY458771 BIN458771:BIU458771 BSJ458771:BSQ458771 CCF458771:CCM458771 CMB458771:CMI458771 CVX458771:CWE458771 DFT458771:DGA458771 DPP458771:DPW458771 DZL458771:DZS458771 EJH458771:EJO458771 ETD458771:ETK458771 FCZ458771:FDG458771 FMV458771:FNC458771 FWR458771:FWY458771 GGN458771:GGU458771 GQJ458771:GQQ458771 HAF458771:HAM458771 HKB458771:HKI458771 HTX458771:HUE458771 IDT458771:IEA458771 INP458771:INW458771 IXL458771:IXS458771 JHH458771:JHO458771 JRD458771:JRK458771 KAZ458771:KBG458771 KKV458771:KLC458771 KUR458771:KUY458771 LEN458771:LEU458771 LOJ458771:LOQ458771 LYF458771:LYM458771 MIB458771:MII458771 MRX458771:MSE458771 NBT458771:NCA458771 NLP458771:NLW458771 NVL458771:NVS458771 OFH458771:OFO458771 OPD458771:OPK458771 OYZ458771:OZG458771 PIV458771:PJC458771 PSR458771:PSY458771 QCN458771:QCU458771 QMJ458771:QMQ458771 QWF458771:QWM458771 RGB458771:RGI458771 RPX458771:RQE458771 RZT458771:SAA458771 SJP458771:SJW458771 STL458771:STS458771 TDH458771:TDO458771 TND458771:TNK458771 TWZ458771:TXG458771 UGV458771:UHC458771 UQR458771:UQY458771 VAN458771:VAU458771 VKJ458771:VKQ458771 VUF458771:VUM458771 WEB458771:WEI458771 WNX458771:WOE458771 WXT458771:WYA458771 LH524307:LO524307 VD524307:VK524307 AEZ524307:AFG524307 AOV524307:APC524307 AYR524307:AYY524307 BIN524307:BIU524307 BSJ524307:BSQ524307 CCF524307:CCM524307 CMB524307:CMI524307 CVX524307:CWE524307 DFT524307:DGA524307 DPP524307:DPW524307 DZL524307:DZS524307 EJH524307:EJO524307 ETD524307:ETK524307 FCZ524307:FDG524307 FMV524307:FNC524307 FWR524307:FWY524307 GGN524307:GGU524307 GQJ524307:GQQ524307 HAF524307:HAM524307 HKB524307:HKI524307 HTX524307:HUE524307 IDT524307:IEA524307 INP524307:INW524307 IXL524307:IXS524307 JHH524307:JHO524307 JRD524307:JRK524307 KAZ524307:KBG524307 KKV524307:KLC524307 KUR524307:KUY524307 LEN524307:LEU524307 LOJ524307:LOQ524307 LYF524307:LYM524307 MIB524307:MII524307 MRX524307:MSE524307 NBT524307:NCA524307 NLP524307:NLW524307 NVL524307:NVS524307 OFH524307:OFO524307 OPD524307:OPK524307 OYZ524307:OZG524307 PIV524307:PJC524307 PSR524307:PSY524307 QCN524307:QCU524307 QMJ524307:QMQ524307 QWF524307:QWM524307 RGB524307:RGI524307 RPX524307:RQE524307 RZT524307:SAA524307 SJP524307:SJW524307 STL524307:STS524307 TDH524307:TDO524307 TND524307:TNK524307 TWZ524307:TXG524307 UGV524307:UHC524307 UQR524307:UQY524307 VAN524307:VAU524307 VKJ524307:VKQ524307 VUF524307:VUM524307 WEB524307:WEI524307 WNX524307:WOE524307 WXT524307:WYA524307 LH589843:LO589843 VD589843:VK589843 AEZ589843:AFG589843 AOV589843:APC589843 AYR589843:AYY589843 BIN589843:BIU589843 BSJ589843:BSQ589843 CCF589843:CCM589843 CMB589843:CMI589843 CVX589843:CWE589843 DFT589843:DGA589843 DPP589843:DPW589843 DZL589843:DZS589843 EJH589843:EJO589843 ETD589843:ETK589843 FCZ589843:FDG589843 FMV589843:FNC589843 FWR589843:FWY589843 GGN589843:GGU589843 GQJ589843:GQQ589843 HAF589843:HAM589843 HKB589843:HKI589843 HTX589843:HUE589843 IDT589843:IEA589843 INP589843:INW589843 IXL589843:IXS589843 JHH589843:JHO589843 JRD589843:JRK589843 KAZ589843:KBG589843 KKV589843:KLC589843 KUR589843:KUY589843 LEN589843:LEU589843 LOJ589843:LOQ589843 LYF589843:LYM589843 MIB589843:MII589843 MRX589843:MSE589843 NBT589843:NCA589843 NLP589843:NLW589843 NVL589843:NVS589843 OFH589843:OFO589843 OPD589843:OPK589843 OYZ589843:OZG589843 PIV589843:PJC589843 PSR589843:PSY589843 QCN589843:QCU589843 QMJ589843:QMQ589843 QWF589843:QWM589843 RGB589843:RGI589843 RPX589843:RQE589843 RZT589843:SAA589843 SJP589843:SJW589843 STL589843:STS589843 TDH589843:TDO589843 TND589843:TNK589843 TWZ589843:TXG589843 UGV589843:UHC589843 UQR589843:UQY589843 VAN589843:VAU589843 VKJ589843:VKQ589843 VUF589843:VUM589843 WEB589843:WEI589843 WNX589843:WOE589843 WXT589843:WYA589843 LH655379:LO655379 VD655379:VK655379 AEZ655379:AFG655379 AOV655379:APC655379 AYR655379:AYY655379 BIN655379:BIU655379 BSJ655379:BSQ655379 CCF655379:CCM655379 CMB655379:CMI655379 CVX655379:CWE655379 DFT655379:DGA655379 DPP655379:DPW655379 DZL655379:DZS655379 EJH655379:EJO655379 ETD655379:ETK655379 FCZ655379:FDG655379 FMV655379:FNC655379 FWR655379:FWY655379 GGN655379:GGU655379 GQJ655379:GQQ655379 HAF655379:HAM655379 HKB655379:HKI655379 HTX655379:HUE655379 IDT655379:IEA655379 INP655379:INW655379 IXL655379:IXS655379 JHH655379:JHO655379 JRD655379:JRK655379 KAZ655379:KBG655379 KKV655379:KLC655379 KUR655379:KUY655379 LEN655379:LEU655379 LOJ655379:LOQ655379 LYF655379:LYM655379 MIB655379:MII655379 MRX655379:MSE655379 NBT655379:NCA655379 NLP655379:NLW655379 NVL655379:NVS655379 OFH655379:OFO655379 OPD655379:OPK655379 OYZ655379:OZG655379 PIV655379:PJC655379 PSR655379:PSY655379 QCN655379:QCU655379 QMJ655379:QMQ655379 QWF655379:QWM655379 RGB655379:RGI655379 RPX655379:RQE655379 RZT655379:SAA655379 SJP655379:SJW655379 STL655379:STS655379 TDH655379:TDO655379 TND655379:TNK655379 TWZ655379:TXG655379 UGV655379:UHC655379 UQR655379:UQY655379 VAN655379:VAU655379 VKJ655379:VKQ655379 VUF655379:VUM655379 WEB655379:WEI655379 WNX655379:WOE655379 WXT655379:WYA655379 LH720915:LO720915 VD720915:VK720915 AEZ720915:AFG720915 AOV720915:APC720915 AYR720915:AYY720915 BIN720915:BIU720915 BSJ720915:BSQ720915 CCF720915:CCM720915 CMB720915:CMI720915 CVX720915:CWE720915 DFT720915:DGA720915 DPP720915:DPW720915 DZL720915:DZS720915 EJH720915:EJO720915 ETD720915:ETK720915 FCZ720915:FDG720915 FMV720915:FNC720915 FWR720915:FWY720915 GGN720915:GGU720915 GQJ720915:GQQ720915 HAF720915:HAM720915 HKB720915:HKI720915 HTX720915:HUE720915 IDT720915:IEA720915 INP720915:INW720915 IXL720915:IXS720915 JHH720915:JHO720915 JRD720915:JRK720915 KAZ720915:KBG720915 KKV720915:KLC720915 KUR720915:KUY720915 LEN720915:LEU720915 LOJ720915:LOQ720915 LYF720915:LYM720915 MIB720915:MII720915 MRX720915:MSE720915 NBT720915:NCA720915 NLP720915:NLW720915 NVL720915:NVS720915 OFH720915:OFO720915 OPD720915:OPK720915 OYZ720915:OZG720915 PIV720915:PJC720915 PSR720915:PSY720915 QCN720915:QCU720915 QMJ720915:QMQ720915 QWF720915:QWM720915 RGB720915:RGI720915 RPX720915:RQE720915 RZT720915:SAA720915 SJP720915:SJW720915 STL720915:STS720915 TDH720915:TDO720915 TND720915:TNK720915 TWZ720915:TXG720915 UGV720915:UHC720915 UQR720915:UQY720915 VAN720915:VAU720915 VKJ720915:VKQ720915 VUF720915:VUM720915 WEB720915:WEI720915 WNX720915:WOE720915 WXT720915:WYA720915 LH786451:LO786451 VD786451:VK786451 AEZ786451:AFG786451 AOV786451:APC786451 AYR786451:AYY786451 BIN786451:BIU786451 BSJ786451:BSQ786451 CCF786451:CCM786451 CMB786451:CMI786451 CVX786451:CWE786451 DFT786451:DGA786451 DPP786451:DPW786451 DZL786451:DZS786451 EJH786451:EJO786451 ETD786451:ETK786451 FCZ786451:FDG786451 FMV786451:FNC786451 FWR786451:FWY786451 GGN786451:GGU786451 GQJ786451:GQQ786451 HAF786451:HAM786451 HKB786451:HKI786451 HTX786451:HUE786451 IDT786451:IEA786451 INP786451:INW786451 IXL786451:IXS786451 JHH786451:JHO786451 JRD786451:JRK786451 KAZ786451:KBG786451 KKV786451:KLC786451 KUR786451:KUY786451 LEN786451:LEU786451 LOJ786451:LOQ786451 LYF786451:LYM786451 MIB786451:MII786451 MRX786451:MSE786451 NBT786451:NCA786451 NLP786451:NLW786451 NVL786451:NVS786451 OFH786451:OFO786451 OPD786451:OPK786451 OYZ786451:OZG786451 PIV786451:PJC786451 PSR786451:PSY786451 QCN786451:QCU786451 QMJ786451:QMQ786451 QWF786451:QWM786451 RGB786451:RGI786451 RPX786451:RQE786451 RZT786451:SAA786451 SJP786451:SJW786451 STL786451:STS786451 TDH786451:TDO786451 TND786451:TNK786451 TWZ786451:TXG786451 UGV786451:UHC786451 UQR786451:UQY786451 VAN786451:VAU786451 VKJ786451:VKQ786451 VUF786451:VUM786451 WEB786451:WEI786451 WNX786451:WOE786451 WXT786451:WYA786451 LH851987:LO851987 VD851987:VK851987 AEZ851987:AFG851987 AOV851987:APC851987 AYR851987:AYY851987 BIN851987:BIU851987 BSJ851987:BSQ851987 CCF851987:CCM851987 CMB851987:CMI851987 CVX851987:CWE851987 DFT851987:DGA851987 DPP851987:DPW851987 DZL851987:DZS851987 EJH851987:EJO851987 ETD851987:ETK851987 FCZ851987:FDG851987 FMV851987:FNC851987 FWR851987:FWY851987 GGN851987:GGU851987 GQJ851987:GQQ851987 HAF851987:HAM851987 HKB851987:HKI851987 HTX851987:HUE851987 IDT851987:IEA851987 INP851987:INW851987 IXL851987:IXS851987 JHH851987:JHO851987 JRD851987:JRK851987 KAZ851987:KBG851987 KKV851987:KLC851987 KUR851987:KUY851987 LEN851987:LEU851987 LOJ851987:LOQ851987 LYF851987:LYM851987 MIB851987:MII851987 MRX851987:MSE851987 NBT851987:NCA851987 NLP851987:NLW851987 NVL851987:NVS851987 OFH851987:OFO851987 OPD851987:OPK851987 OYZ851987:OZG851987 PIV851987:PJC851987 PSR851987:PSY851987 QCN851987:QCU851987 QMJ851987:QMQ851987 QWF851987:QWM851987 RGB851987:RGI851987 RPX851987:RQE851987 RZT851987:SAA851987 SJP851987:SJW851987 STL851987:STS851987 TDH851987:TDO851987 TND851987:TNK851987 TWZ851987:TXG851987 UGV851987:UHC851987 UQR851987:UQY851987 VAN851987:VAU851987 VKJ851987:VKQ851987 VUF851987:VUM851987 WEB851987:WEI851987 WNX851987:WOE851987 WXT851987:WYA851987 LH917523:LO917523 VD917523:VK917523 AEZ917523:AFG917523 AOV917523:APC917523 AYR917523:AYY917523 BIN917523:BIU917523 BSJ917523:BSQ917523 CCF917523:CCM917523 CMB917523:CMI917523 CVX917523:CWE917523 DFT917523:DGA917523 DPP917523:DPW917523 DZL917523:DZS917523 EJH917523:EJO917523 ETD917523:ETK917523 FCZ917523:FDG917523 FMV917523:FNC917523 FWR917523:FWY917523 GGN917523:GGU917523 GQJ917523:GQQ917523 HAF917523:HAM917523 HKB917523:HKI917523 HTX917523:HUE917523 IDT917523:IEA917523 INP917523:INW917523 IXL917523:IXS917523 JHH917523:JHO917523 JRD917523:JRK917523 KAZ917523:KBG917523 KKV917523:KLC917523 KUR917523:KUY917523 LEN917523:LEU917523 LOJ917523:LOQ917523 LYF917523:LYM917523 MIB917523:MII917523 MRX917523:MSE917523 NBT917523:NCA917523 NLP917523:NLW917523 NVL917523:NVS917523 OFH917523:OFO917523 OPD917523:OPK917523 OYZ917523:OZG917523 PIV917523:PJC917523 PSR917523:PSY917523 QCN917523:QCU917523 QMJ917523:QMQ917523 QWF917523:QWM917523 RGB917523:RGI917523 RPX917523:RQE917523 RZT917523:SAA917523 SJP917523:SJW917523 STL917523:STS917523 TDH917523:TDO917523 TND917523:TNK917523 TWZ917523:TXG917523 UGV917523:UHC917523 UQR917523:UQY917523 VAN917523:VAU917523 VKJ917523:VKQ917523 VUF917523:VUM917523 WEB917523:WEI917523 WNX917523:WOE917523 WXT917523:WYA917523 WXT983059:WYA983059 LH983059:LO983059 VD983059:VK983059 AEZ983059:AFG983059 AOV983059:APC983059 AYR983059:AYY983059 BIN983059:BIU983059 BSJ983059:BSQ983059 CCF983059:CCM983059 CMB983059:CMI983059 CVX983059:CWE983059 DFT983059:DGA983059 DPP983059:DPW983059 DZL983059:DZS983059 EJH983059:EJO983059 ETD983059:ETK983059 FCZ983059:FDG983059 FMV983059:FNC983059 FWR983059:FWY983059 GGN983059:GGU983059 GQJ983059:GQQ983059 HAF983059:HAM983059 HKB983059:HKI983059 HTX983059:HUE983059 IDT983059:IEA983059 INP983059:INW983059 IXL983059:IXS983059 JHH983059:JHO983059 JRD983059:JRK983059 KAZ983059:KBG983059 KKV983059:KLC983059 KUR983059:KUY983059 LEN983059:LEU983059 LOJ983059:LOQ983059 LYF983059:LYM983059 MIB983059:MII983059 MRX983059:MSE983059 NBT983059:NCA983059 NLP983059:NLW983059 NVL983059:NVS983059 OFH983059:OFO983059 OPD983059:OPK983059 OYZ983059:OZG983059 PIV983059:PJC983059 PSR983059:PSY983059 QCN983059:QCU983059 QMJ983059:QMQ983059 QWF983059:QWM983059 RGB983059:RGI983059 RPX983059:RQE983059 RZT983059:SAA983059 SJP983059:SJW983059 STL983059:STS983059 TDH983059:TDO983059 TND983059:TNK983059 TWZ983059:TXG983059 UGV983059:UHC983059 UQR983059:UQY983059 VAN983059:VAU983059 VKJ983059:VKQ983059 VUF983059:VUM983059 WEB983059:WEI983059 WNX983059:WOE983059 O917523:BS917523 O851987:BS851987 O786451:BS786451 O720915:BS720915 O655379:BS655379 O589843:BS589843 O524307:BS524307 O458771:BS458771 O393235:BS393235 O327699:BS327699 O262163:BS262163 O196627:BS196627 O131091:BS131091 O65555:BS65555 O983059:BS983059">
      <formula1>kind_of_cons</formula1>
    </dataValidation>
    <dataValidation type="textLength" operator="lessThanOrEqual" allowBlank="1" showInputMessage="1" showErrorMessage="1" errorTitle="Ошибка" error="Допускается ввод не более 900 символов!" sqref="WYB983054:WYB983061 WOF983054:WOF983061 BT65550:BT65557 LP65550:LP65557 VL65550:VL65557 AFH65550:AFH65557 APD65550:APD65557 AYZ65550:AYZ65557 BIV65550:BIV65557 BSR65550:BSR65557 CCN65550:CCN65557 CMJ65550:CMJ65557 CWF65550:CWF65557 DGB65550:DGB65557 DPX65550:DPX65557 DZT65550:DZT65557 EJP65550:EJP65557 ETL65550:ETL65557 FDH65550:FDH65557 FND65550:FND65557 FWZ65550:FWZ65557 GGV65550:GGV65557 GQR65550:GQR65557 HAN65550:HAN65557 HKJ65550:HKJ65557 HUF65550:HUF65557 IEB65550:IEB65557 INX65550:INX65557 IXT65550:IXT65557 JHP65550:JHP65557 JRL65550:JRL65557 KBH65550:KBH65557 KLD65550:KLD65557 KUZ65550:KUZ65557 LEV65550:LEV65557 LOR65550:LOR65557 LYN65550:LYN65557 MIJ65550:MIJ65557 MSF65550:MSF65557 NCB65550:NCB65557 NLX65550:NLX65557 NVT65550:NVT65557 OFP65550:OFP65557 OPL65550:OPL65557 OZH65550:OZH65557 PJD65550:PJD65557 PSZ65550:PSZ65557 QCV65550:QCV65557 QMR65550:QMR65557 QWN65550:QWN65557 RGJ65550:RGJ65557 RQF65550:RQF65557 SAB65550:SAB65557 SJX65550:SJX65557 STT65550:STT65557 TDP65550:TDP65557 TNL65550:TNL65557 TXH65550:TXH65557 UHD65550:UHD65557 UQZ65550:UQZ65557 VAV65550:VAV65557 VKR65550:VKR65557 VUN65550:VUN65557 WEJ65550:WEJ65557 WOF65550:WOF65557 WYB65550:WYB65557 BT131086:BT131093 LP131086:LP131093 VL131086:VL131093 AFH131086:AFH131093 APD131086:APD131093 AYZ131086:AYZ131093 BIV131086:BIV131093 BSR131086:BSR131093 CCN131086:CCN131093 CMJ131086:CMJ131093 CWF131086:CWF131093 DGB131086:DGB131093 DPX131086:DPX131093 DZT131086:DZT131093 EJP131086:EJP131093 ETL131086:ETL131093 FDH131086:FDH131093 FND131086:FND131093 FWZ131086:FWZ131093 GGV131086:GGV131093 GQR131086:GQR131093 HAN131086:HAN131093 HKJ131086:HKJ131093 HUF131086:HUF131093 IEB131086:IEB131093 INX131086:INX131093 IXT131086:IXT131093 JHP131086:JHP131093 JRL131086:JRL131093 KBH131086:KBH131093 KLD131086:KLD131093 KUZ131086:KUZ131093 LEV131086:LEV131093 LOR131086:LOR131093 LYN131086:LYN131093 MIJ131086:MIJ131093 MSF131086:MSF131093 NCB131086:NCB131093 NLX131086:NLX131093 NVT131086:NVT131093 OFP131086:OFP131093 OPL131086:OPL131093 OZH131086:OZH131093 PJD131086:PJD131093 PSZ131086:PSZ131093 QCV131086:QCV131093 QMR131086:QMR131093 QWN131086:QWN131093 RGJ131086:RGJ131093 RQF131086:RQF131093 SAB131086:SAB131093 SJX131086:SJX131093 STT131086:STT131093 TDP131086:TDP131093 TNL131086:TNL131093 TXH131086:TXH131093 UHD131086:UHD131093 UQZ131086:UQZ131093 VAV131086:VAV131093 VKR131086:VKR131093 VUN131086:VUN131093 WEJ131086:WEJ131093 WOF131086:WOF131093 WYB131086:WYB131093 BT196622:BT196629 LP196622:LP196629 VL196622:VL196629 AFH196622:AFH196629 APD196622:APD196629 AYZ196622:AYZ196629 BIV196622:BIV196629 BSR196622:BSR196629 CCN196622:CCN196629 CMJ196622:CMJ196629 CWF196622:CWF196629 DGB196622:DGB196629 DPX196622:DPX196629 DZT196622:DZT196629 EJP196622:EJP196629 ETL196622:ETL196629 FDH196622:FDH196629 FND196622:FND196629 FWZ196622:FWZ196629 GGV196622:GGV196629 GQR196622:GQR196629 HAN196622:HAN196629 HKJ196622:HKJ196629 HUF196622:HUF196629 IEB196622:IEB196629 INX196622:INX196629 IXT196622:IXT196629 JHP196622:JHP196629 JRL196622:JRL196629 KBH196622:KBH196629 KLD196622:KLD196629 KUZ196622:KUZ196629 LEV196622:LEV196629 LOR196622:LOR196629 LYN196622:LYN196629 MIJ196622:MIJ196629 MSF196622:MSF196629 NCB196622:NCB196629 NLX196622:NLX196629 NVT196622:NVT196629 OFP196622:OFP196629 OPL196622:OPL196629 OZH196622:OZH196629 PJD196622:PJD196629 PSZ196622:PSZ196629 QCV196622:QCV196629 QMR196622:QMR196629 QWN196622:QWN196629 RGJ196622:RGJ196629 RQF196622:RQF196629 SAB196622:SAB196629 SJX196622:SJX196629 STT196622:STT196629 TDP196622:TDP196629 TNL196622:TNL196629 TXH196622:TXH196629 UHD196622:UHD196629 UQZ196622:UQZ196629 VAV196622:VAV196629 VKR196622:VKR196629 VUN196622:VUN196629 WEJ196622:WEJ196629 WOF196622:WOF196629 WYB196622:WYB196629 BT262158:BT262165 LP262158:LP262165 VL262158:VL262165 AFH262158:AFH262165 APD262158:APD262165 AYZ262158:AYZ262165 BIV262158:BIV262165 BSR262158:BSR262165 CCN262158:CCN262165 CMJ262158:CMJ262165 CWF262158:CWF262165 DGB262158:DGB262165 DPX262158:DPX262165 DZT262158:DZT262165 EJP262158:EJP262165 ETL262158:ETL262165 FDH262158:FDH262165 FND262158:FND262165 FWZ262158:FWZ262165 GGV262158:GGV262165 GQR262158:GQR262165 HAN262158:HAN262165 HKJ262158:HKJ262165 HUF262158:HUF262165 IEB262158:IEB262165 INX262158:INX262165 IXT262158:IXT262165 JHP262158:JHP262165 JRL262158:JRL262165 KBH262158:KBH262165 KLD262158:KLD262165 KUZ262158:KUZ262165 LEV262158:LEV262165 LOR262158:LOR262165 LYN262158:LYN262165 MIJ262158:MIJ262165 MSF262158:MSF262165 NCB262158:NCB262165 NLX262158:NLX262165 NVT262158:NVT262165 OFP262158:OFP262165 OPL262158:OPL262165 OZH262158:OZH262165 PJD262158:PJD262165 PSZ262158:PSZ262165 QCV262158:QCV262165 QMR262158:QMR262165 QWN262158:QWN262165 RGJ262158:RGJ262165 RQF262158:RQF262165 SAB262158:SAB262165 SJX262158:SJX262165 STT262158:STT262165 TDP262158:TDP262165 TNL262158:TNL262165 TXH262158:TXH262165 UHD262158:UHD262165 UQZ262158:UQZ262165 VAV262158:VAV262165 VKR262158:VKR262165 VUN262158:VUN262165 WEJ262158:WEJ262165 WOF262158:WOF262165 WYB262158:WYB262165 BT327694:BT327701 LP327694:LP327701 VL327694:VL327701 AFH327694:AFH327701 APD327694:APD327701 AYZ327694:AYZ327701 BIV327694:BIV327701 BSR327694:BSR327701 CCN327694:CCN327701 CMJ327694:CMJ327701 CWF327694:CWF327701 DGB327694:DGB327701 DPX327694:DPX327701 DZT327694:DZT327701 EJP327694:EJP327701 ETL327694:ETL327701 FDH327694:FDH327701 FND327694:FND327701 FWZ327694:FWZ327701 GGV327694:GGV327701 GQR327694:GQR327701 HAN327694:HAN327701 HKJ327694:HKJ327701 HUF327694:HUF327701 IEB327694:IEB327701 INX327694:INX327701 IXT327694:IXT327701 JHP327694:JHP327701 JRL327694:JRL327701 KBH327694:KBH327701 KLD327694:KLD327701 KUZ327694:KUZ327701 LEV327694:LEV327701 LOR327694:LOR327701 LYN327694:LYN327701 MIJ327694:MIJ327701 MSF327694:MSF327701 NCB327694:NCB327701 NLX327694:NLX327701 NVT327694:NVT327701 OFP327694:OFP327701 OPL327694:OPL327701 OZH327694:OZH327701 PJD327694:PJD327701 PSZ327694:PSZ327701 QCV327694:QCV327701 QMR327694:QMR327701 QWN327694:QWN327701 RGJ327694:RGJ327701 RQF327694:RQF327701 SAB327694:SAB327701 SJX327694:SJX327701 STT327694:STT327701 TDP327694:TDP327701 TNL327694:TNL327701 TXH327694:TXH327701 UHD327694:UHD327701 UQZ327694:UQZ327701 VAV327694:VAV327701 VKR327694:VKR327701 VUN327694:VUN327701 WEJ327694:WEJ327701 WOF327694:WOF327701 WYB327694:WYB327701 BT393230:BT393237 LP393230:LP393237 VL393230:VL393237 AFH393230:AFH393237 APD393230:APD393237 AYZ393230:AYZ393237 BIV393230:BIV393237 BSR393230:BSR393237 CCN393230:CCN393237 CMJ393230:CMJ393237 CWF393230:CWF393237 DGB393230:DGB393237 DPX393230:DPX393237 DZT393230:DZT393237 EJP393230:EJP393237 ETL393230:ETL393237 FDH393230:FDH393237 FND393230:FND393237 FWZ393230:FWZ393237 GGV393230:GGV393237 GQR393230:GQR393237 HAN393230:HAN393237 HKJ393230:HKJ393237 HUF393230:HUF393237 IEB393230:IEB393237 INX393230:INX393237 IXT393230:IXT393237 JHP393230:JHP393237 JRL393230:JRL393237 KBH393230:KBH393237 KLD393230:KLD393237 KUZ393230:KUZ393237 LEV393230:LEV393237 LOR393230:LOR393237 LYN393230:LYN393237 MIJ393230:MIJ393237 MSF393230:MSF393237 NCB393230:NCB393237 NLX393230:NLX393237 NVT393230:NVT393237 OFP393230:OFP393237 OPL393230:OPL393237 OZH393230:OZH393237 PJD393230:PJD393237 PSZ393230:PSZ393237 QCV393230:QCV393237 QMR393230:QMR393237 QWN393230:QWN393237 RGJ393230:RGJ393237 RQF393230:RQF393237 SAB393230:SAB393237 SJX393230:SJX393237 STT393230:STT393237 TDP393230:TDP393237 TNL393230:TNL393237 TXH393230:TXH393237 UHD393230:UHD393237 UQZ393230:UQZ393237 VAV393230:VAV393237 VKR393230:VKR393237 VUN393230:VUN393237 WEJ393230:WEJ393237 WOF393230:WOF393237 WYB393230:WYB393237 BT458766:BT458773 LP458766:LP458773 VL458766:VL458773 AFH458766:AFH458773 APD458766:APD458773 AYZ458766:AYZ458773 BIV458766:BIV458773 BSR458766:BSR458773 CCN458766:CCN458773 CMJ458766:CMJ458773 CWF458766:CWF458773 DGB458766:DGB458773 DPX458766:DPX458773 DZT458766:DZT458773 EJP458766:EJP458773 ETL458766:ETL458773 FDH458766:FDH458773 FND458766:FND458773 FWZ458766:FWZ458773 GGV458766:GGV458773 GQR458766:GQR458773 HAN458766:HAN458773 HKJ458766:HKJ458773 HUF458766:HUF458773 IEB458766:IEB458773 INX458766:INX458773 IXT458766:IXT458773 JHP458766:JHP458773 JRL458766:JRL458773 KBH458766:KBH458773 KLD458766:KLD458773 KUZ458766:KUZ458773 LEV458766:LEV458773 LOR458766:LOR458773 LYN458766:LYN458773 MIJ458766:MIJ458773 MSF458766:MSF458773 NCB458766:NCB458773 NLX458766:NLX458773 NVT458766:NVT458773 OFP458766:OFP458773 OPL458766:OPL458773 OZH458766:OZH458773 PJD458766:PJD458773 PSZ458766:PSZ458773 QCV458766:QCV458773 QMR458766:QMR458773 QWN458766:QWN458773 RGJ458766:RGJ458773 RQF458766:RQF458773 SAB458766:SAB458773 SJX458766:SJX458773 STT458766:STT458773 TDP458766:TDP458773 TNL458766:TNL458773 TXH458766:TXH458773 UHD458766:UHD458773 UQZ458766:UQZ458773 VAV458766:VAV458773 VKR458766:VKR458773 VUN458766:VUN458773 WEJ458766:WEJ458773 WOF458766:WOF458773 WYB458766:WYB458773 BT524302:BT524309 LP524302:LP524309 VL524302:VL524309 AFH524302:AFH524309 APD524302:APD524309 AYZ524302:AYZ524309 BIV524302:BIV524309 BSR524302:BSR524309 CCN524302:CCN524309 CMJ524302:CMJ524309 CWF524302:CWF524309 DGB524302:DGB524309 DPX524302:DPX524309 DZT524302:DZT524309 EJP524302:EJP524309 ETL524302:ETL524309 FDH524302:FDH524309 FND524302:FND524309 FWZ524302:FWZ524309 GGV524302:GGV524309 GQR524302:GQR524309 HAN524302:HAN524309 HKJ524302:HKJ524309 HUF524302:HUF524309 IEB524302:IEB524309 INX524302:INX524309 IXT524302:IXT524309 JHP524302:JHP524309 JRL524302:JRL524309 KBH524302:KBH524309 KLD524302:KLD524309 KUZ524302:KUZ524309 LEV524302:LEV524309 LOR524302:LOR524309 LYN524302:LYN524309 MIJ524302:MIJ524309 MSF524302:MSF524309 NCB524302:NCB524309 NLX524302:NLX524309 NVT524302:NVT524309 OFP524302:OFP524309 OPL524302:OPL524309 OZH524302:OZH524309 PJD524302:PJD524309 PSZ524302:PSZ524309 QCV524302:QCV524309 QMR524302:QMR524309 QWN524302:QWN524309 RGJ524302:RGJ524309 RQF524302:RQF524309 SAB524302:SAB524309 SJX524302:SJX524309 STT524302:STT524309 TDP524302:TDP524309 TNL524302:TNL524309 TXH524302:TXH524309 UHD524302:UHD524309 UQZ524302:UQZ524309 VAV524302:VAV524309 VKR524302:VKR524309 VUN524302:VUN524309 WEJ524302:WEJ524309 WOF524302:WOF524309 WYB524302:WYB524309 BT589838:BT589845 LP589838:LP589845 VL589838:VL589845 AFH589838:AFH589845 APD589838:APD589845 AYZ589838:AYZ589845 BIV589838:BIV589845 BSR589838:BSR589845 CCN589838:CCN589845 CMJ589838:CMJ589845 CWF589838:CWF589845 DGB589838:DGB589845 DPX589838:DPX589845 DZT589838:DZT589845 EJP589838:EJP589845 ETL589838:ETL589845 FDH589838:FDH589845 FND589838:FND589845 FWZ589838:FWZ589845 GGV589838:GGV589845 GQR589838:GQR589845 HAN589838:HAN589845 HKJ589838:HKJ589845 HUF589838:HUF589845 IEB589838:IEB589845 INX589838:INX589845 IXT589838:IXT589845 JHP589838:JHP589845 JRL589838:JRL589845 KBH589838:KBH589845 KLD589838:KLD589845 KUZ589838:KUZ589845 LEV589838:LEV589845 LOR589838:LOR589845 LYN589838:LYN589845 MIJ589838:MIJ589845 MSF589838:MSF589845 NCB589838:NCB589845 NLX589838:NLX589845 NVT589838:NVT589845 OFP589838:OFP589845 OPL589838:OPL589845 OZH589838:OZH589845 PJD589838:PJD589845 PSZ589838:PSZ589845 QCV589838:QCV589845 QMR589838:QMR589845 QWN589838:QWN589845 RGJ589838:RGJ589845 RQF589838:RQF589845 SAB589838:SAB589845 SJX589838:SJX589845 STT589838:STT589845 TDP589838:TDP589845 TNL589838:TNL589845 TXH589838:TXH589845 UHD589838:UHD589845 UQZ589838:UQZ589845 VAV589838:VAV589845 VKR589838:VKR589845 VUN589838:VUN589845 WEJ589838:WEJ589845 WOF589838:WOF589845 WYB589838:WYB589845 BT655374:BT655381 LP655374:LP655381 VL655374:VL655381 AFH655374:AFH655381 APD655374:APD655381 AYZ655374:AYZ655381 BIV655374:BIV655381 BSR655374:BSR655381 CCN655374:CCN655381 CMJ655374:CMJ655381 CWF655374:CWF655381 DGB655374:DGB655381 DPX655374:DPX655381 DZT655374:DZT655381 EJP655374:EJP655381 ETL655374:ETL655381 FDH655374:FDH655381 FND655374:FND655381 FWZ655374:FWZ655381 GGV655374:GGV655381 GQR655374:GQR655381 HAN655374:HAN655381 HKJ655374:HKJ655381 HUF655374:HUF655381 IEB655374:IEB655381 INX655374:INX655381 IXT655374:IXT655381 JHP655374:JHP655381 JRL655374:JRL655381 KBH655374:KBH655381 KLD655374:KLD655381 KUZ655374:KUZ655381 LEV655374:LEV655381 LOR655374:LOR655381 LYN655374:LYN655381 MIJ655374:MIJ655381 MSF655374:MSF655381 NCB655374:NCB655381 NLX655374:NLX655381 NVT655374:NVT655381 OFP655374:OFP655381 OPL655374:OPL655381 OZH655374:OZH655381 PJD655374:PJD655381 PSZ655374:PSZ655381 QCV655374:QCV655381 QMR655374:QMR655381 QWN655374:QWN655381 RGJ655374:RGJ655381 RQF655374:RQF655381 SAB655374:SAB655381 SJX655374:SJX655381 STT655374:STT655381 TDP655374:TDP655381 TNL655374:TNL655381 TXH655374:TXH655381 UHD655374:UHD655381 UQZ655374:UQZ655381 VAV655374:VAV655381 VKR655374:VKR655381 VUN655374:VUN655381 WEJ655374:WEJ655381 WOF655374:WOF655381 WYB655374:WYB655381 BT720910:BT720917 LP720910:LP720917 VL720910:VL720917 AFH720910:AFH720917 APD720910:APD720917 AYZ720910:AYZ720917 BIV720910:BIV720917 BSR720910:BSR720917 CCN720910:CCN720917 CMJ720910:CMJ720917 CWF720910:CWF720917 DGB720910:DGB720917 DPX720910:DPX720917 DZT720910:DZT720917 EJP720910:EJP720917 ETL720910:ETL720917 FDH720910:FDH720917 FND720910:FND720917 FWZ720910:FWZ720917 GGV720910:GGV720917 GQR720910:GQR720917 HAN720910:HAN720917 HKJ720910:HKJ720917 HUF720910:HUF720917 IEB720910:IEB720917 INX720910:INX720917 IXT720910:IXT720917 JHP720910:JHP720917 JRL720910:JRL720917 KBH720910:KBH720917 KLD720910:KLD720917 KUZ720910:KUZ720917 LEV720910:LEV720917 LOR720910:LOR720917 LYN720910:LYN720917 MIJ720910:MIJ720917 MSF720910:MSF720917 NCB720910:NCB720917 NLX720910:NLX720917 NVT720910:NVT720917 OFP720910:OFP720917 OPL720910:OPL720917 OZH720910:OZH720917 PJD720910:PJD720917 PSZ720910:PSZ720917 QCV720910:QCV720917 QMR720910:QMR720917 QWN720910:QWN720917 RGJ720910:RGJ720917 RQF720910:RQF720917 SAB720910:SAB720917 SJX720910:SJX720917 STT720910:STT720917 TDP720910:TDP720917 TNL720910:TNL720917 TXH720910:TXH720917 UHD720910:UHD720917 UQZ720910:UQZ720917 VAV720910:VAV720917 VKR720910:VKR720917 VUN720910:VUN720917 WEJ720910:WEJ720917 WOF720910:WOF720917 WYB720910:WYB720917 BT786446:BT786453 LP786446:LP786453 VL786446:VL786453 AFH786446:AFH786453 APD786446:APD786453 AYZ786446:AYZ786453 BIV786446:BIV786453 BSR786446:BSR786453 CCN786446:CCN786453 CMJ786446:CMJ786453 CWF786446:CWF786453 DGB786446:DGB786453 DPX786446:DPX786453 DZT786446:DZT786453 EJP786446:EJP786453 ETL786446:ETL786453 FDH786446:FDH786453 FND786446:FND786453 FWZ786446:FWZ786453 GGV786446:GGV786453 GQR786446:GQR786453 HAN786446:HAN786453 HKJ786446:HKJ786453 HUF786446:HUF786453 IEB786446:IEB786453 INX786446:INX786453 IXT786446:IXT786453 JHP786446:JHP786453 JRL786446:JRL786453 KBH786446:KBH786453 KLD786446:KLD786453 KUZ786446:KUZ786453 LEV786446:LEV786453 LOR786446:LOR786453 LYN786446:LYN786453 MIJ786446:MIJ786453 MSF786446:MSF786453 NCB786446:NCB786453 NLX786446:NLX786453 NVT786446:NVT786453 OFP786446:OFP786453 OPL786446:OPL786453 OZH786446:OZH786453 PJD786446:PJD786453 PSZ786446:PSZ786453 QCV786446:QCV786453 QMR786446:QMR786453 QWN786446:QWN786453 RGJ786446:RGJ786453 RQF786446:RQF786453 SAB786446:SAB786453 SJX786446:SJX786453 STT786446:STT786453 TDP786446:TDP786453 TNL786446:TNL786453 TXH786446:TXH786453 UHD786446:UHD786453 UQZ786446:UQZ786453 VAV786446:VAV786453 VKR786446:VKR786453 VUN786446:VUN786453 WEJ786446:WEJ786453 WOF786446:WOF786453 WYB786446:WYB786453 BT851982:BT851989 LP851982:LP851989 VL851982:VL851989 AFH851982:AFH851989 APD851982:APD851989 AYZ851982:AYZ851989 BIV851982:BIV851989 BSR851982:BSR851989 CCN851982:CCN851989 CMJ851982:CMJ851989 CWF851982:CWF851989 DGB851982:DGB851989 DPX851982:DPX851989 DZT851982:DZT851989 EJP851982:EJP851989 ETL851982:ETL851989 FDH851982:FDH851989 FND851982:FND851989 FWZ851982:FWZ851989 GGV851982:GGV851989 GQR851982:GQR851989 HAN851982:HAN851989 HKJ851982:HKJ851989 HUF851982:HUF851989 IEB851982:IEB851989 INX851982:INX851989 IXT851982:IXT851989 JHP851982:JHP851989 JRL851982:JRL851989 KBH851982:KBH851989 KLD851982:KLD851989 KUZ851982:KUZ851989 LEV851982:LEV851989 LOR851982:LOR851989 LYN851982:LYN851989 MIJ851982:MIJ851989 MSF851982:MSF851989 NCB851982:NCB851989 NLX851982:NLX851989 NVT851982:NVT851989 OFP851982:OFP851989 OPL851982:OPL851989 OZH851982:OZH851989 PJD851982:PJD851989 PSZ851982:PSZ851989 QCV851982:QCV851989 QMR851982:QMR851989 QWN851982:QWN851989 RGJ851982:RGJ851989 RQF851982:RQF851989 SAB851982:SAB851989 SJX851982:SJX851989 STT851982:STT851989 TDP851982:TDP851989 TNL851982:TNL851989 TXH851982:TXH851989 UHD851982:UHD851989 UQZ851982:UQZ851989 VAV851982:VAV851989 VKR851982:VKR851989 VUN851982:VUN851989 WEJ851982:WEJ851989 WOF851982:WOF851989 WYB851982:WYB851989 BT917518:BT917525 LP917518:LP917525 VL917518:VL917525 AFH917518:AFH917525 APD917518:APD917525 AYZ917518:AYZ917525 BIV917518:BIV917525 BSR917518:BSR917525 CCN917518:CCN917525 CMJ917518:CMJ917525 CWF917518:CWF917525 DGB917518:DGB917525 DPX917518:DPX917525 DZT917518:DZT917525 EJP917518:EJP917525 ETL917518:ETL917525 FDH917518:FDH917525 FND917518:FND917525 FWZ917518:FWZ917525 GGV917518:GGV917525 GQR917518:GQR917525 HAN917518:HAN917525 HKJ917518:HKJ917525 HUF917518:HUF917525 IEB917518:IEB917525 INX917518:INX917525 IXT917518:IXT917525 JHP917518:JHP917525 JRL917518:JRL917525 KBH917518:KBH917525 KLD917518:KLD917525 KUZ917518:KUZ917525 LEV917518:LEV917525 LOR917518:LOR917525 LYN917518:LYN917525 MIJ917518:MIJ917525 MSF917518:MSF917525 NCB917518:NCB917525 NLX917518:NLX917525 NVT917518:NVT917525 OFP917518:OFP917525 OPL917518:OPL917525 OZH917518:OZH917525 PJD917518:PJD917525 PSZ917518:PSZ917525 QCV917518:QCV917525 QMR917518:QMR917525 QWN917518:QWN917525 RGJ917518:RGJ917525 RQF917518:RQF917525 SAB917518:SAB917525 SJX917518:SJX917525 STT917518:STT917525 TDP917518:TDP917525 TNL917518:TNL917525 TXH917518:TXH917525 UHD917518:UHD917525 UQZ917518:UQZ917525 VAV917518:VAV917525 VKR917518:VKR917525 VUN917518:VUN917525 WEJ917518:WEJ917525 WOF917518:WOF917525 WYB917518:WYB917525 BT983054:BT983061 LP983054:LP983061 VL983054:VL983061 AFH983054:AFH983061 APD983054:APD983061 AYZ983054:AYZ983061 BIV983054:BIV983061 BSR983054:BSR983061 CCN983054:CCN983061 CMJ983054:CMJ983061 CWF983054:CWF983061 DGB983054:DGB983061 DPX983054:DPX983061 DZT983054:DZT983061 EJP983054:EJP983061 ETL983054:ETL983061 FDH983054:FDH983061 FND983054:FND983061 FWZ983054:FWZ983061 GGV983054:GGV983061 GQR983054:GQR983061 HAN983054:HAN983061 HKJ983054:HKJ983061 HUF983054:HUF983061 IEB983054:IEB983061 INX983054:INX983061 IXT983054:IXT983061 JHP983054:JHP983061 JRL983054:JRL983061 KBH983054:KBH983061 KLD983054:KLD983061 KUZ983054:KUZ983061 LEV983054:LEV983061 LOR983054:LOR983061 LYN983054:LYN983061 MIJ983054:MIJ983061 MSF983054:MSF983061 NCB983054:NCB983061 NLX983054:NLX983061 NVT983054:NVT983061 OFP983054:OFP983061 OPL983054:OPL983061 OZH983054:OZH983061 PJD983054:PJD983061 PSZ983054:PSZ983061 QCV983054:QCV983061 QMR983054:QMR983061 QWN983054:QWN983061 RGJ983054:RGJ983061 RQF983054:RQF983061 SAB983054:SAB983061 SJX983054:SJX983061 STT983054:STT983061 TDP983054:TDP983061 TNL983054:TNL983061 TXH983054:TXH983061 UHD983054:UHD983061 UQZ983054:UQZ983061 VAV983054:VAV983061 VKR983054:VKR983061 VUN983054:VUN983061 WEJ983054:WEJ983061 LP18:LP25 VL18:VL25 AFH18:AFH25 APD18:APD25 AYZ18:AYZ25 BIV18:BIV25 BSR18:BSR25 CCN18:CCN25 CMJ18:CMJ25 CWF18:CWF25 DGB18:DGB25 DPX18:DPX25 DZT18:DZT25 EJP18:EJP25 ETL18:ETL25 FDH18:FDH25 FND18:FND25 FWZ18:FWZ25 GGV18:GGV25 GQR18:GQR25 HAN18:HAN25 HKJ18:HKJ25 HUF18:HUF25 IEB18:IEB25 INX18:INX25 IXT18:IXT25 JHP18:JHP25 JRL18:JRL25 KBH18:KBH25 KLD18:KLD25 KUZ18:KUZ25 LEV18:LEV25 LOR18:LOR25 LYN18:LYN25 MIJ18:MIJ25 MSF18:MSF25 NCB18:NCB25 NLX18:NLX25 NVT18:NVT25 OFP18:OFP25 OPL18:OPL25 OZH18:OZH25 PJD18:PJD25 PSZ18:PSZ25 QCV18:QCV25 QMR18:QMR25 QWN18:QWN25 RGJ18:RGJ25 RQF18:RQF25 SAB18:SAB25 SJX18:SJX25 STT18:STT25 TDP18:TDP25 TNL18:TNL25 TXH18:TXH25 UHD18:UHD25 UQZ18:UQZ25 VAV18:VAV25 VKR18:VKR25 VUN18:VUN25 WEJ18:WEJ25 WOF18:WOF25 WYB18:WYB25">
      <formula1>900</formula1>
    </dataValidation>
    <dataValidation type="list" allowBlank="1" showInputMessage="1" showErrorMessage="1" errorTitle="Ошибка" error="Выберите значение из списка" sqref="O22 LH22 VD22 AEZ22 AOV22 AYR22 BIN22 BSJ22 CCF22 CMB22 CVX22 DFT22 DPP22 DZL22 EJH22 ETD22 FCZ22 FMV22 FWR22 GGN22 GQJ22 HAF22 HKB22 HTX22 IDT22 INP22 IXL22 JHH22 JRD22 KAZ22 KKV22 KUR22 LEN22 LOJ22 LYF22 MIB22 MRX22 NBT22 NLP22 NVL22 OFH22 OPD22 OYZ22 PIV22 PSR22 QCN22 QMJ22 QWF22 RGB22 RPX22 RZT22 SJP22 STL22 TDH22 TND22 TWZ22 UGV22 UQR22 VAN22 VKJ22 VUF22 WEB22 WNX22 WXT22 O65554 LH65554 VD65554 AEZ65554 AOV65554 AYR65554 BIN65554 BSJ65554 CCF65554 CMB65554 CVX65554 DFT65554 DPP65554 DZL65554 EJH65554 ETD65554 FCZ65554 FMV65554 FWR65554 GGN65554 GQJ65554 HAF65554 HKB65554 HTX65554 IDT65554 INP65554 IXL65554 JHH65554 JRD65554 KAZ65554 KKV65554 KUR65554 LEN65554 LOJ65554 LYF65554 MIB65554 MRX65554 NBT65554 NLP65554 NVL65554 OFH65554 OPD65554 OYZ65554 PIV65554 PSR65554 QCN65554 QMJ65554 QWF65554 RGB65554 RPX65554 RZT65554 SJP65554 STL65554 TDH65554 TND65554 TWZ65554 UGV65554 UQR65554 VAN65554 VKJ65554 VUF65554 WEB65554 WNX65554 WXT65554 O131090 LH131090 VD131090 AEZ131090 AOV131090 AYR131090 BIN131090 BSJ131090 CCF131090 CMB131090 CVX131090 DFT131090 DPP131090 DZL131090 EJH131090 ETD131090 FCZ131090 FMV131090 FWR131090 GGN131090 GQJ131090 HAF131090 HKB131090 HTX131090 IDT131090 INP131090 IXL131090 JHH131090 JRD131090 KAZ131090 KKV131090 KUR131090 LEN131090 LOJ131090 LYF131090 MIB131090 MRX131090 NBT131090 NLP131090 NVL131090 OFH131090 OPD131090 OYZ131090 PIV131090 PSR131090 QCN131090 QMJ131090 QWF131090 RGB131090 RPX131090 RZT131090 SJP131090 STL131090 TDH131090 TND131090 TWZ131090 UGV131090 UQR131090 VAN131090 VKJ131090 VUF131090 WEB131090 WNX131090 WXT131090 O196626 LH196626 VD196626 AEZ196626 AOV196626 AYR196626 BIN196626 BSJ196626 CCF196626 CMB196626 CVX196626 DFT196626 DPP196626 DZL196626 EJH196626 ETD196626 FCZ196626 FMV196626 FWR196626 GGN196626 GQJ196626 HAF196626 HKB196626 HTX196626 IDT196626 INP196626 IXL196626 JHH196626 JRD196626 KAZ196626 KKV196626 KUR196626 LEN196626 LOJ196626 LYF196626 MIB196626 MRX196626 NBT196626 NLP196626 NVL196626 OFH196626 OPD196626 OYZ196626 PIV196626 PSR196626 QCN196626 QMJ196626 QWF196626 RGB196626 RPX196626 RZT196626 SJP196626 STL196626 TDH196626 TND196626 TWZ196626 UGV196626 UQR196626 VAN196626 VKJ196626 VUF196626 WEB196626 WNX196626 WXT196626 O262162 LH262162 VD262162 AEZ262162 AOV262162 AYR262162 BIN262162 BSJ262162 CCF262162 CMB262162 CVX262162 DFT262162 DPP262162 DZL262162 EJH262162 ETD262162 FCZ262162 FMV262162 FWR262162 GGN262162 GQJ262162 HAF262162 HKB262162 HTX262162 IDT262162 INP262162 IXL262162 JHH262162 JRD262162 KAZ262162 KKV262162 KUR262162 LEN262162 LOJ262162 LYF262162 MIB262162 MRX262162 NBT262162 NLP262162 NVL262162 OFH262162 OPD262162 OYZ262162 PIV262162 PSR262162 QCN262162 QMJ262162 QWF262162 RGB262162 RPX262162 RZT262162 SJP262162 STL262162 TDH262162 TND262162 TWZ262162 UGV262162 UQR262162 VAN262162 VKJ262162 VUF262162 WEB262162 WNX262162 WXT262162 O327698 LH327698 VD327698 AEZ327698 AOV327698 AYR327698 BIN327698 BSJ327698 CCF327698 CMB327698 CVX327698 DFT327698 DPP327698 DZL327698 EJH327698 ETD327698 FCZ327698 FMV327698 FWR327698 GGN327698 GQJ327698 HAF327698 HKB327698 HTX327698 IDT327698 INP327698 IXL327698 JHH327698 JRD327698 KAZ327698 KKV327698 KUR327698 LEN327698 LOJ327698 LYF327698 MIB327698 MRX327698 NBT327698 NLP327698 NVL327698 OFH327698 OPD327698 OYZ327698 PIV327698 PSR327698 QCN327698 QMJ327698 QWF327698 RGB327698 RPX327698 RZT327698 SJP327698 STL327698 TDH327698 TND327698 TWZ327698 UGV327698 UQR327698 VAN327698 VKJ327698 VUF327698 WEB327698 WNX327698 WXT327698 O393234 LH393234 VD393234 AEZ393234 AOV393234 AYR393234 BIN393234 BSJ393234 CCF393234 CMB393234 CVX393234 DFT393234 DPP393234 DZL393234 EJH393234 ETD393234 FCZ393234 FMV393234 FWR393234 GGN393234 GQJ393234 HAF393234 HKB393234 HTX393234 IDT393234 INP393234 IXL393234 JHH393234 JRD393234 KAZ393234 KKV393234 KUR393234 LEN393234 LOJ393234 LYF393234 MIB393234 MRX393234 NBT393234 NLP393234 NVL393234 OFH393234 OPD393234 OYZ393234 PIV393234 PSR393234 QCN393234 QMJ393234 QWF393234 RGB393234 RPX393234 RZT393234 SJP393234 STL393234 TDH393234 TND393234 TWZ393234 UGV393234 UQR393234 VAN393234 VKJ393234 VUF393234 WEB393234 WNX393234 WXT393234 O458770 LH458770 VD458770 AEZ458770 AOV458770 AYR458770 BIN458770 BSJ458770 CCF458770 CMB458770 CVX458770 DFT458770 DPP458770 DZL458770 EJH458770 ETD458770 FCZ458770 FMV458770 FWR458770 GGN458770 GQJ458770 HAF458770 HKB458770 HTX458770 IDT458770 INP458770 IXL458770 JHH458770 JRD458770 KAZ458770 KKV458770 KUR458770 LEN458770 LOJ458770 LYF458770 MIB458770 MRX458770 NBT458770 NLP458770 NVL458770 OFH458770 OPD458770 OYZ458770 PIV458770 PSR458770 QCN458770 QMJ458770 QWF458770 RGB458770 RPX458770 RZT458770 SJP458770 STL458770 TDH458770 TND458770 TWZ458770 UGV458770 UQR458770 VAN458770 VKJ458770 VUF458770 WEB458770 WNX458770 WXT458770 O524306 LH524306 VD524306 AEZ524306 AOV524306 AYR524306 BIN524306 BSJ524306 CCF524306 CMB524306 CVX524306 DFT524306 DPP524306 DZL524306 EJH524306 ETD524306 FCZ524306 FMV524306 FWR524306 GGN524306 GQJ524306 HAF524306 HKB524306 HTX524306 IDT524306 INP524306 IXL524306 JHH524306 JRD524306 KAZ524306 KKV524306 KUR524306 LEN524306 LOJ524306 LYF524306 MIB524306 MRX524306 NBT524306 NLP524306 NVL524306 OFH524306 OPD524306 OYZ524306 PIV524306 PSR524306 QCN524306 QMJ524306 QWF524306 RGB524306 RPX524306 RZT524306 SJP524306 STL524306 TDH524306 TND524306 TWZ524306 UGV524306 UQR524306 VAN524306 VKJ524306 VUF524306 WEB524306 WNX524306 WXT524306 O589842 LH589842 VD589842 AEZ589842 AOV589842 AYR589842 BIN589842 BSJ589842 CCF589842 CMB589842 CVX589842 DFT589842 DPP589842 DZL589842 EJH589842 ETD589842 FCZ589842 FMV589842 FWR589842 GGN589842 GQJ589842 HAF589842 HKB589842 HTX589842 IDT589842 INP589842 IXL589842 JHH589842 JRD589842 KAZ589842 KKV589842 KUR589842 LEN589842 LOJ589842 LYF589842 MIB589842 MRX589842 NBT589842 NLP589842 NVL589842 OFH589842 OPD589842 OYZ589842 PIV589842 PSR589842 QCN589842 QMJ589842 QWF589842 RGB589842 RPX589842 RZT589842 SJP589842 STL589842 TDH589842 TND589842 TWZ589842 UGV589842 UQR589842 VAN589842 VKJ589842 VUF589842 WEB589842 WNX589842 WXT589842 O655378 LH655378 VD655378 AEZ655378 AOV655378 AYR655378 BIN655378 BSJ655378 CCF655378 CMB655378 CVX655378 DFT655378 DPP655378 DZL655378 EJH655378 ETD655378 FCZ655378 FMV655378 FWR655378 GGN655378 GQJ655378 HAF655378 HKB655378 HTX655378 IDT655378 INP655378 IXL655378 JHH655378 JRD655378 KAZ655378 KKV655378 KUR655378 LEN655378 LOJ655378 LYF655378 MIB655378 MRX655378 NBT655378 NLP655378 NVL655378 OFH655378 OPD655378 OYZ655378 PIV655378 PSR655378 QCN655378 QMJ655378 QWF655378 RGB655378 RPX655378 RZT655378 SJP655378 STL655378 TDH655378 TND655378 TWZ655378 UGV655378 UQR655378 VAN655378 VKJ655378 VUF655378 WEB655378 WNX655378 WXT655378 O720914 LH720914 VD720914 AEZ720914 AOV720914 AYR720914 BIN720914 BSJ720914 CCF720914 CMB720914 CVX720914 DFT720914 DPP720914 DZL720914 EJH720914 ETD720914 FCZ720914 FMV720914 FWR720914 GGN720914 GQJ720914 HAF720914 HKB720914 HTX720914 IDT720914 INP720914 IXL720914 JHH720914 JRD720914 KAZ720914 KKV720914 KUR720914 LEN720914 LOJ720914 LYF720914 MIB720914 MRX720914 NBT720914 NLP720914 NVL720914 OFH720914 OPD720914 OYZ720914 PIV720914 PSR720914 QCN720914 QMJ720914 QWF720914 RGB720914 RPX720914 RZT720914 SJP720914 STL720914 TDH720914 TND720914 TWZ720914 UGV720914 UQR720914 VAN720914 VKJ720914 VUF720914 WEB720914 WNX720914 WXT720914 O786450 LH786450 VD786450 AEZ786450 AOV786450 AYR786450 BIN786450 BSJ786450 CCF786450 CMB786450 CVX786450 DFT786450 DPP786450 DZL786450 EJH786450 ETD786450 FCZ786450 FMV786450 FWR786450 GGN786450 GQJ786450 HAF786450 HKB786450 HTX786450 IDT786450 INP786450 IXL786450 JHH786450 JRD786450 KAZ786450 KKV786450 KUR786450 LEN786450 LOJ786450 LYF786450 MIB786450 MRX786450 NBT786450 NLP786450 NVL786450 OFH786450 OPD786450 OYZ786450 PIV786450 PSR786450 QCN786450 QMJ786450 QWF786450 RGB786450 RPX786450 RZT786450 SJP786450 STL786450 TDH786450 TND786450 TWZ786450 UGV786450 UQR786450 VAN786450 VKJ786450 VUF786450 WEB786450 WNX786450 WXT786450 O851986 LH851986 VD851986 AEZ851986 AOV851986 AYR851986 BIN851986 BSJ851986 CCF851986 CMB851986 CVX851986 DFT851986 DPP851986 DZL851986 EJH851986 ETD851986 FCZ851986 FMV851986 FWR851986 GGN851986 GQJ851986 HAF851986 HKB851986 HTX851986 IDT851986 INP851986 IXL851986 JHH851986 JRD851986 KAZ851986 KKV851986 KUR851986 LEN851986 LOJ851986 LYF851986 MIB851986 MRX851986 NBT851986 NLP851986 NVL851986 OFH851986 OPD851986 OYZ851986 PIV851986 PSR851986 QCN851986 QMJ851986 QWF851986 RGB851986 RPX851986 RZT851986 SJP851986 STL851986 TDH851986 TND851986 TWZ851986 UGV851986 UQR851986 VAN851986 VKJ851986 VUF851986 WEB851986 WNX851986 WXT851986 O917522 LH917522 VD917522 AEZ917522 AOV917522 AYR917522 BIN917522 BSJ917522 CCF917522 CMB917522 CVX917522 DFT917522 DPP917522 DZL917522 EJH917522 ETD917522 FCZ917522 FMV917522 FWR917522 GGN917522 GQJ917522 HAF917522 HKB917522 HTX917522 IDT917522 INP917522 IXL917522 JHH917522 JRD917522 KAZ917522 KKV917522 KUR917522 LEN917522 LOJ917522 LYF917522 MIB917522 MRX917522 NBT917522 NLP917522 NVL917522 OFH917522 OPD917522 OYZ917522 PIV917522 PSR917522 QCN917522 QMJ917522 QWF917522 RGB917522 RPX917522 RZT917522 SJP917522 STL917522 TDH917522 TND917522 TWZ917522 UGV917522 UQR917522 VAN917522 VKJ917522 VUF917522 WEB917522 WNX917522 WXT917522 O983058 LH983058 VD983058 AEZ983058 AOV983058 AYR983058 BIN983058 BSJ983058 CCF983058 CMB983058 CVX983058 DFT983058 DPP983058 DZL983058 EJH983058 ETD983058 FCZ983058 FMV983058 FWR983058 GGN983058 GQJ983058 HAF983058 HKB983058 HTX983058 IDT983058 INP983058 IXL983058 JHH983058 JRD983058 KAZ983058 KKV983058 KUR983058 LEN983058 LOJ983058 LYF983058 MIB983058 MRX983058 NBT983058 NLP983058 NVL983058 OFH983058 OPD983058 OYZ983058 PIV983058 PSR983058 QCN983058 QMJ983058 QWF983058 RGB983058 RPX983058 RZT983058 SJP983058 STL983058 TDH983058 TND983058 TWZ983058 UGV983058 UQR983058 VAN983058 VKJ983058 VUF983058 WEB983058 WNX983058 WXT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formula1>kind_of_cons</formula1>
    </dataValidation>
    <dataValidation type="decimal" allowBlank="1" showErrorMessage="1" errorTitle="Ошибка" error="Допускается ввод только действительных чисел!" sqref="O24 V24 AC24 AJ24 AQ24 AX24 BE24 BL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49</v>
      </c>
    </row>
    <row r="2" spans="1:20" ht="22.5">
      <c r="F2" s="1197" t="s">
        <v>490</v>
      </c>
      <c r="G2" s="1198"/>
      <c r="H2" s="1199"/>
      <c r="I2" s="640"/>
    </row>
    <row r="3" spans="1:20" ht="3" customHeight="1"/>
    <row r="4" spans="1:20" s="570" customFormat="1" ht="11.25">
      <c r="A4" s="590"/>
      <c r="B4" s="590"/>
      <c r="C4" s="590"/>
      <c r="D4" s="590"/>
      <c r="F4" s="1151" t="s">
        <v>453</v>
      </c>
      <c r="G4" s="1151"/>
      <c r="H4" s="1151"/>
      <c r="I4" s="1200"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00"/>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19.12.2019</v>
      </c>
      <c r="I7" s="581" t="s">
        <v>492</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493</v>
      </c>
      <c r="H8" s="604"/>
      <c r="I8" s="581" t="s">
        <v>589</v>
      </c>
      <c r="J8" s="615"/>
      <c r="K8" s="590"/>
      <c r="L8" s="590"/>
      <c r="M8" s="590"/>
      <c r="N8" s="590"/>
      <c r="O8" s="590"/>
      <c r="P8" s="590"/>
      <c r="Q8" s="590"/>
      <c r="R8" s="590"/>
      <c r="S8" s="590"/>
      <c r="T8" s="590"/>
    </row>
    <row r="9" spans="1:20" s="570" customFormat="1" ht="22.5">
      <c r="A9" s="1201"/>
      <c r="B9" s="590"/>
      <c r="C9" s="590"/>
      <c r="D9" s="590"/>
      <c r="F9" s="616" t="str">
        <f>"3." &amp;mergeValue(A9)</f>
        <v>3.1</v>
      </c>
      <c r="G9" s="632" t="s">
        <v>494</v>
      </c>
      <c r="H9" s="604"/>
      <c r="I9" s="581" t="s">
        <v>587</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591</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497</v>
      </c>
      <c r="H13" s="604"/>
      <c r="I13" s="1202" t="s">
        <v>590</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402</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592</v>
      </c>
      <c r="H19" s="1196"/>
      <c r="I19" s="594"/>
      <c r="J19" s="614"/>
      <c r="K19" s="614"/>
      <c r="L19" s="614"/>
      <c r="M19" s="614"/>
      <c r="N19" s="614"/>
      <c r="O19" s="614"/>
      <c r="P19" s="614"/>
      <c r="Q19" s="614"/>
      <c r="R19" s="614"/>
      <c r="S19" s="614"/>
      <c r="T19" s="614"/>
    </row>
  </sheetData>
  <sheetProtection algorithmName="SHA-512" hashValue="dPYLl2KrhlkztEYsrDsyqNg7wV5yZ1A8Yabac2LwK5d/7PYDGm9vVLf3dNsaTy5PuKqqmKFbmahUhKp2oPW2yw==" saltValue="nN7niQt1yqUJK1LKgC7+j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9" t="s">
        <v>630</v>
      </c>
      <c r="M5" s="1229"/>
      <c r="N5" s="1229"/>
      <c r="O5" s="1229"/>
      <c r="P5" s="1229"/>
      <c r="Q5" s="1229"/>
      <c r="R5" s="1229"/>
      <c r="S5" s="1229"/>
      <c r="T5" s="1229"/>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742</v>
      </c>
      <c r="N7" s="754"/>
      <c r="O7" s="1239" t="s">
        <v>84</v>
      </c>
      <c r="P7" s="1239"/>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501</v>
      </c>
      <c r="N9" s="666"/>
      <c r="O9" s="1206" t="str">
        <f>IF(NameOrPr_ch="",IF(NameOrPr="","",NameOrPr),NameOrPr_ch)</f>
        <v>Комитет по тарифам и ценовой политике Лен.области (ЛенРТК)</v>
      </c>
      <c r="P9" s="1206"/>
      <c r="Q9" s="1206"/>
      <c r="R9" s="1206"/>
      <c r="S9" s="1206"/>
      <c r="T9" s="1206"/>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595</v>
      </c>
      <c r="N10" s="666"/>
      <c r="O10" s="1206" t="str">
        <f>IF(datePr_ch="",IF(datePr="","",datePr),datePr_ch)</f>
        <v>19.12.2019</v>
      </c>
      <c r="P10" s="1206"/>
      <c r="Q10" s="1206"/>
      <c r="R10" s="1206"/>
      <c r="S10" s="1206"/>
      <c r="T10" s="1206"/>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594</v>
      </c>
      <c r="N11" s="666"/>
      <c r="O11" s="1206" t="str">
        <f>IF(numberPr_ch="",IF(numberPr="","",numberPr),numberPr_ch)</f>
        <v>524-п</v>
      </c>
      <c r="P11" s="1206"/>
      <c r="Q11" s="1206"/>
      <c r="R11" s="1206"/>
      <c r="S11" s="1206"/>
      <c r="T11" s="1206"/>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500</v>
      </c>
      <c r="N12" s="666"/>
      <c r="O12" s="1206" t="str">
        <f>IF(IstPub_ch="",IF(IstPub="","",IstPub),IstPub_ch)</f>
        <v>http://tarif.lenobl.ru/dokumenty/docs_category_3/</v>
      </c>
      <c r="P12" s="1206"/>
      <c r="Q12" s="1206"/>
      <c r="R12" s="1206"/>
      <c r="S12" s="1206"/>
      <c r="T12" s="1206"/>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0"/>
      <c r="M13" s="1230"/>
      <c r="N13" s="566"/>
      <c r="O13" s="582"/>
      <c r="P13" s="582"/>
      <c r="Q13" s="582"/>
      <c r="R13" s="582"/>
      <c r="S13" s="582"/>
      <c r="T13" s="582"/>
      <c r="U13" s="588" t="s">
        <v>372</v>
      </c>
      <c r="X13" s="590"/>
      <c r="Y13" s="590"/>
      <c r="Z13" s="590"/>
      <c r="AA13" s="590"/>
      <c r="AB13" s="590"/>
      <c r="AC13" s="590"/>
      <c r="AD13" s="590"/>
      <c r="AE13" s="590"/>
      <c r="AF13" s="590"/>
      <c r="AG13" s="590"/>
      <c r="AH13" s="590"/>
    </row>
    <row r="14" spans="1:34">
      <c r="J14" s="529"/>
      <c r="K14" s="529"/>
      <c r="L14" s="524"/>
      <c r="M14" s="524"/>
      <c r="N14" s="502"/>
      <c r="O14" s="1207"/>
      <c r="P14" s="1207"/>
      <c r="Q14" s="1207"/>
      <c r="R14" s="1207"/>
      <c r="S14" s="1207"/>
      <c r="T14" s="1207"/>
      <c r="U14" s="1207"/>
    </row>
    <row r="15" spans="1:34">
      <c r="J15" s="529"/>
      <c r="K15" s="529"/>
      <c r="L15" s="1151" t="s">
        <v>453</v>
      </c>
      <c r="M15" s="1151"/>
      <c r="N15" s="1151"/>
      <c r="O15" s="1151"/>
      <c r="P15" s="1151"/>
      <c r="Q15" s="1151"/>
      <c r="R15" s="1151"/>
      <c r="S15" s="1151"/>
      <c r="T15" s="1151"/>
      <c r="U15" s="1151"/>
      <c r="V15" s="1151"/>
      <c r="W15" s="1151" t="s">
        <v>454</v>
      </c>
    </row>
    <row r="16" spans="1:34" ht="14.25" customHeight="1">
      <c r="J16" s="529"/>
      <c r="K16" s="529"/>
      <c r="L16" s="1213" t="s">
        <v>91</v>
      </c>
      <c r="M16" s="1213" t="s">
        <v>638</v>
      </c>
      <c r="N16" s="661"/>
      <c r="O16" s="1214" t="s">
        <v>640</v>
      </c>
      <c r="P16" s="1215"/>
      <c r="Q16" s="1215"/>
      <c r="R16" s="1215"/>
      <c r="S16" s="1215"/>
      <c r="T16" s="1216"/>
      <c r="U16" s="1224" t="s">
        <v>340</v>
      </c>
      <c r="V16" s="1210" t="s">
        <v>274</v>
      </c>
      <c r="W16" s="1151"/>
    </row>
    <row r="17" spans="1:36" ht="14.25" customHeight="1">
      <c r="J17" s="529"/>
      <c r="K17" s="529"/>
      <c r="L17" s="1213"/>
      <c r="M17" s="1213"/>
      <c r="N17" s="662"/>
      <c r="O17" s="1219" t="s">
        <v>604</v>
      </c>
      <c r="P17" s="1217" t="s">
        <v>270</v>
      </c>
      <c r="Q17" s="1218"/>
      <c r="R17" s="1221" t="s">
        <v>653</v>
      </c>
      <c r="S17" s="1222"/>
      <c r="T17" s="1223"/>
      <c r="U17" s="1225"/>
      <c r="V17" s="1211"/>
      <c r="W17" s="1151"/>
    </row>
    <row r="18" spans="1:36" ht="33.75" customHeight="1">
      <c r="J18" s="529"/>
      <c r="K18" s="529"/>
      <c r="L18" s="1213"/>
      <c r="M18" s="1213"/>
      <c r="N18" s="663"/>
      <c r="O18" s="1220"/>
      <c r="P18" s="535" t="s">
        <v>605</v>
      </c>
      <c r="Q18" s="535" t="s">
        <v>6</v>
      </c>
      <c r="R18" s="536" t="s">
        <v>273</v>
      </c>
      <c r="S18" s="1208" t="s">
        <v>272</v>
      </c>
      <c r="T18" s="1209"/>
      <c r="U18" s="1226"/>
      <c r="V18" s="1212"/>
      <c r="W18" s="1151"/>
    </row>
    <row r="19" spans="1:36">
      <c r="J19" s="529"/>
      <c r="K19" s="569">
        <v>1</v>
      </c>
      <c r="L19" s="647" t="s">
        <v>92</v>
      </c>
      <c r="M19" s="647" t="s">
        <v>48</v>
      </c>
      <c r="N19" s="649" t="str">
        <f ca="1">OFFSET(N19,0,-1)</f>
        <v>2</v>
      </c>
      <c r="O19" s="648">
        <f ca="1">OFFSET(O19,0,-1)+1</f>
        <v>3</v>
      </c>
      <c r="P19" s="648">
        <f ca="1">OFFSET(P19,0,-1)+1</f>
        <v>4</v>
      </c>
      <c r="Q19" s="648">
        <f ca="1">OFFSET(Q19,0,-1)+1</f>
        <v>5</v>
      </c>
      <c r="R19" s="648">
        <f ca="1">OFFSET(R19,0,-1)+1</f>
        <v>6</v>
      </c>
      <c r="S19" s="1231">
        <f ca="1">OFFSET(S19,0,-1)+1</f>
        <v>7</v>
      </c>
      <c r="T19" s="1231"/>
      <c r="U19" s="648">
        <f ca="1">OFFSET(U19,0,-2)+1</f>
        <v>8</v>
      </c>
      <c r="V19" s="649">
        <f ca="1">OFFSET(V19,0,-1)</f>
        <v>8</v>
      </c>
      <c r="W19" s="648">
        <f ca="1">OFFSET(W19,0,-1)+1</f>
        <v>9</v>
      </c>
    </row>
    <row r="20" spans="1:36" ht="22.5">
      <c r="A20" s="1232">
        <v>1</v>
      </c>
      <c r="B20" s="883"/>
      <c r="C20" s="883"/>
      <c r="D20" s="883"/>
      <c r="E20" s="884"/>
      <c r="F20" s="885"/>
      <c r="G20" s="885"/>
      <c r="H20" s="885"/>
      <c r="I20" s="886"/>
      <c r="J20" s="881"/>
      <c r="K20" s="888"/>
      <c r="L20" s="593">
        <f>mergeValue(A20)</f>
        <v>1</v>
      </c>
      <c r="M20" s="641" t="s">
        <v>20</v>
      </c>
      <c r="N20" s="646"/>
      <c r="O20" s="1233"/>
      <c r="P20" s="1233"/>
      <c r="Q20" s="1233"/>
      <c r="R20" s="1233"/>
      <c r="S20" s="1233"/>
      <c r="T20" s="1233"/>
      <c r="U20" s="1233"/>
      <c r="V20" s="1233"/>
      <c r="W20" s="630" t="s">
        <v>475</v>
      </c>
      <c r="Y20" s="589"/>
      <c r="Z20" s="589" t="str">
        <f t="shared" ref="Z20:Z33" si="0">IF(M20="","",M20 )</f>
        <v>Наименование тарифа</v>
      </c>
      <c r="AA20" s="589"/>
      <c r="AB20" s="589"/>
      <c r="AC20" s="589"/>
      <c r="AI20" s="585"/>
      <c r="AJ20" s="585"/>
    </row>
    <row r="21" spans="1:36" ht="22.5">
      <c r="A21" s="1232"/>
      <c r="B21" s="1232">
        <v>1</v>
      </c>
      <c r="C21" s="883"/>
      <c r="D21" s="883"/>
      <c r="E21" s="885"/>
      <c r="F21" s="885"/>
      <c r="G21" s="885"/>
      <c r="H21" s="885"/>
      <c r="I21" s="880"/>
      <c r="J21" s="879"/>
      <c r="K21" s="882"/>
      <c r="L21" s="593" t="str">
        <f>mergeValue(A21) &amp;"."&amp; mergeValue(B21)</f>
        <v>1.1</v>
      </c>
      <c r="M21" s="546" t="s">
        <v>16</v>
      </c>
      <c r="N21" s="646"/>
      <c r="O21" s="1233"/>
      <c r="P21" s="1233"/>
      <c r="Q21" s="1233"/>
      <c r="R21" s="1233"/>
      <c r="S21" s="1233"/>
      <c r="T21" s="1233"/>
      <c r="U21" s="1233"/>
      <c r="V21" s="1233"/>
      <c r="W21" s="630" t="s">
        <v>476</v>
      </c>
      <c r="Y21" s="589"/>
      <c r="Z21" s="589" t="str">
        <f t="shared" si="0"/>
        <v>Территория действия тарифа</v>
      </c>
      <c r="AA21" s="589"/>
      <c r="AB21" s="589"/>
      <c r="AC21" s="589"/>
      <c r="AI21" s="585"/>
      <c r="AJ21" s="585"/>
    </row>
    <row r="22" spans="1:36" ht="22.5">
      <c r="A22" s="1232"/>
      <c r="B22" s="1232"/>
      <c r="C22" s="1232">
        <v>1</v>
      </c>
      <c r="D22" s="883"/>
      <c r="E22" s="885"/>
      <c r="F22" s="885"/>
      <c r="G22" s="885"/>
      <c r="H22" s="885"/>
      <c r="I22" s="887"/>
      <c r="J22" s="879"/>
      <c r="K22" s="882"/>
      <c r="L22" s="593" t="str">
        <f>mergeValue(A22) &amp;"."&amp; mergeValue(B22)&amp;"."&amp; mergeValue(C22)</f>
        <v>1.1.1</v>
      </c>
      <c r="M22" s="547" t="s">
        <v>7</v>
      </c>
      <c r="N22" s="646"/>
      <c r="O22" s="1233"/>
      <c r="P22" s="1233"/>
      <c r="Q22" s="1233"/>
      <c r="R22" s="1233"/>
      <c r="S22" s="1233"/>
      <c r="T22" s="1233"/>
      <c r="U22" s="1233"/>
      <c r="V22" s="1233"/>
      <c r="W22" s="630" t="s">
        <v>632</v>
      </c>
      <c r="Y22" s="589"/>
      <c r="Z22" s="589" t="str">
        <f t="shared" si="0"/>
        <v xml:space="preserve">Наименование системы теплоснабжения </v>
      </c>
      <c r="AA22" s="589"/>
      <c r="AB22" s="589"/>
      <c r="AC22" s="589"/>
      <c r="AI22" s="585"/>
      <c r="AJ22" s="585"/>
    </row>
    <row r="23" spans="1:36" ht="22.5">
      <c r="A23" s="1232"/>
      <c r="B23" s="1232"/>
      <c r="C23" s="1232"/>
      <c r="D23" s="1232">
        <v>1</v>
      </c>
      <c r="E23" s="885"/>
      <c r="F23" s="885"/>
      <c r="G23" s="885"/>
      <c r="H23" s="885"/>
      <c r="I23" s="887"/>
      <c r="J23" s="879"/>
      <c r="K23" s="882"/>
      <c r="L23" s="593" t="str">
        <f>mergeValue(A23) &amp;"."&amp; mergeValue(B23)&amp;"."&amp; mergeValue(C23)&amp;"."&amp; mergeValue(D23)</f>
        <v>1.1.1.1</v>
      </c>
      <c r="M23" s="548" t="s">
        <v>22</v>
      </c>
      <c r="N23" s="646"/>
      <c r="O23" s="1233"/>
      <c r="P23" s="1233"/>
      <c r="Q23" s="1233"/>
      <c r="R23" s="1233"/>
      <c r="S23" s="1233"/>
      <c r="T23" s="1233"/>
      <c r="U23" s="1233"/>
      <c r="V23" s="1233"/>
      <c r="W23" s="630" t="s">
        <v>633</v>
      </c>
      <c r="Y23" s="589"/>
      <c r="Z23" s="589" t="str">
        <f t="shared" si="0"/>
        <v xml:space="preserve">Источник тепловой энергии  </v>
      </c>
      <c r="AA23" s="589"/>
      <c r="AB23" s="589"/>
      <c r="AC23" s="589"/>
      <c r="AI23" s="585"/>
      <c r="AJ23" s="585"/>
    </row>
    <row r="24" spans="1:36" ht="101.25">
      <c r="A24" s="1232"/>
      <c r="B24" s="1232"/>
      <c r="C24" s="1232"/>
      <c r="D24" s="1232"/>
      <c r="E24" s="1232">
        <v>1</v>
      </c>
      <c r="F24" s="885"/>
      <c r="G24" s="885"/>
      <c r="H24" s="883">
        <v>1</v>
      </c>
      <c r="I24" s="1232">
        <v>1</v>
      </c>
      <c r="J24" s="885"/>
      <c r="K24" s="890"/>
      <c r="L24" s="593" t="str">
        <f>mergeValue(A24) &amp;"."&amp; mergeValue(B24)&amp;"."&amp; mergeValue(C24)&amp;"."&amp; mergeValue(D24)&amp;"."&amp; mergeValue(E24)</f>
        <v>1.1.1.1.1</v>
      </c>
      <c r="M24" s="554" t="s">
        <v>9</v>
      </c>
      <c r="N24" s="646"/>
      <c r="O24" s="1234"/>
      <c r="P24" s="1234"/>
      <c r="Q24" s="1234"/>
      <c r="R24" s="1234"/>
      <c r="S24" s="1234"/>
      <c r="T24" s="1234"/>
      <c r="U24" s="1234"/>
      <c r="V24" s="1234"/>
      <c r="W24" s="630" t="s">
        <v>637</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2"/>
      <c r="B25" s="1232"/>
      <c r="C25" s="1232"/>
      <c r="D25" s="1232"/>
      <c r="E25" s="1232"/>
      <c r="F25" s="1232">
        <v>1</v>
      </c>
      <c r="G25" s="883"/>
      <c r="H25" s="883"/>
      <c r="I25" s="1232"/>
      <c r="J25" s="1232">
        <v>1</v>
      </c>
      <c r="K25" s="891"/>
      <c r="L25" s="593" t="str">
        <f>mergeValue(A25) &amp;"."&amp; mergeValue(B25)&amp;"."&amp; mergeValue(C25)&amp;"."&amp; mergeValue(D25)&amp;"."&amp; mergeValue(E25)&amp;"."&amp; mergeValue(F25)</f>
        <v>1.1.1.1.1.1</v>
      </c>
      <c r="M25" s="555" t="s">
        <v>10</v>
      </c>
      <c r="N25" s="646"/>
      <c r="O25" s="1235"/>
      <c r="P25" s="1236"/>
      <c r="Q25" s="1236"/>
      <c r="R25" s="1236"/>
      <c r="S25" s="1236"/>
      <c r="T25" s="1236"/>
      <c r="U25" s="1236"/>
      <c r="V25" s="1237"/>
      <c r="W25" s="630" t="s">
        <v>635</v>
      </c>
      <c r="Y25" s="589"/>
      <c r="Z25" s="589" t="str">
        <f t="shared" si="0"/>
        <v>Группа потребителей</v>
      </c>
      <c r="AA25" s="589"/>
      <c r="AB25" s="589"/>
      <c r="AC25" s="589"/>
      <c r="AI25" s="585"/>
      <c r="AJ25" s="585"/>
    </row>
    <row r="26" spans="1:36" ht="189" customHeight="1">
      <c r="A26" s="1232"/>
      <c r="B26" s="1232"/>
      <c r="C26" s="1232"/>
      <c r="D26" s="1232"/>
      <c r="E26" s="1232"/>
      <c r="F26" s="1232"/>
      <c r="G26" s="883">
        <v>1</v>
      </c>
      <c r="H26" s="883"/>
      <c r="I26" s="1232"/>
      <c r="J26" s="1232"/>
      <c r="K26" s="891">
        <v>1</v>
      </c>
      <c r="L26" s="593" t="str">
        <f>mergeValue(A26) &amp;"."&amp; mergeValue(B26)&amp;"."&amp; mergeValue(C26)&amp;"."&amp; mergeValue(D26)&amp;"."&amp; mergeValue(E26)&amp;"."&amp; mergeValue(F26)&amp;"."&amp; mergeValue(G26)</f>
        <v>1.1.1.1.1.1.1</v>
      </c>
      <c r="M26" s="1065"/>
      <c r="N26" s="646"/>
      <c r="O26" s="562"/>
      <c r="P26" s="562"/>
      <c r="Q26" s="1090"/>
      <c r="R26" s="1227"/>
      <c r="S26" s="1228" t="s">
        <v>83</v>
      </c>
      <c r="T26" s="1227"/>
      <c r="U26" s="1228" t="s">
        <v>84</v>
      </c>
      <c r="V26" s="562"/>
      <c r="W26" s="1203" t="s">
        <v>654</v>
      </c>
      <c r="X26" s="585" t="str">
        <f>strCheckDate(O27:V27)</f>
        <v/>
      </c>
      <c r="Y26" s="589"/>
      <c r="Z26" s="589" t="str">
        <f t="shared" si="0"/>
        <v/>
      </c>
      <c r="AA26" s="589"/>
      <c r="AB26" s="589"/>
      <c r="AC26" s="589"/>
      <c r="AI26" s="585"/>
      <c r="AJ26" s="585"/>
    </row>
    <row r="27" spans="1:36" ht="11.25" hidden="1">
      <c r="A27" s="1232"/>
      <c r="B27" s="1232"/>
      <c r="C27" s="1232"/>
      <c r="D27" s="1232"/>
      <c r="E27" s="1232"/>
      <c r="F27" s="1232"/>
      <c r="G27" s="883"/>
      <c r="H27" s="883"/>
      <c r="I27" s="1232"/>
      <c r="J27" s="1232"/>
      <c r="K27" s="891"/>
      <c r="L27" s="600"/>
      <c r="M27" s="646"/>
      <c r="N27" s="646"/>
      <c r="O27" s="562"/>
      <c r="P27" s="562"/>
      <c r="Q27" s="584" t="str">
        <f>R26 &amp; "-" &amp; T26</f>
        <v>-</v>
      </c>
      <c r="R27" s="1227"/>
      <c r="S27" s="1228"/>
      <c r="T27" s="1227"/>
      <c r="U27" s="1228"/>
      <c r="V27" s="562"/>
      <c r="W27" s="1204"/>
      <c r="Y27" s="589"/>
      <c r="Z27" s="589" t="str">
        <f t="shared" si="0"/>
        <v/>
      </c>
      <c r="AA27" s="589"/>
      <c r="AB27" s="589"/>
      <c r="AC27" s="589"/>
      <c r="AI27" s="585"/>
      <c r="AJ27" s="585"/>
    </row>
    <row r="28" spans="1:36" ht="15" customHeight="1">
      <c r="A28" s="1232"/>
      <c r="B28" s="1232"/>
      <c r="C28" s="1232"/>
      <c r="D28" s="1232"/>
      <c r="E28" s="1232"/>
      <c r="F28" s="1232"/>
      <c r="G28" s="885"/>
      <c r="H28" s="883"/>
      <c r="I28" s="1232"/>
      <c r="J28" s="1232"/>
      <c r="K28" s="890"/>
      <c r="L28" s="538"/>
      <c r="M28" s="557" t="s">
        <v>25</v>
      </c>
      <c r="N28" s="564"/>
      <c r="O28" s="564"/>
      <c r="P28" s="564"/>
      <c r="Q28" s="564"/>
      <c r="R28" s="564"/>
      <c r="S28" s="564"/>
      <c r="T28" s="564"/>
      <c r="U28" s="564"/>
      <c r="V28" s="560"/>
      <c r="W28" s="1205"/>
      <c r="Y28" s="589"/>
      <c r="Z28" s="589" t="str">
        <f t="shared" si="0"/>
        <v>Добавить вид теплоносителя (параметры теплоносителя)</v>
      </c>
      <c r="AA28" s="589"/>
      <c r="AB28" s="589"/>
      <c r="AC28" s="589"/>
      <c r="AI28" s="585"/>
      <c r="AJ28" s="585"/>
    </row>
    <row r="29" spans="1:36" ht="15" customHeight="1">
      <c r="A29" s="1232"/>
      <c r="B29" s="1232"/>
      <c r="C29" s="1232"/>
      <c r="D29" s="1232"/>
      <c r="E29" s="1232"/>
      <c r="F29" s="885"/>
      <c r="G29" s="885"/>
      <c r="H29" s="883"/>
      <c r="I29" s="1232"/>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2"/>
      <c r="B30" s="1232"/>
      <c r="C30" s="1232"/>
      <c r="D30" s="1232"/>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2"/>
      <c r="B31" s="1232"/>
      <c r="C31" s="1232"/>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2"/>
      <c r="B32" s="1232"/>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2"/>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3"/>
      <c r="M34" s="565" t="s">
        <v>308</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6" t="s">
        <v>631</v>
      </c>
      <c r="N36" s="1196"/>
      <c r="O36" s="1196"/>
      <c r="P36" s="1196"/>
      <c r="Q36" s="1196"/>
      <c r="R36" s="1196"/>
      <c r="S36" s="1196"/>
      <c r="T36" s="1196"/>
      <c r="U36" s="1196"/>
      <c r="V36" s="1196"/>
      <c r="W36" s="1196"/>
    </row>
  </sheetData>
  <sheetProtection algorithmName="SHA-512" hashValue="hCcA0UAqma1lQWDCdGDGQk1+xDa/ZsgrJxVtukWGZteXqRMHF//p9BuwSqMfloH5CQyexVMMn6SmGB97SYZGiw==" saltValue="HWcRa4qQmxJ4zn0IHA+apg==" spinCount="100000"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49</v>
      </c>
    </row>
    <row r="2" spans="1:20" ht="22.5">
      <c r="F2" s="1197" t="s">
        <v>490</v>
      </c>
      <c r="G2" s="1198"/>
      <c r="H2" s="1199"/>
      <c r="I2" s="806"/>
    </row>
    <row r="3" spans="1:20" ht="3" customHeight="1"/>
    <row r="4" spans="1:20" s="570" customFormat="1" ht="11.25">
      <c r="A4" s="771"/>
      <c r="B4" s="771"/>
      <c r="C4" s="771"/>
      <c r="D4" s="771"/>
      <c r="F4" s="1151" t="s">
        <v>453</v>
      </c>
      <c r="G4" s="1151"/>
      <c r="H4" s="1151"/>
      <c r="I4" s="1200" t="s">
        <v>454</v>
      </c>
      <c r="J4" s="771"/>
      <c r="K4" s="771"/>
      <c r="L4" s="771"/>
      <c r="M4" s="771"/>
      <c r="N4" s="771"/>
      <c r="O4" s="771"/>
      <c r="P4" s="771"/>
      <c r="Q4" s="771"/>
      <c r="R4" s="771"/>
      <c r="S4" s="771"/>
      <c r="T4" s="771"/>
    </row>
    <row r="5" spans="1:20" s="570" customFormat="1" ht="11.25" customHeight="1">
      <c r="A5" s="771"/>
      <c r="B5" s="771"/>
      <c r="C5" s="771"/>
      <c r="D5" s="771"/>
      <c r="F5" s="776" t="s">
        <v>91</v>
      </c>
      <c r="G5" s="810" t="s">
        <v>456</v>
      </c>
      <c r="H5" s="801" t="s">
        <v>441</v>
      </c>
      <c r="I5" s="1200"/>
      <c r="J5" s="771"/>
      <c r="K5" s="771"/>
      <c r="L5" s="771"/>
      <c r="M5" s="771"/>
      <c r="N5" s="771"/>
      <c r="O5" s="771"/>
      <c r="P5" s="771"/>
      <c r="Q5" s="771"/>
      <c r="R5" s="771"/>
      <c r="S5" s="771"/>
      <c r="T5" s="771"/>
    </row>
    <row r="6" spans="1:20" s="570" customFormat="1" ht="12" customHeight="1">
      <c r="A6" s="771"/>
      <c r="B6" s="771"/>
      <c r="C6" s="771"/>
      <c r="D6" s="771"/>
      <c r="F6" s="811" t="s">
        <v>92</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491</v>
      </c>
      <c r="H7" s="805" t="str">
        <f>IF(dateCh="","",dateCh)</f>
        <v>19.12.2019</v>
      </c>
      <c r="I7" s="816" t="s">
        <v>492</v>
      </c>
      <c r="J7" s="615"/>
      <c r="K7" s="771"/>
      <c r="L7" s="771"/>
      <c r="M7" s="771"/>
      <c r="N7" s="771"/>
      <c r="O7" s="771"/>
      <c r="P7" s="771"/>
      <c r="Q7" s="771"/>
      <c r="R7" s="771"/>
      <c r="S7" s="771"/>
      <c r="T7" s="771"/>
    </row>
    <row r="8" spans="1:20" s="570" customFormat="1" ht="45">
      <c r="A8" s="1201">
        <v>1</v>
      </c>
      <c r="B8" s="771"/>
      <c r="C8" s="771"/>
      <c r="D8" s="771"/>
      <c r="F8" s="814" t="str">
        <f>"2." &amp;mergeValue(A8)</f>
        <v>2.1</v>
      </c>
      <c r="G8" s="815" t="s">
        <v>493</v>
      </c>
      <c r="H8" s="805"/>
      <c r="I8" s="816" t="s">
        <v>589</v>
      </c>
      <c r="J8" s="615"/>
      <c r="K8" s="771"/>
      <c r="L8" s="771"/>
      <c r="M8" s="771"/>
      <c r="N8" s="771"/>
      <c r="O8" s="771"/>
      <c r="P8" s="771"/>
      <c r="Q8" s="771"/>
      <c r="R8" s="771"/>
      <c r="S8" s="771"/>
      <c r="T8" s="771"/>
    </row>
    <row r="9" spans="1:20" s="570" customFormat="1" ht="22.5">
      <c r="A9" s="1201"/>
      <c r="B9" s="771"/>
      <c r="C9" s="771"/>
      <c r="D9" s="771"/>
      <c r="F9" s="814" t="str">
        <f>"3." &amp;mergeValue(A9)</f>
        <v>3.1</v>
      </c>
      <c r="G9" s="815" t="s">
        <v>494</v>
      </c>
      <c r="H9" s="805"/>
      <c r="I9" s="816" t="s">
        <v>587</v>
      </c>
      <c r="J9" s="615"/>
      <c r="K9" s="771"/>
      <c r="L9" s="771"/>
      <c r="M9" s="771"/>
      <c r="N9" s="771"/>
      <c r="O9" s="771"/>
      <c r="P9" s="771"/>
      <c r="Q9" s="771"/>
      <c r="R9" s="771"/>
      <c r="S9" s="771"/>
      <c r="T9" s="771"/>
    </row>
    <row r="10" spans="1:20" s="570" customFormat="1" ht="22.5">
      <c r="A10" s="1201"/>
      <c r="B10" s="771"/>
      <c r="C10" s="771"/>
      <c r="D10" s="771"/>
      <c r="F10" s="814" t="str">
        <f>"4."&amp;mergeValue(A10)</f>
        <v>4.1</v>
      </c>
      <c r="G10" s="815" t="s">
        <v>495</v>
      </c>
      <c r="H10" s="801" t="s">
        <v>457</v>
      </c>
      <c r="I10" s="816"/>
      <c r="J10" s="615"/>
      <c r="K10" s="771"/>
      <c r="L10" s="771"/>
      <c r="M10" s="771"/>
      <c r="N10" s="771"/>
      <c r="O10" s="771"/>
      <c r="P10" s="771"/>
      <c r="Q10" s="771"/>
      <c r="R10" s="771"/>
      <c r="S10" s="771"/>
      <c r="T10" s="771"/>
    </row>
    <row r="11" spans="1:20" s="570" customFormat="1" ht="18.75">
      <c r="A11" s="1201"/>
      <c r="B11" s="1201">
        <v>1</v>
      </c>
      <c r="C11" s="777"/>
      <c r="D11" s="777"/>
      <c r="F11" s="814" t="str">
        <f>"4."&amp;mergeValue(A11) &amp;"."&amp;mergeValue(B11)</f>
        <v>4.1.1</v>
      </c>
      <c r="G11" s="830" t="s">
        <v>591</v>
      </c>
      <c r="H11" s="805" t="str">
        <f>IF(region_name="","",region_name)</f>
        <v>Ленинградская область</v>
      </c>
      <c r="I11" s="816" t="s">
        <v>498</v>
      </c>
      <c r="J11" s="615"/>
      <c r="K11" s="771"/>
      <c r="L11" s="771"/>
      <c r="M11" s="771"/>
      <c r="N11" s="771"/>
      <c r="O11" s="771"/>
      <c r="P11" s="771"/>
      <c r="Q11" s="771"/>
      <c r="R11" s="771"/>
      <c r="S11" s="771"/>
      <c r="T11" s="771"/>
    </row>
    <row r="12" spans="1:20" s="570" customFormat="1" ht="22.5">
      <c r="A12" s="1201"/>
      <c r="B12" s="1201"/>
      <c r="C12" s="1201">
        <v>1</v>
      </c>
      <c r="D12" s="777"/>
      <c r="F12" s="814" t="str">
        <f>"4."&amp;mergeValue(A12) &amp;"."&amp;mergeValue(B12)&amp;"."&amp;mergeValue(C12)</f>
        <v>4.1.1.1</v>
      </c>
      <c r="G12" s="817" t="s">
        <v>496</v>
      </c>
      <c r="H12" s="805"/>
      <c r="I12" s="816" t="s">
        <v>499</v>
      </c>
      <c r="J12" s="615"/>
      <c r="K12" s="771"/>
      <c r="L12" s="771"/>
      <c r="M12" s="771"/>
      <c r="N12" s="771"/>
      <c r="O12" s="771"/>
      <c r="P12" s="771"/>
      <c r="Q12" s="771"/>
      <c r="R12" s="771"/>
      <c r="S12" s="771"/>
      <c r="T12" s="771"/>
    </row>
    <row r="13" spans="1:20" s="570" customFormat="1" ht="39" customHeight="1">
      <c r="A13" s="1201"/>
      <c r="B13" s="1201"/>
      <c r="C13" s="1201"/>
      <c r="D13" s="777">
        <v>1</v>
      </c>
      <c r="F13" s="814" t="str">
        <f>"4."&amp;mergeValue(A13) &amp;"."&amp;mergeValue(B13)&amp;"."&amp;mergeValue(C13)&amp;"."&amp;mergeValue(D13)</f>
        <v>4.1.1.1.1</v>
      </c>
      <c r="G13" s="818" t="s">
        <v>497</v>
      </c>
      <c r="H13" s="805"/>
      <c r="I13" s="1202" t="s">
        <v>590</v>
      </c>
      <c r="J13" s="615"/>
      <c r="K13" s="771"/>
      <c r="L13" s="771"/>
      <c r="M13" s="771"/>
      <c r="N13" s="771"/>
      <c r="O13" s="771"/>
      <c r="P13" s="771"/>
      <c r="Q13" s="771"/>
      <c r="R13" s="771"/>
      <c r="S13" s="771"/>
      <c r="T13" s="771"/>
    </row>
    <row r="14" spans="1:20" s="570" customFormat="1" ht="18.75">
      <c r="A14" s="1201"/>
      <c r="B14" s="1201"/>
      <c r="C14" s="1201"/>
      <c r="D14" s="777"/>
      <c r="F14" s="819"/>
      <c r="G14" s="759" t="s">
        <v>4</v>
      </c>
      <c r="H14" s="624"/>
      <c r="I14" s="1202"/>
      <c r="J14" s="615"/>
      <c r="K14" s="771"/>
      <c r="L14" s="771"/>
      <c r="M14" s="771"/>
      <c r="N14" s="771"/>
      <c r="O14" s="771"/>
      <c r="P14" s="771"/>
      <c r="Q14" s="771"/>
      <c r="R14" s="771"/>
      <c r="S14" s="771"/>
      <c r="T14" s="771"/>
    </row>
    <row r="15" spans="1:20" s="570" customFormat="1" ht="18.75">
      <c r="A15" s="1201"/>
      <c r="B15" s="1201"/>
      <c r="C15" s="777"/>
      <c r="D15" s="777"/>
      <c r="F15" s="634"/>
      <c r="G15" s="577" t="s">
        <v>402</v>
      </c>
      <c r="H15" s="635"/>
      <c r="I15" s="636"/>
      <c r="J15" s="615"/>
      <c r="K15" s="771"/>
      <c r="L15" s="771"/>
      <c r="M15" s="771"/>
      <c r="N15" s="771"/>
      <c r="O15" s="771"/>
      <c r="P15" s="771"/>
      <c r="Q15" s="771"/>
      <c r="R15" s="771"/>
      <c r="S15" s="771"/>
      <c r="T15" s="771"/>
    </row>
    <row r="16" spans="1:20" s="570" customFormat="1" ht="18.75">
      <c r="A16" s="1201"/>
      <c r="B16" s="771"/>
      <c r="C16" s="771"/>
      <c r="D16" s="771"/>
      <c r="F16" s="819"/>
      <c r="G16" s="733" t="s">
        <v>505</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504</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6" t="s">
        <v>592</v>
      </c>
      <c r="H19" s="1196"/>
      <c r="I19" s="823"/>
      <c r="J19" s="773"/>
      <c r="K19" s="773"/>
      <c r="L19" s="773"/>
      <c r="M19" s="773"/>
      <c r="N19" s="773"/>
      <c r="O19" s="773"/>
      <c r="P19" s="773"/>
      <c r="Q19" s="773"/>
      <c r="R19" s="773"/>
      <c r="S19" s="773"/>
      <c r="T19" s="773"/>
    </row>
  </sheetData>
  <sheetProtection algorithmName="SHA-512" hashValue="uV6kEHJob/KfqXiYP1z/70PISfz4a0y5wi30huitzS2ulOTbJHx/StUGJSx2g+sS01jD/aQYGjLTymw1Rr5zXw==" saltValue="lnVworQrErvt5UHdkLonJ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9" t="s">
        <v>630</v>
      </c>
      <c r="M5" s="1229"/>
      <c r="N5" s="1229"/>
      <c r="O5" s="1229"/>
      <c r="P5" s="1229"/>
      <c r="Q5" s="1229"/>
      <c r="R5" s="1229"/>
      <c r="S5" s="1229"/>
      <c r="T5" s="1229"/>
      <c r="U5" s="664"/>
    </row>
    <row r="6" spans="1:34" ht="3" customHeight="1">
      <c r="J6" s="686"/>
      <c r="K6" s="686"/>
      <c r="L6" s="754"/>
      <c r="M6" s="754"/>
      <c r="N6" s="754"/>
      <c r="O6" s="755"/>
      <c r="P6" s="755"/>
      <c r="Q6" s="755"/>
      <c r="R6" s="755"/>
      <c r="S6" s="755"/>
      <c r="T6" s="755"/>
      <c r="U6" s="755"/>
      <c r="V6" s="804"/>
    </row>
    <row r="7" spans="1:34" ht="33.75">
      <c r="J7" s="686"/>
      <c r="K7" s="686"/>
      <c r="L7" s="754"/>
      <c r="M7" s="617" t="s">
        <v>743</v>
      </c>
      <c r="N7" s="754"/>
      <c r="O7" s="1240"/>
      <c r="P7" s="1241"/>
      <c r="Q7" s="1241"/>
      <c r="R7" s="1241"/>
      <c r="S7" s="1241"/>
      <c r="T7" s="1242"/>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501</v>
      </c>
      <c r="N9" s="666"/>
      <c r="O9" s="1206" t="str">
        <f>IF(NameOrPr_ch="",IF(NameOrPr="","",NameOrPr),NameOrPr_ch)</f>
        <v>Комитет по тарифам и ценовой политике Лен.области (ЛенРТК)</v>
      </c>
      <c r="P9" s="1206"/>
      <c r="Q9" s="1206"/>
      <c r="R9" s="1206"/>
      <c r="S9" s="1206"/>
      <c r="T9" s="1206"/>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595</v>
      </c>
      <c r="N10" s="666"/>
      <c r="O10" s="1206" t="str">
        <f>IF(datePr_ch="",IF(datePr="","",datePr),datePr_ch)</f>
        <v>19.12.2019</v>
      </c>
      <c r="P10" s="1206"/>
      <c r="Q10" s="1206"/>
      <c r="R10" s="1206"/>
      <c r="S10" s="1206"/>
      <c r="T10" s="1206"/>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594</v>
      </c>
      <c r="N11" s="666"/>
      <c r="O11" s="1206" t="str">
        <f>IF(numberPr_ch="",IF(numberPr="","",numberPr),numberPr_ch)</f>
        <v>524-п</v>
      </c>
      <c r="P11" s="1206"/>
      <c r="Q11" s="1206"/>
      <c r="R11" s="1206"/>
      <c r="S11" s="1206"/>
      <c r="T11" s="1206"/>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500</v>
      </c>
      <c r="N12" s="666"/>
      <c r="O12" s="1206" t="str">
        <f>IF(IstPub_ch="",IF(IstPub="","",IstPub),IstPub_ch)</f>
        <v>http://tarif.lenobl.ru/dokumenty/docs_category_3/</v>
      </c>
      <c r="P12" s="1206"/>
      <c r="Q12" s="1206"/>
      <c r="R12" s="1206"/>
      <c r="S12" s="1206"/>
      <c r="T12" s="1206"/>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0"/>
      <c r="M13" s="1230"/>
      <c r="N13" s="779"/>
      <c r="O13" s="767"/>
      <c r="P13" s="767"/>
      <c r="Q13" s="767"/>
      <c r="R13" s="767"/>
      <c r="S13" s="767"/>
      <c r="T13" s="767"/>
      <c r="U13" s="770" t="s">
        <v>372</v>
      </c>
      <c r="X13" s="771"/>
      <c r="Y13" s="771"/>
      <c r="Z13" s="771"/>
      <c r="AA13" s="771"/>
      <c r="AB13" s="771"/>
      <c r="AC13" s="771"/>
      <c r="AD13" s="771"/>
      <c r="AE13" s="771"/>
      <c r="AF13" s="771"/>
      <c r="AG13" s="771"/>
      <c r="AH13" s="771"/>
    </row>
    <row r="14" spans="1:34">
      <c r="J14" s="686"/>
      <c r="K14" s="686"/>
      <c r="L14" s="754"/>
      <c r="M14" s="754"/>
      <c r="N14" s="502"/>
      <c r="O14" s="1207"/>
      <c r="P14" s="1207"/>
      <c r="Q14" s="1207"/>
      <c r="R14" s="1207"/>
      <c r="S14" s="1207"/>
      <c r="T14" s="1207"/>
      <c r="U14" s="1207"/>
    </row>
    <row r="15" spans="1:34">
      <c r="J15" s="686"/>
      <c r="K15" s="686"/>
      <c r="L15" s="1151" t="s">
        <v>453</v>
      </c>
      <c r="M15" s="1151"/>
      <c r="N15" s="1151"/>
      <c r="O15" s="1151"/>
      <c r="P15" s="1151"/>
      <c r="Q15" s="1151"/>
      <c r="R15" s="1151"/>
      <c r="S15" s="1151"/>
      <c r="T15" s="1151"/>
      <c r="U15" s="1151"/>
      <c r="V15" s="1151"/>
      <c r="W15" s="1151" t="s">
        <v>454</v>
      </c>
    </row>
    <row r="16" spans="1:34" ht="14.25" customHeight="1">
      <c r="J16" s="686"/>
      <c r="K16" s="686"/>
      <c r="L16" s="1213" t="s">
        <v>91</v>
      </c>
      <c r="M16" s="1213" t="s">
        <v>638</v>
      </c>
      <c r="N16" s="661"/>
      <c r="O16" s="1214" t="s">
        <v>640</v>
      </c>
      <c r="P16" s="1215"/>
      <c r="Q16" s="1215"/>
      <c r="R16" s="1215"/>
      <c r="S16" s="1215"/>
      <c r="T16" s="1216"/>
      <c r="U16" s="1224" t="s">
        <v>340</v>
      </c>
      <c r="V16" s="1210" t="s">
        <v>274</v>
      </c>
      <c r="W16" s="1151"/>
    </row>
    <row r="17" spans="1:36" ht="14.25" customHeight="1">
      <c r="J17" s="686"/>
      <c r="K17" s="686"/>
      <c r="L17" s="1213"/>
      <c r="M17" s="1213"/>
      <c r="N17" s="662"/>
      <c r="O17" s="1219" t="s">
        <v>604</v>
      </c>
      <c r="P17" s="1217" t="s">
        <v>270</v>
      </c>
      <c r="Q17" s="1218"/>
      <c r="R17" s="1221" t="s">
        <v>653</v>
      </c>
      <c r="S17" s="1222"/>
      <c r="T17" s="1223"/>
      <c r="U17" s="1225"/>
      <c r="V17" s="1211"/>
      <c r="W17" s="1151"/>
    </row>
    <row r="18" spans="1:36" ht="33.75" customHeight="1">
      <c r="J18" s="686"/>
      <c r="K18" s="686"/>
      <c r="L18" s="1213"/>
      <c r="M18" s="1213"/>
      <c r="N18" s="663"/>
      <c r="O18" s="1220"/>
      <c r="P18" s="756" t="s">
        <v>605</v>
      </c>
      <c r="Q18" s="756" t="s">
        <v>6</v>
      </c>
      <c r="R18" s="780" t="s">
        <v>273</v>
      </c>
      <c r="S18" s="1208" t="s">
        <v>272</v>
      </c>
      <c r="T18" s="1209"/>
      <c r="U18" s="1226"/>
      <c r="V18" s="1212"/>
      <c r="W18" s="1151"/>
    </row>
    <row r="19" spans="1:36">
      <c r="J19" s="686"/>
      <c r="K19" s="569">
        <v>1</v>
      </c>
      <c r="L19" s="647" t="s">
        <v>92</v>
      </c>
      <c r="M19" s="647" t="s">
        <v>48</v>
      </c>
      <c r="N19" s="649" t="str">
        <f ca="1">OFFSET(N19,0,-1)</f>
        <v>2</v>
      </c>
      <c r="O19" s="778">
        <f ca="1">OFFSET(O19,0,-1)+1</f>
        <v>3</v>
      </c>
      <c r="P19" s="778">
        <f ca="1">OFFSET(P19,0,-1)+1</f>
        <v>4</v>
      </c>
      <c r="Q19" s="778">
        <f ca="1">OFFSET(Q19,0,-1)+1</f>
        <v>5</v>
      </c>
      <c r="R19" s="778">
        <f ca="1">OFFSET(R19,0,-1)+1</f>
        <v>6</v>
      </c>
      <c r="S19" s="1231">
        <f ca="1">OFFSET(S19,0,-1)+1</f>
        <v>7</v>
      </c>
      <c r="T19" s="1231"/>
      <c r="U19" s="778">
        <f ca="1">OFFSET(U19,0,-2)+1</f>
        <v>8</v>
      </c>
      <c r="V19" s="649">
        <f ca="1">OFFSET(V19,0,-1)</f>
        <v>8</v>
      </c>
      <c r="W19" s="778">
        <f ca="1">OFFSET(W19,0,-1)+1</f>
        <v>9</v>
      </c>
    </row>
    <row r="20" spans="1:36" ht="22.5">
      <c r="A20" s="1232">
        <v>1</v>
      </c>
      <c r="B20" s="883"/>
      <c r="C20" s="883"/>
      <c r="D20" s="883"/>
      <c r="E20" s="884"/>
      <c r="F20" s="885"/>
      <c r="G20" s="885"/>
      <c r="H20" s="885"/>
      <c r="I20" s="886"/>
      <c r="J20" s="881"/>
      <c r="K20" s="888"/>
      <c r="L20" s="781">
        <f>mergeValue(A20)</f>
        <v>1</v>
      </c>
      <c r="M20" s="641" t="s">
        <v>20</v>
      </c>
      <c r="N20" s="646"/>
      <c r="O20" s="1233"/>
      <c r="P20" s="1233"/>
      <c r="Q20" s="1233"/>
      <c r="R20" s="1233"/>
      <c r="S20" s="1233"/>
      <c r="T20" s="1233"/>
      <c r="U20" s="1233"/>
      <c r="V20" s="1233"/>
      <c r="W20" s="630" t="s">
        <v>475</v>
      </c>
      <c r="Y20" s="829"/>
      <c r="Z20" s="829" t="str">
        <f t="shared" ref="Z20:Z33" si="0">IF(M20="","",M20 )</f>
        <v>Наименование тарифа</v>
      </c>
      <c r="AA20" s="829"/>
      <c r="AB20" s="829"/>
      <c r="AC20" s="829"/>
      <c r="AI20" s="808"/>
      <c r="AJ20" s="808"/>
    </row>
    <row r="21" spans="1:36" ht="22.5">
      <c r="A21" s="1232"/>
      <c r="B21" s="1232">
        <v>1</v>
      </c>
      <c r="C21" s="883"/>
      <c r="D21" s="883"/>
      <c r="E21" s="885"/>
      <c r="F21" s="885"/>
      <c r="G21" s="885"/>
      <c r="H21" s="885"/>
      <c r="I21" s="880"/>
      <c r="J21" s="879"/>
      <c r="K21" s="882"/>
      <c r="L21" s="781" t="str">
        <f>mergeValue(A21) &amp;"."&amp; mergeValue(B21)</f>
        <v>1.1</v>
      </c>
      <c r="M21" s="692" t="s">
        <v>16</v>
      </c>
      <c r="N21" s="646"/>
      <c r="O21" s="1233"/>
      <c r="P21" s="1233"/>
      <c r="Q21" s="1233"/>
      <c r="R21" s="1233"/>
      <c r="S21" s="1233"/>
      <c r="T21" s="1233"/>
      <c r="U21" s="1233"/>
      <c r="V21" s="1233"/>
      <c r="W21" s="630" t="s">
        <v>476</v>
      </c>
      <c r="Y21" s="829"/>
      <c r="Z21" s="829" t="str">
        <f t="shared" si="0"/>
        <v>Территория действия тарифа</v>
      </c>
      <c r="AA21" s="829"/>
      <c r="AB21" s="829"/>
      <c r="AC21" s="829"/>
      <c r="AI21" s="808"/>
      <c r="AJ21" s="808"/>
    </row>
    <row r="22" spans="1:36" ht="22.5">
      <c r="A22" s="1232"/>
      <c r="B22" s="1232"/>
      <c r="C22" s="1232">
        <v>1</v>
      </c>
      <c r="D22" s="883"/>
      <c r="E22" s="885"/>
      <c r="F22" s="885"/>
      <c r="G22" s="885"/>
      <c r="H22" s="885"/>
      <c r="I22" s="887"/>
      <c r="J22" s="879"/>
      <c r="K22" s="882"/>
      <c r="L22" s="781" t="str">
        <f>mergeValue(A22) &amp;"."&amp; mergeValue(B22)&amp;"."&amp; mergeValue(C22)</f>
        <v>1.1.1</v>
      </c>
      <c r="M22" s="693" t="s">
        <v>7</v>
      </c>
      <c r="N22" s="646"/>
      <c r="O22" s="1233"/>
      <c r="P22" s="1233"/>
      <c r="Q22" s="1233"/>
      <c r="R22" s="1233"/>
      <c r="S22" s="1233"/>
      <c r="T22" s="1233"/>
      <c r="U22" s="1233"/>
      <c r="V22" s="1233"/>
      <c r="W22" s="630" t="s">
        <v>632</v>
      </c>
      <c r="Y22" s="829"/>
      <c r="Z22" s="829" t="str">
        <f t="shared" si="0"/>
        <v xml:space="preserve">Наименование системы теплоснабжения </v>
      </c>
      <c r="AA22" s="829"/>
      <c r="AB22" s="829"/>
      <c r="AC22" s="829"/>
      <c r="AI22" s="808"/>
      <c r="AJ22" s="808"/>
    </row>
    <row r="23" spans="1:36" ht="22.5">
      <c r="A23" s="1232"/>
      <c r="B23" s="1232"/>
      <c r="C23" s="1232"/>
      <c r="D23" s="1232">
        <v>1</v>
      </c>
      <c r="E23" s="885"/>
      <c r="F23" s="885"/>
      <c r="G23" s="885"/>
      <c r="H23" s="885"/>
      <c r="I23" s="887"/>
      <c r="J23" s="879"/>
      <c r="K23" s="882"/>
      <c r="L23" s="781" t="str">
        <f>mergeValue(A23) &amp;"."&amp; mergeValue(B23)&amp;"."&amp; mergeValue(C23)&amp;"."&amp; mergeValue(D23)</f>
        <v>1.1.1.1</v>
      </c>
      <c r="M23" s="694" t="s">
        <v>22</v>
      </c>
      <c r="N23" s="646"/>
      <c r="O23" s="1233"/>
      <c r="P23" s="1233"/>
      <c r="Q23" s="1233"/>
      <c r="R23" s="1233"/>
      <c r="S23" s="1233"/>
      <c r="T23" s="1233"/>
      <c r="U23" s="1233"/>
      <c r="V23" s="1233"/>
      <c r="W23" s="630" t="s">
        <v>633</v>
      </c>
      <c r="Y23" s="829"/>
      <c r="Z23" s="829" t="str">
        <f t="shared" si="0"/>
        <v xml:space="preserve">Источник тепловой энергии  </v>
      </c>
      <c r="AA23" s="829"/>
      <c r="AB23" s="829"/>
      <c r="AC23" s="829"/>
      <c r="AI23" s="808"/>
      <c r="AJ23" s="808"/>
    </row>
    <row r="24" spans="1:36" ht="101.25">
      <c r="A24" s="1232"/>
      <c r="B24" s="1232"/>
      <c r="C24" s="1232"/>
      <c r="D24" s="1232"/>
      <c r="E24" s="1232">
        <v>1</v>
      </c>
      <c r="F24" s="885"/>
      <c r="G24" s="885"/>
      <c r="H24" s="883">
        <v>1</v>
      </c>
      <c r="I24" s="1232">
        <v>1</v>
      </c>
      <c r="J24" s="885"/>
      <c r="K24" s="890"/>
      <c r="L24" s="781" t="str">
        <f>mergeValue(A24) &amp;"."&amp; mergeValue(B24)&amp;"."&amp; mergeValue(C24)&amp;"."&amp; mergeValue(D24)&amp;"."&amp; mergeValue(E24)</f>
        <v>1.1.1.1.1</v>
      </c>
      <c r="M24" s="554" t="s">
        <v>9</v>
      </c>
      <c r="N24" s="646"/>
      <c r="O24" s="1234"/>
      <c r="P24" s="1234"/>
      <c r="Q24" s="1234"/>
      <c r="R24" s="1234"/>
      <c r="S24" s="1234"/>
      <c r="T24" s="1234"/>
      <c r="U24" s="1234"/>
      <c r="V24" s="1234"/>
      <c r="W24" s="630" t="s">
        <v>637</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2"/>
      <c r="B25" s="1232"/>
      <c r="C25" s="1232"/>
      <c r="D25" s="1232"/>
      <c r="E25" s="1232"/>
      <c r="F25" s="1232">
        <v>1</v>
      </c>
      <c r="G25" s="883"/>
      <c r="H25" s="883"/>
      <c r="I25" s="1232"/>
      <c r="J25" s="1232">
        <v>1</v>
      </c>
      <c r="K25" s="891"/>
      <c r="L25" s="781" t="str">
        <f>mergeValue(A25) &amp;"."&amp; mergeValue(B25)&amp;"."&amp; mergeValue(C25)&amp;"."&amp; mergeValue(D25)&amp;"."&amp; mergeValue(E25)&amp;"."&amp; mergeValue(F25)</f>
        <v>1.1.1.1.1.1</v>
      </c>
      <c r="M25" s="555" t="s">
        <v>10</v>
      </c>
      <c r="N25" s="646"/>
      <c r="O25" s="1234"/>
      <c r="P25" s="1234"/>
      <c r="Q25" s="1234"/>
      <c r="R25" s="1234"/>
      <c r="S25" s="1234"/>
      <c r="T25" s="1234"/>
      <c r="U25" s="1234"/>
      <c r="V25" s="1234"/>
      <c r="W25" s="630" t="s">
        <v>635</v>
      </c>
      <c r="Y25" s="829"/>
      <c r="Z25" s="829" t="str">
        <f t="shared" si="0"/>
        <v>Группа потребителей</v>
      </c>
      <c r="AA25" s="829"/>
      <c r="AB25" s="829"/>
      <c r="AC25" s="829"/>
      <c r="AI25" s="808"/>
      <c r="AJ25" s="808"/>
    </row>
    <row r="26" spans="1:36" ht="189" customHeight="1">
      <c r="A26" s="1232"/>
      <c r="B26" s="1232"/>
      <c r="C26" s="1232"/>
      <c r="D26" s="1232"/>
      <c r="E26" s="1232"/>
      <c r="F26" s="1232"/>
      <c r="G26" s="883">
        <v>1</v>
      </c>
      <c r="H26" s="883"/>
      <c r="I26" s="1232"/>
      <c r="J26" s="1232"/>
      <c r="K26" s="891">
        <v>1</v>
      </c>
      <c r="L26" s="781" t="str">
        <f>mergeValue(A26) &amp;"."&amp; mergeValue(B26)&amp;"."&amp; mergeValue(C26)&amp;"."&amp; mergeValue(D26)&amp;"."&amp; mergeValue(E26)&amp;"."&amp; mergeValue(F26)&amp;"."&amp; mergeValue(G26)</f>
        <v>1.1.1.1.1.1.1</v>
      </c>
      <c r="M26" s="1065"/>
      <c r="N26" s="646"/>
      <c r="O26" s="763"/>
      <c r="P26" s="763"/>
      <c r="Q26" s="1090"/>
      <c r="R26" s="1227"/>
      <c r="S26" s="1228" t="s">
        <v>83</v>
      </c>
      <c r="T26" s="1227"/>
      <c r="U26" s="1228" t="s">
        <v>84</v>
      </c>
      <c r="V26" s="763"/>
      <c r="W26" s="1203" t="s">
        <v>654</v>
      </c>
      <c r="X26" s="808" t="str">
        <f>strCheckDate(O27:V27)</f>
        <v/>
      </c>
      <c r="Y26" s="829"/>
      <c r="Z26" s="829" t="str">
        <f t="shared" si="0"/>
        <v/>
      </c>
      <c r="AA26" s="829"/>
      <c r="AB26" s="829"/>
      <c r="AC26" s="829"/>
      <c r="AI26" s="808"/>
      <c r="AJ26" s="808"/>
    </row>
    <row r="27" spans="1:36" ht="11.25" hidden="1">
      <c r="A27" s="1232"/>
      <c r="B27" s="1232"/>
      <c r="C27" s="1232"/>
      <c r="D27" s="1232"/>
      <c r="E27" s="1232"/>
      <c r="F27" s="1232"/>
      <c r="G27" s="883"/>
      <c r="H27" s="883"/>
      <c r="I27" s="1232"/>
      <c r="J27" s="1232"/>
      <c r="K27" s="891"/>
      <c r="L27" s="800"/>
      <c r="M27" s="646"/>
      <c r="N27" s="646"/>
      <c r="O27" s="763"/>
      <c r="P27" s="763"/>
      <c r="Q27" s="769" t="str">
        <f>R26 &amp; "-" &amp; T26</f>
        <v>-</v>
      </c>
      <c r="R27" s="1227"/>
      <c r="S27" s="1228"/>
      <c r="T27" s="1227"/>
      <c r="U27" s="1228"/>
      <c r="V27" s="763"/>
      <c r="W27" s="1204"/>
      <c r="Y27" s="829"/>
      <c r="Z27" s="829" t="str">
        <f t="shared" si="0"/>
        <v/>
      </c>
      <c r="AA27" s="829"/>
      <c r="AB27" s="829"/>
      <c r="AC27" s="829"/>
      <c r="AI27" s="808"/>
      <c r="AJ27" s="808"/>
    </row>
    <row r="28" spans="1:36" ht="15" customHeight="1">
      <c r="A28" s="1232"/>
      <c r="B28" s="1232"/>
      <c r="C28" s="1232"/>
      <c r="D28" s="1232"/>
      <c r="E28" s="1232"/>
      <c r="F28" s="1232"/>
      <c r="G28" s="885"/>
      <c r="H28" s="883"/>
      <c r="I28" s="1232"/>
      <c r="J28" s="1232"/>
      <c r="K28" s="890"/>
      <c r="L28" s="688"/>
      <c r="M28" s="557" t="s">
        <v>25</v>
      </c>
      <c r="N28" s="765"/>
      <c r="O28" s="765"/>
      <c r="P28" s="765"/>
      <c r="Q28" s="765"/>
      <c r="R28" s="765"/>
      <c r="S28" s="765"/>
      <c r="T28" s="765"/>
      <c r="U28" s="765"/>
      <c r="V28" s="762"/>
      <c r="W28" s="1205"/>
      <c r="Y28" s="829"/>
      <c r="Z28" s="829" t="str">
        <f t="shared" si="0"/>
        <v>Добавить вид теплоносителя (параметры теплоносителя)</v>
      </c>
      <c r="AA28" s="829"/>
      <c r="AB28" s="829"/>
      <c r="AC28" s="829"/>
      <c r="AI28" s="808"/>
      <c r="AJ28" s="808"/>
    </row>
    <row r="29" spans="1:36" ht="15" customHeight="1">
      <c r="A29" s="1232"/>
      <c r="B29" s="1232"/>
      <c r="C29" s="1232"/>
      <c r="D29" s="1232"/>
      <c r="E29" s="1232"/>
      <c r="F29" s="885"/>
      <c r="G29" s="885"/>
      <c r="H29" s="883"/>
      <c r="I29" s="1232"/>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2"/>
      <c r="B30" s="1232"/>
      <c r="C30" s="1232"/>
      <c r="D30" s="1232"/>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2"/>
      <c r="B31" s="1232"/>
      <c r="C31" s="1232"/>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2"/>
      <c r="B32" s="1232"/>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2"/>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3"/>
      <c r="M34" s="736" t="s">
        <v>308</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6" t="s">
        <v>631</v>
      </c>
      <c r="N36" s="1196"/>
      <c r="O36" s="1196"/>
      <c r="P36" s="1196"/>
      <c r="Q36" s="1196"/>
      <c r="R36" s="1196"/>
      <c r="S36" s="1196"/>
      <c r="T36" s="1196"/>
      <c r="U36" s="1196"/>
      <c r="V36" s="1196"/>
      <c r="W36" s="1196"/>
    </row>
  </sheetData>
  <sheetProtection algorithmName="SHA-512" hashValue="kP0FLiA9hU7o0/fmulHeJHaLZV1j9/6LVNXo4gL6KYEJLfImEpRg8KZV1aNRuHPoe1ueMODDa9ohnWdB3DARJA==" saltValue="HoemMCfynbW8uW1KkeYMmQ=="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7" t="s">
        <v>490</v>
      </c>
      <c r="G2" s="1198"/>
      <c r="H2" s="1199"/>
      <c r="I2" s="640"/>
    </row>
    <row r="3" spans="1:20" ht="3" customHeight="1"/>
    <row r="4" spans="1:20" s="570" customFormat="1" ht="11.25">
      <c r="A4" s="590"/>
      <c r="B4" s="590"/>
      <c r="C4" s="590"/>
      <c r="D4" s="590"/>
      <c r="F4" s="1151" t="s">
        <v>453</v>
      </c>
      <c r="G4" s="1151"/>
      <c r="H4" s="1151"/>
      <c r="I4" s="1200"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00"/>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19.12.2019</v>
      </c>
      <c r="I7" s="581" t="s">
        <v>492</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493</v>
      </c>
      <c r="H8" s="604"/>
      <c r="I8" s="581" t="s">
        <v>589</v>
      </c>
      <c r="J8" s="615"/>
      <c r="K8" s="590"/>
      <c r="L8" s="590"/>
      <c r="M8" s="590"/>
      <c r="N8" s="590"/>
      <c r="O8" s="590"/>
      <c r="P8" s="590"/>
      <c r="Q8" s="590"/>
      <c r="R8" s="590"/>
      <c r="S8" s="590"/>
      <c r="T8" s="590"/>
    </row>
    <row r="9" spans="1:20" s="570" customFormat="1" ht="22.5">
      <c r="A9" s="1201"/>
      <c r="B9" s="590"/>
      <c r="C9" s="590"/>
      <c r="D9" s="590"/>
      <c r="F9" s="616" t="str">
        <f>"3." &amp;mergeValue(A9)</f>
        <v>3.1</v>
      </c>
      <c r="G9" s="632" t="s">
        <v>494</v>
      </c>
      <c r="H9" s="604"/>
      <c r="I9" s="581" t="s">
        <v>587</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591</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497</v>
      </c>
      <c r="H13" s="604"/>
      <c r="I13" s="1202" t="s">
        <v>590</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402</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592</v>
      </c>
      <c r="H19" s="1196"/>
      <c r="I19" s="594"/>
      <c r="J19" s="614"/>
      <c r="K19" s="614"/>
      <c r="L19" s="614"/>
      <c r="M19" s="614"/>
      <c r="N19" s="614"/>
      <c r="O19" s="614"/>
      <c r="P19" s="614"/>
      <c r="Q19" s="614"/>
      <c r="R19" s="614"/>
      <c r="S19" s="614"/>
      <c r="T19" s="614"/>
    </row>
  </sheetData>
  <sheetProtection algorithmName="SHA-512" hashValue="QJEDT8JkSBn2oD6JBBpjLLAzzh0iATf+S4jvzAP9O8w73cFtOFVx9IEbhp0ojND9K4tIrvClb2ldlbR/F9vtVQ==" saltValue="xXtO0p3YYxjmgA8x6roWS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0"/>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9" t="s">
        <v>630</v>
      </c>
      <c r="M5" s="1229"/>
      <c r="N5" s="1229"/>
      <c r="O5" s="1229"/>
      <c r="P5" s="1229"/>
      <c r="Q5" s="1229"/>
      <c r="R5" s="1229"/>
      <c r="S5" s="1229"/>
      <c r="T5" s="1229"/>
      <c r="U5" s="497"/>
    </row>
    <row r="6" spans="1:33" ht="3" customHeight="1">
      <c r="J6" s="482"/>
      <c r="K6" s="482"/>
      <c r="L6" s="478"/>
      <c r="M6" s="478"/>
      <c r="N6" s="478"/>
      <c r="O6" s="481"/>
      <c r="P6" s="481"/>
      <c r="Q6" s="481"/>
      <c r="R6" s="481"/>
      <c r="S6" s="481"/>
      <c r="T6" s="481"/>
      <c r="U6" s="478"/>
    </row>
    <row r="7" spans="1:33" s="492" customFormat="1" ht="22.5">
      <c r="A7" s="511"/>
      <c r="B7" s="511"/>
      <c r="C7" s="511"/>
      <c r="D7" s="511"/>
      <c r="E7" s="511"/>
      <c r="F7" s="511"/>
      <c r="G7" s="511"/>
      <c r="H7" s="511"/>
      <c r="L7" s="499"/>
      <c r="M7" s="617" t="s">
        <v>501</v>
      </c>
      <c r="N7" s="666"/>
      <c r="O7" s="1206" t="str">
        <f>IF(NameOrPr_ch="",IF(NameOrPr="","",NameOrPr),NameOrPr_ch)</f>
        <v>Комитет по тарифам и ценовой политике Лен.области (ЛенРТК)</v>
      </c>
      <c r="P7" s="1206"/>
      <c r="Q7" s="1206"/>
      <c r="R7" s="1206"/>
      <c r="S7" s="1206"/>
      <c r="T7" s="1206"/>
      <c r="U7" s="582"/>
      <c r="V7" s="582"/>
      <c r="W7" s="519"/>
      <c r="X7" s="505"/>
      <c r="Y7" s="505"/>
      <c r="Z7" s="505"/>
      <c r="AA7" s="505"/>
      <c r="AB7" s="505"/>
      <c r="AC7" s="505"/>
      <c r="AD7" s="505"/>
      <c r="AE7" s="505"/>
      <c r="AF7" s="505"/>
      <c r="AG7" s="505"/>
    </row>
    <row r="8" spans="1:33" s="492" customFormat="1" ht="18.75">
      <c r="A8" s="511"/>
      <c r="B8" s="511"/>
      <c r="C8" s="511"/>
      <c r="D8" s="511"/>
      <c r="E8" s="511"/>
      <c r="F8" s="511"/>
      <c r="G8" s="511"/>
      <c r="H8" s="511"/>
      <c r="L8" s="499"/>
      <c r="M8" s="617" t="s">
        <v>595</v>
      </c>
      <c r="N8" s="666"/>
      <c r="O8" s="1206" t="str">
        <f>IF(datePr_ch="",IF(datePr="","",datePr),datePr_ch)</f>
        <v>19.12.2019</v>
      </c>
      <c r="P8" s="1206"/>
      <c r="Q8" s="1206"/>
      <c r="R8" s="1206"/>
      <c r="S8" s="1206"/>
      <c r="T8" s="1206"/>
      <c r="U8" s="582"/>
      <c r="V8" s="582"/>
      <c r="W8" s="519"/>
      <c r="X8" s="505"/>
      <c r="Y8" s="505"/>
      <c r="Z8" s="505"/>
      <c r="AA8" s="505"/>
      <c r="AB8" s="505"/>
      <c r="AC8" s="505"/>
      <c r="AD8" s="505"/>
      <c r="AE8" s="505"/>
      <c r="AF8" s="505"/>
      <c r="AG8" s="505"/>
    </row>
    <row r="9" spans="1:33" s="492" customFormat="1" ht="18.75">
      <c r="A9" s="511"/>
      <c r="B9" s="511"/>
      <c r="C9" s="511"/>
      <c r="D9" s="511"/>
      <c r="E9" s="511"/>
      <c r="F9" s="511"/>
      <c r="G9" s="511"/>
      <c r="H9" s="511"/>
      <c r="L9" s="152"/>
      <c r="M9" s="617" t="s">
        <v>594</v>
      </c>
      <c r="N9" s="666"/>
      <c r="O9" s="1206" t="str">
        <f>IF(numberPr_ch="",IF(numberPr="","",numberPr),numberPr_ch)</f>
        <v>524-п</v>
      </c>
      <c r="P9" s="1206"/>
      <c r="Q9" s="1206"/>
      <c r="R9" s="1206"/>
      <c r="S9" s="1206"/>
      <c r="T9" s="1206"/>
      <c r="U9" s="582"/>
      <c r="V9" s="582"/>
      <c r="W9" s="519"/>
      <c r="X9" s="505"/>
      <c r="Y9" s="505"/>
      <c r="Z9" s="505"/>
      <c r="AA9" s="505"/>
      <c r="AB9" s="505"/>
      <c r="AC9" s="505"/>
      <c r="AD9" s="505"/>
      <c r="AE9" s="505"/>
      <c r="AF9" s="505"/>
      <c r="AG9" s="505"/>
    </row>
    <row r="10" spans="1:33" s="492" customFormat="1" ht="18.75">
      <c r="A10" s="511"/>
      <c r="B10" s="511"/>
      <c r="C10" s="511"/>
      <c r="D10" s="511"/>
      <c r="E10" s="511"/>
      <c r="F10" s="511"/>
      <c r="G10" s="511"/>
      <c r="H10" s="511"/>
      <c r="L10" s="152"/>
      <c r="M10" s="617" t="s">
        <v>500</v>
      </c>
      <c r="N10" s="666"/>
      <c r="O10" s="1206" t="str">
        <f>IF(IstPub_ch="",IF(IstPub="","",IstPub),IstPub_ch)</f>
        <v>http://tarif.lenobl.ru/dokumenty/docs_category_3/</v>
      </c>
      <c r="P10" s="1206"/>
      <c r="Q10" s="1206"/>
      <c r="R10" s="1206"/>
      <c r="S10" s="1206"/>
      <c r="T10" s="1206"/>
      <c r="U10" s="582"/>
      <c r="V10" s="582"/>
      <c r="W10" s="519"/>
      <c r="X10" s="505"/>
      <c r="Y10" s="505"/>
      <c r="Z10" s="505"/>
      <c r="AA10" s="505"/>
      <c r="AB10" s="505"/>
      <c r="AC10" s="505"/>
      <c r="AD10" s="505"/>
      <c r="AE10" s="505"/>
      <c r="AF10" s="505"/>
      <c r="AG10" s="505"/>
    </row>
    <row r="11" spans="1:33" s="492" customFormat="1" ht="11.25" hidden="1">
      <c r="A11" s="511"/>
      <c r="B11" s="511"/>
      <c r="C11" s="511"/>
      <c r="D11" s="511"/>
      <c r="E11" s="511"/>
      <c r="F11" s="511"/>
      <c r="G11" s="511"/>
      <c r="H11" s="511"/>
      <c r="L11" s="152"/>
      <c r="M11" s="152"/>
      <c r="N11" s="489"/>
      <c r="O11" s="498"/>
      <c r="P11" s="498"/>
      <c r="Q11" s="498"/>
      <c r="R11" s="498"/>
      <c r="S11" s="498"/>
      <c r="T11" s="498"/>
      <c r="U11" s="503" t="s">
        <v>372</v>
      </c>
      <c r="X11" s="505"/>
      <c r="Y11" s="505"/>
      <c r="Z11" s="505"/>
      <c r="AA11" s="505"/>
      <c r="AB11" s="505"/>
      <c r="AC11" s="505"/>
      <c r="AD11" s="505"/>
      <c r="AE11" s="505"/>
      <c r="AF11" s="505"/>
      <c r="AG11" s="505"/>
    </row>
    <row r="12" spans="1:33" ht="15" customHeight="1">
      <c r="H12" s="510" t="s">
        <v>92</v>
      </c>
      <c r="J12" s="482"/>
      <c r="K12" s="482"/>
      <c r="L12" s="478"/>
      <c r="M12" s="478"/>
      <c r="N12" s="478"/>
      <c r="O12" s="1246"/>
      <c r="P12" s="1246"/>
      <c r="Q12" s="1246"/>
      <c r="R12" s="1246"/>
      <c r="S12" s="1246"/>
      <c r="T12" s="1246"/>
      <c r="U12" s="1246"/>
    </row>
    <row r="13" spans="1:33">
      <c r="J13" s="482"/>
      <c r="K13" s="482"/>
      <c r="L13" s="1151" t="s">
        <v>453</v>
      </c>
      <c r="M13" s="1151"/>
      <c r="N13" s="1151"/>
      <c r="O13" s="1151"/>
      <c r="P13" s="1151"/>
      <c r="Q13" s="1151"/>
      <c r="R13" s="1151"/>
      <c r="S13" s="1151"/>
      <c r="T13" s="1151"/>
      <c r="U13" s="1151"/>
      <c r="V13" s="1151"/>
      <c r="W13" s="1151" t="s">
        <v>454</v>
      </c>
    </row>
    <row r="14" spans="1:33" ht="14.25" customHeight="1">
      <c r="J14" s="482"/>
      <c r="K14" s="482"/>
      <c r="L14" s="1213" t="s">
        <v>91</v>
      </c>
      <c r="M14" s="1213" t="s">
        <v>638</v>
      </c>
      <c r="N14" s="475"/>
      <c r="O14" s="1214" t="s">
        <v>640</v>
      </c>
      <c r="P14" s="1215"/>
      <c r="Q14" s="1215"/>
      <c r="R14" s="1215"/>
      <c r="S14" s="1215"/>
      <c r="T14" s="1216"/>
      <c r="U14" s="1224" t="s">
        <v>340</v>
      </c>
      <c r="V14" s="1245" t="s">
        <v>274</v>
      </c>
      <c r="W14" s="1151"/>
    </row>
    <row r="15" spans="1:33" ht="14.25" customHeight="1">
      <c r="J15" s="482"/>
      <c r="K15" s="482"/>
      <c r="L15" s="1213"/>
      <c r="M15" s="1213"/>
      <c r="N15" s="474"/>
      <c r="O15" s="1219" t="s">
        <v>639</v>
      </c>
      <c r="P15" s="655"/>
      <c r="Q15" s="655"/>
      <c r="R15" s="1222" t="s">
        <v>653</v>
      </c>
      <c r="S15" s="1222"/>
      <c r="T15" s="1223"/>
      <c r="U15" s="1225"/>
      <c r="V15" s="1245"/>
      <c r="W15" s="1151"/>
    </row>
    <row r="16" spans="1:33" ht="30.75" customHeight="1">
      <c r="J16" s="482"/>
      <c r="K16" s="482"/>
      <c r="L16" s="1213"/>
      <c r="M16" s="1213"/>
      <c r="N16" s="473"/>
      <c r="O16" s="1220"/>
      <c r="P16" s="653"/>
      <c r="Q16" s="654"/>
      <c r="R16" s="536" t="s">
        <v>273</v>
      </c>
      <c r="S16" s="1208" t="s">
        <v>272</v>
      </c>
      <c r="T16" s="1209"/>
      <c r="U16" s="1226"/>
      <c r="V16" s="1245"/>
      <c r="W16" s="1151"/>
    </row>
    <row r="17" spans="1:33">
      <c r="J17" s="482"/>
      <c r="K17" s="490">
        <v>1</v>
      </c>
      <c r="L17" s="637" t="s">
        <v>92</v>
      </c>
      <c r="M17" s="637" t="s">
        <v>48</v>
      </c>
      <c r="N17" s="509" t="s">
        <v>48</v>
      </c>
      <c r="O17" s="638">
        <f ca="1">OFFSET(O17,0,-1)+1</f>
        <v>3</v>
      </c>
      <c r="P17" s="639">
        <f ca="1">OFFSET(P17,0,-1)</f>
        <v>3</v>
      </c>
      <c r="Q17" s="639">
        <f ca="1">OFFSET(Q17,0,-1)</f>
        <v>3</v>
      </c>
      <c r="R17" s="638">
        <f ca="1">OFFSET(R17,0,-1)+1</f>
        <v>4</v>
      </c>
      <c r="S17" s="1243">
        <f ca="1">OFFSET(S17,0,-1)+1</f>
        <v>5</v>
      </c>
      <c r="T17" s="1243"/>
      <c r="U17" s="638">
        <f ca="1">OFFSET(U17,0,-2)+1</f>
        <v>6</v>
      </c>
      <c r="V17" s="639">
        <f ca="1">OFFSET(V17,0,-1)</f>
        <v>6</v>
      </c>
      <c r="W17" s="638">
        <f ca="1">OFFSET(W17,0,-1)+1</f>
        <v>7</v>
      </c>
    </row>
    <row r="18" spans="1:33" ht="22.5">
      <c r="A18" s="1232">
        <v>1</v>
      </c>
      <c r="B18" s="901"/>
      <c r="C18" s="901"/>
      <c r="D18" s="901"/>
      <c r="E18" s="902"/>
      <c r="F18" s="903"/>
      <c r="G18" s="903"/>
      <c r="H18" s="903"/>
      <c r="I18" s="904"/>
      <c r="J18" s="899"/>
      <c r="K18" s="906"/>
      <c r="L18" s="593">
        <f>mergeValue(A18)</f>
        <v>1</v>
      </c>
      <c r="M18" s="641" t="s">
        <v>20</v>
      </c>
      <c r="N18" s="580"/>
      <c r="O18" s="1244"/>
      <c r="P18" s="1244"/>
      <c r="Q18" s="1244"/>
      <c r="R18" s="1244"/>
      <c r="S18" s="1244"/>
      <c r="T18" s="1244"/>
      <c r="U18" s="1244"/>
      <c r="V18" s="1244"/>
      <c r="W18" s="630" t="s">
        <v>475</v>
      </c>
    </row>
    <row r="19" spans="1:33" ht="22.5">
      <c r="A19" s="1232"/>
      <c r="B19" s="1232">
        <v>1</v>
      </c>
      <c r="C19" s="901"/>
      <c r="D19" s="901"/>
      <c r="E19" s="903"/>
      <c r="F19" s="903"/>
      <c r="G19" s="903"/>
      <c r="H19" s="903"/>
      <c r="I19" s="898"/>
      <c r="J19" s="897"/>
      <c r="K19" s="900"/>
      <c r="L19" s="593" t="str">
        <f>mergeValue(A19) &amp;"."&amp; mergeValue(B19)</f>
        <v>1.1</v>
      </c>
      <c r="M19" s="546" t="s">
        <v>16</v>
      </c>
      <c r="N19" s="580"/>
      <c r="O19" s="1244"/>
      <c r="P19" s="1244"/>
      <c r="Q19" s="1244"/>
      <c r="R19" s="1244"/>
      <c r="S19" s="1244"/>
      <c r="T19" s="1244"/>
      <c r="U19" s="1244"/>
      <c r="V19" s="1244"/>
      <c r="W19" s="630" t="s">
        <v>476</v>
      </c>
    </row>
    <row r="20" spans="1:33" ht="22.5">
      <c r="A20" s="1232"/>
      <c r="B20" s="1232"/>
      <c r="C20" s="1232">
        <v>1</v>
      </c>
      <c r="D20" s="901"/>
      <c r="E20" s="903"/>
      <c r="F20" s="903"/>
      <c r="G20" s="903"/>
      <c r="H20" s="903"/>
      <c r="I20" s="905"/>
      <c r="J20" s="897"/>
      <c r="K20" s="900"/>
      <c r="L20" s="593" t="str">
        <f>mergeValue(A20) &amp;"."&amp; mergeValue(B20)&amp;"."&amp; mergeValue(C20)</f>
        <v>1.1.1</v>
      </c>
      <c r="M20" s="547" t="s">
        <v>7</v>
      </c>
      <c r="N20" s="580"/>
      <c r="O20" s="1244"/>
      <c r="P20" s="1244"/>
      <c r="Q20" s="1244"/>
      <c r="R20" s="1244"/>
      <c r="S20" s="1244"/>
      <c r="T20" s="1244"/>
      <c r="U20" s="1244"/>
      <c r="V20" s="1244"/>
      <c r="W20" s="630" t="s">
        <v>632</v>
      </c>
    </row>
    <row r="21" spans="1:33" ht="22.5">
      <c r="A21" s="1232"/>
      <c r="B21" s="1232"/>
      <c r="C21" s="1232"/>
      <c r="D21" s="1232">
        <v>1</v>
      </c>
      <c r="E21" s="903"/>
      <c r="F21" s="903"/>
      <c r="G21" s="903"/>
      <c r="H21" s="903"/>
      <c r="I21" s="905"/>
      <c r="J21" s="897"/>
      <c r="K21" s="900"/>
      <c r="L21" s="593" t="str">
        <f>mergeValue(A21) &amp;"."&amp; mergeValue(B21)&amp;"."&amp; mergeValue(C21)&amp;"."&amp; mergeValue(D21)</f>
        <v>1.1.1.1</v>
      </c>
      <c r="M21" s="548" t="s">
        <v>22</v>
      </c>
      <c r="N21" s="580"/>
      <c r="O21" s="1244"/>
      <c r="P21" s="1244"/>
      <c r="Q21" s="1244"/>
      <c r="R21" s="1244"/>
      <c r="S21" s="1244"/>
      <c r="T21" s="1244"/>
      <c r="U21" s="1244"/>
      <c r="V21" s="1244"/>
      <c r="W21" s="630" t="s">
        <v>633</v>
      </c>
    </row>
    <row r="22" spans="1:33" ht="101.25">
      <c r="A22" s="1232"/>
      <c r="B22" s="1232"/>
      <c r="C22" s="1232"/>
      <c r="D22" s="1232"/>
      <c r="E22" s="1232">
        <v>1</v>
      </c>
      <c r="F22" s="903"/>
      <c r="G22" s="903"/>
      <c r="H22" s="901">
        <v>1</v>
      </c>
      <c r="I22" s="1232">
        <v>1</v>
      </c>
      <c r="J22" s="903"/>
      <c r="K22" s="908"/>
      <c r="L22" s="593" t="str">
        <f>mergeValue(A22) &amp;"."&amp; mergeValue(B22)&amp;"."&amp; mergeValue(C22)&amp;"."&amp; mergeValue(D22)&amp;"."&amp; mergeValue(E22)</f>
        <v>1.1.1.1.1</v>
      </c>
      <c r="M22" s="554" t="s">
        <v>9</v>
      </c>
      <c r="N22" s="581"/>
      <c r="O22" s="1234"/>
      <c r="P22" s="1234"/>
      <c r="Q22" s="1234"/>
      <c r="R22" s="1234"/>
      <c r="S22" s="1234"/>
      <c r="T22" s="1234"/>
      <c r="U22" s="1234"/>
      <c r="V22" s="1234"/>
      <c r="W22" s="630" t="s">
        <v>637</v>
      </c>
    </row>
    <row r="23" spans="1:33" ht="90">
      <c r="A23" s="1232"/>
      <c r="B23" s="1232"/>
      <c r="C23" s="1232"/>
      <c r="D23" s="1232"/>
      <c r="E23" s="1232"/>
      <c r="F23" s="1232">
        <v>1</v>
      </c>
      <c r="G23" s="901"/>
      <c r="H23" s="901"/>
      <c r="I23" s="1232"/>
      <c r="J23" s="1232">
        <v>1</v>
      </c>
      <c r="K23" s="909"/>
      <c r="L23" s="593" t="str">
        <f>mergeValue(A23) &amp;"."&amp; mergeValue(B23)&amp;"."&amp; mergeValue(C23)&amp;"."&amp; mergeValue(D23)&amp;"."&amp; mergeValue(E23)&amp;"."&amp; mergeValue(F23)</f>
        <v>1.1.1.1.1.1</v>
      </c>
      <c r="M23" s="555" t="s">
        <v>10</v>
      </c>
      <c r="N23" s="581"/>
      <c r="O23" s="1235"/>
      <c r="P23" s="1236"/>
      <c r="Q23" s="1236"/>
      <c r="R23" s="1236"/>
      <c r="S23" s="1236"/>
      <c r="T23" s="1236"/>
      <c r="U23" s="1236"/>
      <c r="V23" s="1237"/>
      <c r="W23" s="630" t="s">
        <v>635</v>
      </c>
      <c r="Y23" s="504" t="str">
        <f>strCheckUnique(Z23:Z26)</f>
        <v/>
      </c>
      <c r="AA23" s="504" t="str">
        <f>IF(O23="","",O23 &amp; ":_")</f>
        <v/>
      </c>
    </row>
    <row r="24" spans="1:33" ht="189" customHeight="1">
      <c r="A24" s="1232"/>
      <c r="B24" s="1232"/>
      <c r="C24" s="1232"/>
      <c r="D24" s="1232"/>
      <c r="E24" s="1232"/>
      <c r="F24" s="1232"/>
      <c r="G24" s="901">
        <v>1</v>
      </c>
      <c r="H24" s="901"/>
      <c r="I24" s="1232"/>
      <c r="J24" s="1232"/>
      <c r="K24" s="909">
        <v>1</v>
      </c>
      <c r="L24" s="593" t="str">
        <f>mergeValue(A24) &amp;"."&amp; mergeValue(B24)&amp;"."&amp; mergeValue(C24)&amp;"."&amp; mergeValue(D24)&amp;"."&amp; mergeValue(E24)&amp;"."&amp; mergeValue(F24)&amp;"."&amp; mergeValue(G24)</f>
        <v>1.1.1.1.1.1.1</v>
      </c>
      <c r="M24" s="1065"/>
      <c r="N24" s="586"/>
      <c r="O24" s="1074"/>
      <c r="P24" s="562"/>
      <c r="Q24" s="562"/>
      <c r="R24" s="1238"/>
      <c r="S24" s="1228" t="s">
        <v>83</v>
      </c>
      <c r="T24" s="1238"/>
      <c r="U24" s="1228" t="s">
        <v>84</v>
      </c>
      <c r="V24" s="578"/>
      <c r="W24" s="1203" t="s">
        <v>655</v>
      </c>
      <c r="X24" s="500" t="str">
        <f>strCheckDate(O25:V25)</f>
        <v/>
      </c>
      <c r="Y24" s="504"/>
      <c r="Z24" s="504" t="str">
        <f>IF(M24="","",M24 )</f>
        <v/>
      </c>
      <c r="AA24" s="504"/>
      <c r="AB24" s="504"/>
      <c r="AC24" s="504"/>
    </row>
    <row r="25" spans="1:33" ht="11.25" hidden="1">
      <c r="A25" s="1232"/>
      <c r="B25" s="1232"/>
      <c r="C25" s="1232"/>
      <c r="D25" s="1232"/>
      <c r="E25" s="1232"/>
      <c r="F25" s="1232"/>
      <c r="G25" s="901"/>
      <c r="H25" s="901"/>
      <c r="I25" s="1232"/>
      <c r="J25" s="1232"/>
      <c r="K25" s="909"/>
      <c r="L25" s="600"/>
      <c r="M25" s="646"/>
      <c r="N25" s="586"/>
      <c r="O25" s="584"/>
      <c r="P25" s="562"/>
      <c r="Q25" s="584" t="str">
        <f>R24 &amp; "-" &amp; T24</f>
        <v>-</v>
      </c>
      <c r="R25" s="1227"/>
      <c r="S25" s="1228"/>
      <c r="T25" s="1227"/>
      <c r="U25" s="1228"/>
      <c r="V25" s="578"/>
      <c r="W25" s="1204"/>
    </row>
    <row r="26" spans="1:33" s="476" customFormat="1" ht="15" customHeight="1">
      <c r="A26" s="1232"/>
      <c r="B26" s="1232"/>
      <c r="C26" s="1232"/>
      <c r="D26" s="1232"/>
      <c r="E26" s="1232"/>
      <c r="F26" s="1232"/>
      <c r="G26" s="903"/>
      <c r="H26" s="901"/>
      <c r="I26" s="1232"/>
      <c r="J26" s="1232"/>
      <c r="K26" s="908"/>
      <c r="L26" s="538"/>
      <c r="M26" s="557" t="s">
        <v>25</v>
      </c>
      <c r="N26" s="551"/>
      <c r="O26" s="545"/>
      <c r="P26" s="545"/>
      <c r="Q26" s="545"/>
      <c r="R26" s="573"/>
      <c r="S26" s="564"/>
      <c r="T26" s="563"/>
      <c r="U26" s="551"/>
      <c r="V26" s="560"/>
      <c r="W26" s="1205"/>
      <c r="X26" s="501"/>
      <c r="Y26" s="501"/>
      <c r="Z26" s="501"/>
      <c r="AA26" s="501"/>
      <c r="AB26" s="501"/>
      <c r="AC26" s="501"/>
      <c r="AD26" s="501"/>
      <c r="AE26" s="501"/>
      <c r="AF26" s="501"/>
      <c r="AG26" s="501"/>
    </row>
    <row r="27" spans="1:33" s="476" customFormat="1" ht="15" customHeight="1">
      <c r="A27" s="1232"/>
      <c r="B27" s="1232"/>
      <c r="C27" s="1232"/>
      <c r="D27" s="1232"/>
      <c r="E27" s="1232"/>
      <c r="F27" s="903"/>
      <c r="G27" s="903"/>
      <c r="H27" s="901"/>
      <c r="I27" s="1232"/>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6" customFormat="1" ht="15" customHeight="1">
      <c r="A28" s="1232"/>
      <c r="B28" s="1232"/>
      <c r="C28" s="1232"/>
      <c r="D28" s="1232"/>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6" customFormat="1" ht="15" customHeight="1">
      <c r="A29" s="1232"/>
      <c r="B29" s="1232"/>
      <c r="C29" s="1232"/>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6" customFormat="1" ht="15" customHeight="1">
      <c r="A30" s="1232"/>
      <c r="B30" s="1232"/>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6" customFormat="1" ht="15" customHeight="1">
      <c r="A31" s="1232"/>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6" customFormat="1" ht="15" customHeight="1">
      <c r="A32" s="895"/>
      <c r="B32" s="895"/>
      <c r="C32" s="895"/>
      <c r="D32" s="895"/>
      <c r="E32" s="895"/>
      <c r="F32" s="895"/>
      <c r="G32" s="895"/>
      <c r="H32" s="895"/>
      <c r="I32" s="895"/>
      <c r="J32" s="895"/>
      <c r="K32" s="895"/>
      <c r="L32" s="538"/>
      <c r="M32" s="565" t="s">
        <v>308</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6"/>
      <c r="M33" s="486"/>
      <c r="N33" s="486"/>
      <c r="O33" s="486"/>
      <c r="P33" s="486"/>
      <c r="Q33" s="486"/>
      <c r="R33" s="486"/>
      <c r="S33" s="486"/>
      <c r="T33" s="486"/>
      <c r="U33" s="486"/>
    </row>
    <row r="34" spans="12:23" ht="133.5" customHeight="1">
      <c r="L34" s="1">
        <v>1</v>
      </c>
      <c r="M34" s="1196" t="s">
        <v>631</v>
      </c>
      <c r="N34" s="1196"/>
      <c r="O34" s="1196"/>
      <c r="P34" s="1196"/>
      <c r="Q34" s="1196"/>
      <c r="R34" s="1196"/>
      <c r="S34" s="1196"/>
      <c r="T34" s="1196"/>
      <c r="U34" s="1196"/>
      <c r="V34" s="1196"/>
      <c r="W34" s="1196"/>
    </row>
  </sheetData>
  <sheetProtection algorithmName="SHA-512" hashValue="sDWv7YCDFH17gk+7FfOUW3EHhPyMvcktNFBEwmhV6yKfIHcJK6H94qRPYthczaRkcfSY9JgnYSw2HuA4aieC/w==" saltValue="EBb7L6lKbcl8Y01xDvyaCQ=="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6"/>
  <sheetViews>
    <sheetView showGridLines="0" topLeftCell="E1" zoomScaleNormal="100" workbookViewId="0">
      <selection activeCell="G14" sqref="G14"/>
    </sheetView>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7" t="s">
        <v>490</v>
      </c>
      <c r="G2" s="1198"/>
      <c r="H2" s="1199"/>
      <c r="I2" s="640"/>
    </row>
    <row r="3" spans="1:20" ht="3" customHeight="1"/>
    <row r="4" spans="1:20" s="570" customFormat="1" ht="11.25">
      <c r="A4" s="590"/>
      <c r="B4" s="590"/>
      <c r="C4" s="590"/>
      <c r="D4" s="590"/>
      <c r="F4" s="1151" t="s">
        <v>453</v>
      </c>
      <c r="G4" s="1151"/>
      <c r="H4" s="1151"/>
      <c r="I4" s="1200"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00"/>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19.12.2019</v>
      </c>
      <c r="I7" s="581" t="s">
        <v>492</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493</v>
      </c>
      <c r="H8" s="604" t="str">
        <f>IF('Перечень тарифов'!R31="","наименование отсутствует","" &amp; 'Перечень тарифов'!R31 &amp; "")</f>
        <v>наименование отсутствует</v>
      </c>
      <c r="I8" s="581" t="s">
        <v>589</v>
      </c>
      <c r="J8" s="615"/>
      <c r="K8" s="590"/>
      <c r="L8" s="590"/>
      <c r="M8" s="590"/>
      <c r="N8" s="590"/>
      <c r="O8" s="590"/>
      <c r="P8" s="590"/>
      <c r="Q8" s="590"/>
      <c r="R8" s="590"/>
      <c r="S8" s="590"/>
      <c r="T8" s="590"/>
    </row>
    <row r="9" spans="1:20" s="570" customFormat="1" ht="56.25">
      <c r="A9" s="1201"/>
      <c r="B9" s="590"/>
      <c r="C9" s="590"/>
      <c r="D9" s="590"/>
      <c r="F9" s="616" t="str">
        <f>"3." &amp;mergeValue(A9)</f>
        <v>3.1</v>
      </c>
      <c r="G9" s="632" t="s">
        <v>494</v>
      </c>
      <c r="H9" s="604"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581" t="s">
        <v>587</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591</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496</v>
      </c>
      <c r="H12" s="604" t="str">
        <f>IF(Территории!H13="","","" &amp; Территории!H13 &amp; "")</f>
        <v>Всеволожский муниципальный район</v>
      </c>
      <c r="I12" s="581" t="s">
        <v>499</v>
      </c>
      <c r="J12" s="615"/>
      <c r="K12" s="590"/>
      <c r="L12" s="590"/>
      <c r="M12" s="590"/>
      <c r="N12" s="590"/>
      <c r="O12" s="590"/>
      <c r="P12" s="590"/>
      <c r="Q12" s="590"/>
      <c r="R12" s="590"/>
      <c r="S12" s="590"/>
      <c r="T12" s="590"/>
    </row>
    <row r="13" spans="1:20" s="570" customFormat="1" ht="18.75">
      <c r="A13" s="1201"/>
      <c r="B13" s="1201"/>
      <c r="C13" s="1201"/>
      <c r="D13" s="623">
        <v>1</v>
      </c>
      <c r="F13" s="616" t="str">
        <f>"4."&amp;mergeValue(A13) &amp;"."&amp;mergeValue(B13)&amp;"."&amp;mergeValue(C13)&amp;"."&amp;mergeValue(D13)</f>
        <v>4.1.1.1.1</v>
      </c>
      <c r="G13" s="633" t="s">
        <v>497</v>
      </c>
      <c r="H13" s="604" t="str">
        <f>IF(Территории!R14="","","" &amp; Территории!R14 &amp; "")</f>
        <v>Заневское (41612155)</v>
      </c>
      <c r="I13" s="1202" t="s">
        <v>590</v>
      </c>
      <c r="J13" s="615"/>
      <c r="K13" s="590"/>
      <c r="L13" s="590"/>
      <c r="M13" s="590"/>
      <c r="N13" s="590"/>
      <c r="O13" s="590"/>
      <c r="P13" s="590"/>
      <c r="Q13" s="590"/>
      <c r="R13" s="590"/>
      <c r="S13" s="590"/>
      <c r="T13" s="590"/>
    </row>
    <row r="14" spans="1:20" s="1007" customFormat="1" ht="18.75">
      <c r="A14" s="1201"/>
      <c r="B14" s="1201"/>
      <c r="C14" s="1201"/>
      <c r="D14" s="1104">
        <v>2</v>
      </c>
      <c r="F14" s="1029" t="str">
        <f>"4."&amp;mergeValue(A14) &amp;"."&amp;mergeValue(B14)&amp;"."&amp;mergeValue(C14)&amp;"."&amp;mergeValue(D14)</f>
        <v>4.1.1.1.2</v>
      </c>
      <c r="G14" s="818" t="s">
        <v>497</v>
      </c>
      <c r="H14" s="1108" t="str">
        <f>IF(Территории!R15="","","" &amp; Территории!R15 &amp; "")</f>
        <v>Муринское (41612428)</v>
      </c>
      <c r="I14" s="1202"/>
      <c r="J14" s="615"/>
      <c r="K14" s="1013"/>
      <c r="L14" s="1013"/>
      <c r="M14" s="1013"/>
      <c r="N14" s="1013"/>
      <c r="O14" s="1013"/>
      <c r="P14" s="1013"/>
      <c r="Q14" s="1013"/>
      <c r="R14" s="1013"/>
      <c r="S14" s="1013"/>
      <c r="T14" s="1013"/>
    </row>
    <row r="15" spans="1:20" s="613" customFormat="1" ht="3" customHeight="1">
      <c r="A15" s="614"/>
      <c r="B15" s="614"/>
      <c r="C15" s="614"/>
      <c r="D15" s="614"/>
      <c r="F15" s="625"/>
      <c r="G15" s="626"/>
      <c r="H15" s="627"/>
      <c r="I15" s="628"/>
      <c r="J15" s="614"/>
      <c r="K15" s="614"/>
      <c r="L15" s="614"/>
      <c r="M15" s="614"/>
      <c r="N15" s="614"/>
      <c r="O15" s="614"/>
      <c r="P15" s="614"/>
      <c r="Q15" s="614"/>
      <c r="R15" s="614"/>
      <c r="S15" s="614"/>
      <c r="T15" s="614"/>
    </row>
    <row r="16" spans="1:20" s="613" customFormat="1" ht="15" customHeight="1">
      <c r="A16" s="614"/>
      <c r="B16" s="614"/>
      <c r="C16" s="614"/>
      <c r="D16" s="614"/>
      <c r="F16" s="612"/>
      <c r="G16" s="1196" t="s">
        <v>592</v>
      </c>
      <c r="H16" s="1196"/>
      <c r="I16" s="594"/>
      <c r="J16" s="614"/>
      <c r="K16" s="614"/>
      <c r="L16" s="614"/>
      <c r="M16" s="614"/>
      <c r="N16" s="614"/>
      <c r="O16" s="614"/>
      <c r="P16" s="614"/>
      <c r="Q16" s="614"/>
      <c r="R16" s="614"/>
      <c r="S16" s="614"/>
      <c r="T16" s="614"/>
    </row>
  </sheetData>
  <sheetProtection algorithmName="SHA-512" hashValue="HbNnE0O7Bmj6Xq/QplOKYwbia/scoHi1DoWoUpk2MZxszokIcJT6SsHa/FWv2XzuZE8X2RG394BIopkfL5zCrg==" saltValue="zmCceK14P0z6Z2ItDNqwNA==" spinCount="100000" sheet="1" objects="1" scenarios="1" formatColumns="0" formatRows="0"/>
  <mergeCells count="8">
    <mergeCell ref="G16:H16"/>
    <mergeCell ref="F2:H2"/>
    <mergeCell ref="F4:H4"/>
    <mergeCell ref="I4:I5"/>
    <mergeCell ref="A8:A14"/>
    <mergeCell ref="B11:B14"/>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6">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CG30"/>
  <sheetViews>
    <sheetView showGridLines="0" topLeftCell="AO4" zoomScaleNormal="100" workbookViewId="0">
      <selection activeCell="BL24" sqref="BL24"/>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customWidth="1"/>
    <col min="22" max="22" width="23.7109375" style="1057" customWidth="1"/>
    <col min="23" max="24" width="1.7109375" style="1057" hidden="1" customWidth="1"/>
    <col min="25" max="25" width="11.7109375" style="1057" customWidth="1"/>
    <col min="26" max="26" width="3.7109375" style="1057" customWidth="1"/>
    <col min="27" max="27" width="11.7109375" style="1057" customWidth="1"/>
    <col min="28" max="28" width="8.5703125" style="1057" customWidth="1"/>
    <col min="29" max="29" width="23.7109375" style="1057" customWidth="1"/>
    <col min="30" max="31" width="1.7109375" style="1057" hidden="1" customWidth="1"/>
    <col min="32" max="32" width="11.7109375" style="1057" customWidth="1"/>
    <col min="33" max="33" width="3.7109375" style="1057" customWidth="1"/>
    <col min="34" max="34" width="11.7109375" style="1057" customWidth="1"/>
    <col min="35" max="35" width="8.5703125" style="1057" customWidth="1"/>
    <col min="36" max="36" width="23.7109375" style="1057" customWidth="1"/>
    <col min="37" max="38" width="1.7109375" style="1057" hidden="1" customWidth="1"/>
    <col min="39" max="39" width="11.7109375" style="1057" customWidth="1"/>
    <col min="40" max="40" width="3.7109375" style="1057" customWidth="1"/>
    <col min="41" max="41" width="11.7109375" style="1057" customWidth="1"/>
    <col min="42" max="42" width="8.5703125" style="1057" customWidth="1"/>
    <col min="43" max="43" width="23.7109375" style="1057" customWidth="1"/>
    <col min="44" max="45" width="1.7109375" style="1057" hidden="1" customWidth="1"/>
    <col min="46" max="46" width="11.7109375" style="1057" customWidth="1"/>
    <col min="47" max="47" width="3.7109375" style="1057" customWidth="1"/>
    <col min="48" max="48" width="11.7109375" style="1057" customWidth="1"/>
    <col min="49" max="49" width="8.5703125" style="1057" customWidth="1"/>
    <col min="50" max="50" width="23.7109375" style="1057" customWidth="1"/>
    <col min="51" max="52" width="1.7109375" style="1057" hidden="1" customWidth="1"/>
    <col min="53" max="53" width="11.7109375" style="1057" customWidth="1"/>
    <col min="54" max="54" width="3.7109375" style="1057" customWidth="1"/>
    <col min="55" max="55" width="11.7109375" style="1057" customWidth="1"/>
    <col min="56" max="56" width="8.5703125" style="1057" customWidth="1"/>
    <col min="57" max="57" width="23.7109375" style="1057" customWidth="1"/>
    <col min="58" max="59" width="1.7109375" style="1057" hidden="1" customWidth="1"/>
    <col min="60" max="60" width="11.7109375" style="1057" customWidth="1"/>
    <col min="61" max="61" width="3.7109375" style="1057" customWidth="1"/>
    <col min="62" max="62" width="11.7109375" style="1057" customWidth="1"/>
    <col min="63" max="63" width="8.5703125" style="1057" customWidth="1"/>
    <col min="64" max="64" width="23.7109375" style="1057" customWidth="1"/>
    <col min="65" max="66" width="1.7109375" style="1057" hidden="1" customWidth="1"/>
    <col min="67" max="67" width="11.7109375" style="1057" customWidth="1"/>
    <col min="68" max="68" width="3.7109375" style="1057" customWidth="1"/>
    <col min="69" max="69" width="11.7109375" style="1057" customWidth="1"/>
    <col min="70" max="70" width="8.5703125" style="1057" hidden="1" customWidth="1"/>
    <col min="71" max="71" width="4.7109375" style="523" customWidth="1"/>
    <col min="72" max="72" width="115.7109375" style="523" customWidth="1"/>
    <col min="73" max="84" width="10.5703125" style="585"/>
    <col min="85" max="305" width="10.5703125" style="523"/>
    <col min="306" max="313" width="0" style="523" hidden="1" customWidth="1"/>
    <col min="314" max="316" width="3.7109375" style="523" customWidth="1"/>
    <col min="317" max="317" width="12.7109375" style="523" customWidth="1"/>
    <col min="318" max="318" width="47.42578125" style="523" customWidth="1"/>
    <col min="319" max="322" width="0" style="523" hidden="1" customWidth="1"/>
    <col min="323" max="323" width="11.7109375" style="523" customWidth="1"/>
    <col min="324" max="324" width="6.42578125" style="523" bestFit="1" customWidth="1"/>
    <col min="325" max="325" width="11.7109375" style="523" customWidth="1"/>
    <col min="326" max="326" width="0" style="523" hidden="1" customWidth="1"/>
    <col min="327" max="327" width="3.7109375" style="523" customWidth="1"/>
    <col min="328" max="328" width="11.140625" style="523" bestFit="1" customWidth="1"/>
    <col min="329" max="561" width="10.5703125" style="523"/>
    <col min="562" max="569" width="0" style="523" hidden="1" customWidth="1"/>
    <col min="570" max="572" width="3.7109375" style="523" customWidth="1"/>
    <col min="573" max="573" width="12.7109375" style="523" customWidth="1"/>
    <col min="574" max="574" width="47.42578125" style="523" customWidth="1"/>
    <col min="575" max="578" width="0" style="523" hidden="1" customWidth="1"/>
    <col min="579" max="579" width="11.7109375" style="523" customWidth="1"/>
    <col min="580" max="580" width="6.42578125" style="523" bestFit="1" customWidth="1"/>
    <col min="581" max="581" width="11.7109375" style="523" customWidth="1"/>
    <col min="582" max="582" width="0" style="523" hidden="1" customWidth="1"/>
    <col min="583" max="583" width="3.7109375" style="523" customWidth="1"/>
    <col min="584" max="584" width="11.140625" style="523" bestFit="1" customWidth="1"/>
    <col min="585" max="817" width="10.5703125" style="523"/>
    <col min="818" max="825" width="0" style="523" hidden="1" customWidth="1"/>
    <col min="826" max="828" width="3.7109375" style="523" customWidth="1"/>
    <col min="829" max="829" width="12.7109375" style="523" customWidth="1"/>
    <col min="830" max="830" width="47.42578125" style="523" customWidth="1"/>
    <col min="831" max="834" width="0" style="523" hidden="1" customWidth="1"/>
    <col min="835" max="835" width="11.7109375" style="523" customWidth="1"/>
    <col min="836" max="836" width="6.42578125" style="523" bestFit="1" customWidth="1"/>
    <col min="837" max="837" width="11.7109375" style="523" customWidth="1"/>
    <col min="838" max="838" width="0" style="523" hidden="1" customWidth="1"/>
    <col min="839" max="839" width="3.7109375" style="523" customWidth="1"/>
    <col min="840" max="840" width="11.140625" style="523" bestFit="1" customWidth="1"/>
    <col min="841" max="1073" width="10.5703125" style="523"/>
    <col min="1074" max="1081" width="0" style="523" hidden="1" customWidth="1"/>
    <col min="1082" max="1084" width="3.7109375" style="523" customWidth="1"/>
    <col min="1085" max="1085" width="12.7109375" style="523" customWidth="1"/>
    <col min="1086" max="1086" width="47.42578125" style="523" customWidth="1"/>
    <col min="1087" max="1090" width="0" style="523" hidden="1" customWidth="1"/>
    <col min="1091" max="1091" width="11.7109375" style="523" customWidth="1"/>
    <col min="1092" max="1092" width="6.42578125" style="523" bestFit="1" customWidth="1"/>
    <col min="1093" max="1093" width="11.7109375" style="523" customWidth="1"/>
    <col min="1094" max="1094" width="0" style="523" hidden="1" customWidth="1"/>
    <col min="1095" max="1095" width="3.7109375" style="523" customWidth="1"/>
    <col min="1096" max="1096" width="11.140625" style="523" bestFit="1" customWidth="1"/>
    <col min="1097" max="1329" width="10.5703125" style="523"/>
    <col min="1330" max="1337" width="0" style="523" hidden="1" customWidth="1"/>
    <col min="1338" max="1340" width="3.7109375" style="523" customWidth="1"/>
    <col min="1341" max="1341" width="12.7109375" style="523" customWidth="1"/>
    <col min="1342" max="1342" width="47.42578125" style="523" customWidth="1"/>
    <col min="1343" max="1346" width="0" style="523" hidden="1" customWidth="1"/>
    <col min="1347" max="1347" width="11.7109375" style="523" customWidth="1"/>
    <col min="1348" max="1348" width="6.42578125" style="523" bestFit="1" customWidth="1"/>
    <col min="1349" max="1349" width="11.7109375" style="523" customWidth="1"/>
    <col min="1350" max="1350" width="0" style="523" hidden="1" customWidth="1"/>
    <col min="1351" max="1351" width="3.7109375" style="523" customWidth="1"/>
    <col min="1352" max="1352" width="11.140625" style="523" bestFit="1" customWidth="1"/>
    <col min="1353" max="1585" width="10.5703125" style="523"/>
    <col min="1586" max="1593" width="0" style="523" hidden="1" customWidth="1"/>
    <col min="1594" max="1596" width="3.7109375" style="523" customWidth="1"/>
    <col min="1597" max="1597" width="12.7109375" style="523" customWidth="1"/>
    <col min="1598" max="1598" width="47.42578125" style="523" customWidth="1"/>
    <col min="1599" max="1602" width="0" style="523" hidden="1" customWidth="1"/>
    <col min="1603" max="1603" width="11.7109375" style="523" customWidth="1"/>
    <col min="1604" max="1604" width="6.42578125" style="523" bestFit="1" customWidth="1"/>
    <col min="1605" max="1605" width="11.7109375" style="523" customWidth="1"/>
    <col min="1606" max="1606" width="0" style="523" hidden="1" customWidth="1"/>
    <col min="1607" max="1607" width="3.7109375" style="523" customWidth="1"/>
    <col min="1608" max="1608" width="11.140625" style="523" bestFit="1" customWidth="1"/>
    <col min="1609" max="1841" width="10.5703125" style="523"/>
    <col min="1842" max="1849" width="0" style="523" hidden="1" customWidth="1"/>
    <col min="1850" max="1852" width="3.7109375" style="523" customWidth="1"/>
    <col min="1853" max="1853" width="12.7109375" style="523" customWidth="1"/>
    <col min="1854" max="1854" width="47.42578125" style="523" customWidth="1"/>
    <col min="1855" max="1858" width="0" style="523" hidden="1" customWidth="1"/>
    <col min="1859" max="1859" width="11.7109375" style="523" customWidth="1"/>
    <col min="1860" max="1860" width="6.42578125" style="523" bestFit="1" customWidth="1"/>
    <col min="1861" max="1861" width="11.7109375" style="523" customWidth="1"/>
    <col min="1862" max="1862" width="0" style="523" hidden="1" customWidth="1"/>
    <col min="1863" max="1863" width="3.7109375" style="523" customWidth="1"/>
    <col min="1864" max="1864" width="11.140625" style="523" bestFit="1" customWidth="1"/>
    <col min="1865" max="2097" width="10.5703125" style="523"/>
    <col min="2098" max="2105" width="0" style="523" hidden="1" customWidth="1"/>
    <col min="2106" max="2108" width="3.7109375" style="523" customWidth="1"/>
    <col min="2109" max="2109" width="12.7109375" style="523" customWidth="1"/>
    <col min="2110" max="2110" width="47.42578125" style="523" customWidth="1"/>
    <col min="2111" max="2114" width="0" style="523" hidden="1" customWidth="1"/>
    <col min="2115" max="2115" width="11.7109375" style="523" customWidth="1"/>
    <col min="2116" max="2116" width="6.42578125" style="523" bestFit="1" customWidth="1"/>
    <col min="2117" max="2117" width="11.7109375" style="523" customWidth="1"/>
    <col min="2118" max="2118" width="0" style="523" hidden="1" customWidth="1"/>
    <col min="2119" max="2119" width="3.7109375" style="523" customWidth="1"/>
    <col min="2120" max="2120" width="11.140625" style="523" bestFit="1" customWidth="1"/>
    <col min="2121" max="2353" width="10.5703125" style="523"/>
    <col min="2354" max="2361" width="0" style="523" hidden="1" customWidth="1"/>
    <col min="2362" max="2364" width="3.7109375" style="523" customWidth="1"/>
    <col min="2365" max="2365" width="12.7109375" style="523" customWidth="1"/>
    <col min="2366" max="2366" width="47.42578125" style="523" customWidth="1"/>
    <col min="2367" max="2370" width="0" style="523" hidden="1" customWidth="1"/>
    <col min="2371" max="2371" width="11.7109375" style="523" customWidth="1"/>
    <col min="2372" max="2372" width="6.42578125" style="523" bestFit="1" customWidth="1"/>
    <col min="2373" max="2373" width="11.7109375" style="523" customWidth="1"/>
    <col min="2374" max="2374" width="0" style="523" hidden="1" customWidth="1"/>
    <col min="2375" max="2375" width="3.7109375" style="523" customWidth="1"/>
    <col min="2376" max="2376" width="11.140625" style="523" bestFit="1" customWidth="1"/>
    <col min="2377" max="2609" width="10.5703125" style="523"/>
    <col min="2610" max="2617" width="0" style="523" hidden="1" customWidth="1"/>
    <col min="2618" max="2620" width="3.7109375" style="523" customWidth="1"/>
    <col min="2621" max="2621" width="12.7109375" style="523" customWidth="1"/>
    <col min="2622" max="2622" width="47.42578125" style="523" customWidth="1"/>
    <col min="2623" max="2626" width="0" style="523" hidden="1" customWidth="1"/>
    <col min="2627" max="2627" width="11.7109375" style="523" customWidth="1"/>
    <col min="2628" max="2628" width="6.42578125" style="523" bestFit="1" customWidth="1"/>
    <col min="2629" max="2629" width="11.7109375" style="523" customWidth="1"/>
    <col min="2630" max="2630" width="0" style="523" hidden="1" customWidth="1"/>
    <col min="2631" max="2631" width="3.7109375" style="523" customWidth="1"/>
    <col min="2632" max="2632" width="11.140625" style="523" bestFit="1" customWidth="1"/>
    <col min="2633" max="2865" width="10.5703125" style="523"/>
    <col min="2866" max="2873" width="0" style="523" hidden="1" customWidth="1"/>
    <col min="2874" max="2876" width="3.7109375" style="523" customWidth="1"/>
    <col min="2877" max="2877" width="12.7109375" style="523" customWidth="1"/>
    <col min="2878" max="2878" width="47.42578125" style="523" customWidth="1"/>
    <col min="2879" max="2882" width="0" style="523" hidden="1" customWidth="1"/>
    <col min="2883" max="2883" width="11.7109375" style="523" customWidth="1"/>
    <col min="2884" max="2884" width="6.42578125" style="523" bestFit="1" customWidth="1"/>
    <col min="2885" max="2885" width="11.7109375" style="523" customWidth="1"/>
    <col min="2886" max="2886" width="0" style="523" hidden="1" customWidth="1"/>
    <col min="2887" max="2887" width="3.7109375" style="523" customWidth="1"/>
    <col min="2888" max="2888" width="11.140625" style="523" bestFit="1" customWidth="1"/>
    <col min="2889" max="3121" width="10.5703125" style="523"/>
    <col min="3122" max="3129" width="0" style="523" hidden="1" customWidth="1"/>
    <col min="3130" max="3132" width="3.7109375" style="523" customWidth="1"/>
    <col min="3133" max="3133" width="12.7109375" style="523" customWidth="1"/>
    <col min="3134" max="3134" width="47.42578125" style="523" customWidth="1"/>
    <col min="3135" max="3138" width="0" style="523" hidden="1" customWidth="1"/>
    <col min="3139" max="3139" width="11.7109375" style="523" customWidth="1"/>
    <col min="3140" max="3140" width="6.42578125" style="523" bestFit="1" customWidth="1"/>
    <col min="3141" max="3141" width="11.7109375" style="523" customWidth="1"/>
    <col min="3142" max="3142" width="0" style="523" hidden="1" customWidth="1"/>
    <col min="3143" max="3143" width="3.7109375" style="523" customWidth="1"/>
    <col min="3144" max="3144" width="11.140625" style="523" bestFit="1" customWidth="1"/>
    <col min="3145" max="3377" width="10.5703125" style="523"/>
    <col min="3378" max="3385" width="0" style="523" hidden="1" customWidth="1"/>
    <col min="3386" max="3388" width="3.7109375" style="523" customWidth="1"/>
    <col min="3389" max="3389" width="12.7109375" style="523" customWidth="1"/>
    <col min="3390" max="3390" width="47.42578125" style="523" customWidth="1"/>
    <col min="3391" max="3394" width="0" style="523" hidden="1" customWidth="1"/>
    <col min="3395" max="3395" width="11.7109375" style="523" customWidth="1"/>
    <col min="3396" max="3396" width="6.42578125" style="523" bestFit="1" customWidth="1"/>
    <col min="3397" max="3397" width="11.7109375" style="523" customWidth="1"/>
    <col min="3398" max="3398" width="0" style="523" hidden="1" customWidth="1"/>
    <col min="3399" max="3399" width="3.7109375" style="523" customWidth="1"/>
    <col min="3400" max="3400" width="11.140625" style="523" bestFit="1" customWidth="1"/>
    <col min="3401" max="3633" width="10.5703125" style="523"/>
    <col min="3634" max="3641" width="0" style="523" hidden="1" customWidth="1"/>
    <col min="3642" max="3644" width="3.7109375" style="523" customWidth="1"/>
    <col min="3645" max="3645" width="12.7109375" style="523" customWidth="1"/>
    <col min="3646" max="3646" width="47.42578125" style="523" customWidth="1"/>
    <col min="3647" max="3650" width="0" style="523" hidden="1" customWidth="1"/>
    <col min="3651" max="3651" width="11.7109375" style="523" customWidth="1"/>
    <col min="3652" max="3652" width="6.42578125" style="523" bestFit="1" customWidth="1"/>
    <col min="3653" max="3653" width="11.7109375" style="523" customWidth="1"/>
    <col min="3654" max="3654" width="0" style="523" hidden="1" customWidth="1"/>
    <col min="3655" max="3655" width="3.7109375" style="523" customWidth="1"/>
    <col min="3656" max="3656" width="11.140625" style="523" bestFit="1" customWidth="1"/>
    <col min="3657" max="3889" width="10.5703125" style="523"/>
    <col min="3890" max="3897" width="0" style="523" hidden="1" customWidth="1"/>
    <col min="3898" max="3900" width="3.7109375" style="523" customWidth="1"/>
    <col min="3901" max="3901" width="12.7109375" style="523" customWidth="1"/>
    <col min="3902" max="3902" width="47.42578125" style="523" customWidth="1"/>
    <col min="3903" max="3906" width="0" style="523" hidden="1" customWidth="1"/>
    <col min="3907" max="3907" width="11.7109375" style="523" customWidth="1"/>
    <col min="3908" max="3908" width="6.42578125" style="523" bestFit="1" customWidth="1"/>
    <col min="3909" max="3909" width="11.7109375" style="523" customWidth="1"/>
    <col min="3910" max="3910" width="0" style="523" hidden="1" customWidth="1"/>
    <col min="3911" max="3911" width="3.7109375" style="523" customWidth="1"/>
    <col min="3912" max="3912" width="11.140625" style="523" bestFit="1" customWidth="1"/>
    <col min="3913" max="4145" width="10.5703125" style="523"/>
    <col min="4146" max="4153" width="0" style="523" hidden="1" customWidth="1"/>
    <col min="4154" max="4156" width="3.7109375" style="523" customWidth="1"/>
    <col min="4157" max="4157" width="12.7109375" style="523" customWidth="1"/>
    <col min="4158" max="4158" width="47.42578125" style="523" customWidth="1"/>
    <col min="4159" max="4162" width="0" style="523" hidden="1" customWidth="1"/>
    <col min="4163" max="4163" width="11.7109375" style="523" customWidth="1"/>
    <col min="4164" max="4164" width="6.42578125" style="523" bestFit="1" customWidth="1"/>
    <col min="4165" max="4165" width="11.7109375" style="523" customWidth="1"/>
    <col min="4166" max="4166" width="0" style="523" hidden="1" customWidth="1"/>
    <col min="4167" max="4167" width="3.7109375" style="523" customWidth="1"/>
    <col min="4168" max="4168" width="11.140625" style="523" bestFit="1" customWidth="1"/>
    <col min="4169" max="4401" width="10.5703125" style="523"/>
    <col min="4402" max="4409" width="0" style="523" hidden="1" customWidth="1"/>
    <col min="4410" max="4412" width="3.7109375" style="523" customWidth="1"/>
    <col min="4413" max="4413" width="12.7109375" style="523" customWidth="1"/>
    <col min="4414" max="4414" width="47.42578125" style="523" customWidth="1"/>
    <col min="4415" max="4418" width="0" style="523" hidden="1" customWidth="1"/>
    <col min="4419" max="4419" width="11.7109375" style="523" customWidth="1"/>
    <col min="4420" max="4420" width="6.42578125" style="523" bestFit="1" customWidth="1"/>
    <col min="4421" max="4421" width="11.7109375" style="523" customWidth="1"/>
    <col min="4422" max="4422" width="0" style="523" hidden="1" customWidth="1"/>
    <col min="4423" max="4423" width="3.7109375" style="523" customWidth="1"/>
    <col min="4424" max="4424" width="11.140625" style="523" bestFit="1" customWidth="1"/>
    <col min="4425" max="4657" width="10.5703125" style="523"/>
    <col min="4658" max="4665" width="0" style="523" hidden="1" customWidth="1"/>
    <col min="4666" max="4668" width="3.7109375" style="523" customWidth="1"/>
    <col min="4669" max="4669" width="12.7109375" style="523" customWidth="1"/>
    <col min="4670" max="4670" width="47.42578125" style="523" customWidth="1"/>
    <col min="4671" max="4674" width="0" style="523" hidden="1" customWidth="1"/>
    <col min="4675" max="4675" width="11.7109375" style="523" customWidth="1"/>
    <col min="4676" max="4676" width="6.42578125" style="523" bestFit="1" customWidth="1"/>
    <col min="4677" max="4677" width="11.7109375" style="523" customWidth="1"/>
    <col min="4678" max="4678" width="0" style="523" hidden="1" customWidth="1"/>
    <col min="4679" max="4679" width="3.7109375" style="523" customWidth="1"/>
    <col min="4680" max="4680" width="11.140625" style="523" bestFit="1" customWidth="1"/>
    <col min="4681" max="4913" width="10.5703125" style="523"/>
    <col min="4914" max="4921" width="0" style="523" hidden="1" customWidth="1"/>
    <col min="4922" max="4924" width="3.7109375" style="523" customWidth="1"/>
    <col min="4925" max="4925" width="12.7109375" style="523" customWidth="1"/>
    <col min="4926" max="4926" width="47.42578125" style="523" customWidth="1"/>
    <col min="4927" max="4930" width="0" style="523" hidden="1" customWidth="1"/>
    <col min="4931" max="4931" width="11.7109375" style="523" customWidth="1"/>
    <col min="4932" max="4932" width="6.42578125" style="523" bestFit="1" customWidth="1"/>
    <col min="4933" max="4933" width="11.7109375" style="523" customWidth="1"/>
    <col min="4934" max="4934" width="0" style="523" hidden="1" customWidth="1"/>
    <col min="4935" max="4935" width="3.7109375" style="523" customWidth="1"/>
    <col min="4936" max="4936" width="11.140625" style="523" bestFit="1" customWidth="1"/>
    <col min="4937" max="5169" width="10.5703125" style="523"/>
    <col min="5170" max="5177" width="0" style="523" hidden="1" customWidth="1"/>
    <col min="5178" max="5180" width="3.7109375" style="523" customWidth="1"/>
    <col min="5181" max="5181" width="12.7109375" style="523" customWidth="1"/>
    <col min="5182" max="5182" width="47.42578125" style="523" customWidth="1"/>
    <col min="5183" max="5186" width="0" style="523" hidden="1" customWidth="1"/>
    <col min="5187" max="5187" width="11.7109375" style="523" customWidth="1"/>
    <col min="5188" max="5188" width="6.42578125" style="523" bestFit="1" customWidth="1"/>
    <col min="5189" max="5189" width="11.7109375" style="523" customWidth="1"/>
    <col min="5190" max="5190" width="0" style="523" hidden="1" customWidth="1"/>
    <col min="5191" max="5191" width="3.7109375" style="523" customWidth="1"/>
    <col min="5192" max="5192" width="11.140625" style="523" bestFit="1" customWidth="1"/>
    <col min="5193" max="5425" width="10.5703125" style="523"/>
    <col min="5426" max="5433" width="0" style="523" hidden="1" customWidth="1"/>
    <col min="5434" max="5436" width="3.7109375" style="523" customWidth="1"/>
    <col min="5437" max="5437" width="12.7109375" style="523" customWidth="1"/>
    <col min="5438" max="5438" width="47.42578125" style="523" customWidth="1"/>
    <col min="5439" max="5442" width="0" style="523" hidden="1" customWidth="1"/>
    <col min="5443" max="5443" width="11.7109375" style="523" customWidth="1"/>
    <col min="5444" max="5444" width="6.42578125" style="523" bestFit="1" customWidth="1"/>
    <col min="5445" max="5445" width="11.7109375" style="523" customWidth="1"/>
    <col min="5446" max="5446" width="0" style="523" hidden="1" customWidth="1"/>
    <col min="5447" max="5447" width="3.7109375" style="523" customWidth="1"/>
    <col min="5448" max="5448" width="11.140625" style="523" bestFit="1" customWidth="1"/>
    <col min="5449" max="5681" width="10.5703125" style="523"/>
    <col min="5682" max="5689" width="0" style="523" hidden="1" customWidth="1"/>
    <col min="5690" max="5692" width="3.7109375" style="523" customWidth="1"/>
    <col min="5693" max="5693" width="12.7109375" style="523" customWidth="1"/>
    <col min="5694" max="5694" width="47.42578125" style="523" customWidth="1"/>
    <col min="5695" max="5698" width="0" style="523" hidden="1" customWidth="1"/>
    <col min="5699" max="5699" width="11.7109375" style="523" customWidth="1"/>
    <col min="5700" max="5700" width="6.42578125" style="523" bestFit="1" customWidth="1"/>
    <col min="5701" max="5701" width="11.7109375" style="523" customWidth="1"/>
    <col min="5702" max="5702" width="0" style="523" hidden="1" customWidth="1"/>
    <col min="5703" max="5703" width="3.7109375" style="523" customWidth="1"/>
    <col min="5704" max="5704" width="11.140625" style="523" bestFit="1" customWidth="1"/>
    <col min="5705" max="5937" width="10.5703125" style="523"/>
    <col min="5938" max="5945" width="0" style="523" hidden="1" customWidth="1"/>
    <col min="5946" max="5948" width="3.7109375" style="523" customWidth="1"/>
    <col min="5949" max="5949" width="12.7109375" style="523" customWidth="1"/>
    <col min="5950" max="5950" width="47.42578125" style="523" customWidth="1"/>
    <col min="5951" max="5954" width="0" style="523" hidden="1" customWidth="1"/>
    <col min="5955" max="5955" width="11.7109375" style="523" customWidth="1"/>
    <col min="5956" max="5956" width="6.42578125" style="523" bestFit="1" customWidth="1"/>
    <col min="5957" max="5957" width="11.7109375" style="523" customWidth="1"/>
    <col min="5958" max="5958" width="0" style="523" hidden="1" customWidth="1"/>
    <col min="5959" max="5959" width="3.7109375" style="523" customWidth="1"/>
    <col min="5960" max="5960" width="11.140625" style="523" bestFit="1" customWidth="1"/>
    <col min="5961" max="6193" width="10.5703125" style="523"/>
    <col min="6194" max="6201" width="0" style="523" hidden="1" customWidth="1"/>
    <col min="6202" max="6204" width="3.7109375" style="523" customWidth="1"/>
    <col min="6205" max="6205" width="12.7109375" style="523" customWidth="1"/>
    <col min="6206" max="6206" width="47.42578125" style="523" customWidth="1"/>
    <col min="6207" max="6210" width="0" style="523" hidden="1" customWidth="1"/>
    <col min="6211" max="6211" width="11.7109375" style="523" customWidth="1"/>
    <col min="6212" max="6212" width="6.42578125" style="523" bestFit="1" customWidth="1"/>
    <col min="6213" max="6213" width="11.7109375" style="523" customWidth="1"/>
    <col min="6214" max="6214" width="0" style="523" hidden="1" customWidth="1"/>
    <col min="6215" max="6215" width="3.7109375" style="523" customWidth="1"/>
    <col min="6216" max="6216" width="11.140625" style="523" bestFit="1" customWidth="1"/>
    <col min="6217" max="6449" width="10.5703125" style="523"/>
    <col min="6450" max="6457" width="0" style="523" hidden="1" customWidth="1"/>
    <col min="6458" max="6460" width="3.7109375" style="523" customWidth="1"/>
    <col min="6461" max="6461" width="12.7109375" style="523" customWidth="1"/>
    <col min="6462" max="6462" width="47.42578125" style="523" customWidth="1"/>
    <col min="6463" max="6466" width="0" style="523" hidden="1" customWidth="1"/>
    <col min="6467" max="6467" width="11.7109375" style="523" customWidth="1"/>
    <col min="6468" max="6468" width="6.42578125" style="523" bestFit="1" customWidth="1"/>
    <col min="6469" max="6469" width="11.7109375" style="523" customWidth="1"/>
    <col min="6470" max="6470" width="0" style="523" hidden="1" customWidth="1"/>
    <col min="6471" max="6471" width="3.7109375" style="523" customWidth="1"/>
    <col min="6472" max="6472" width="11.140625" style="523" bestFit="1" customWidth="1"/>
    <col min="6473" max="6705" width="10.5703125" style="523"/>
    <col min="6706" max="6713" width="0" style="523" hidden="1" customWidth="1"/>
    <col min="6714" max="6716" width="3.7109375" style="523" customWidth="1"/>
    <col min="6717" max="6717" width="12.7109375" style="523" customWidth="1"/>
    <col min="6718" max="6718" width="47.42578125" style="523" customWidth="1"/>
    <col min="6719" max="6722" width="0" style="523" hidden="1" customWidth="1"/>
    <col min="6723" max="6723" width="11.7109375" style="523" customWidth="1"/>
    <col min="6724" max="6724" width="6.42578125" style="523" bestFit="1" customWidth="1"/>
    <col min="6725" max="6725" width="11.7109375" style="523" customWidth="1"/>
    <col min="6726" max="6726" width="0" style="523" hidden="1" customWidth="1"/>
    <col min="6727" max="6727" width="3.7109375" style="523" customWidth="1"/>
    <col min="6728" max="6728" width="11.140625" style="523" bestFit="1" customWidth="1"/>
    <col min="6729" max="6961" width="10.5703125" style="523"/>
    <col min="6962" max="6969" width="0" style="523" hidden="1" customWidth="1"/>
    <col min="6970" max="6972" width="3.7109375" style="523" customWidth="1"/>
    <col min="6973" max="6973" width="12.7109375" style="523" customWidth="1"/>
    <col min="6974" max="6974" width="47.42578125" style="523" customWidth="1"/>
    <col min="6975" max="6978" width="0" style="523" hidden="1" customWidth="1"/>
    <col min="6979" max="6979" width="11.7109375" style="523" customWidth="1"/>
    <col min="6980" max="6980" width="6.42578125" style="523" bestFit="1" customWidth="1"/>
    <col min="6981" max="6981" width="11.7109375" style="523" customWidth="1"/>
    <col min="6982" max="6982" width="0" style="523" hidden="1" customWidth="1"/>
    <col min="6983" max="6983" width="3.7109375" style="523" customWidth="1"/>
    <col min="6984" max="6984" width="11.140625" style="523" bestFit="1" customWidth="1"/>
    <col min="6985" max="7217" width="10.5703125" style="523"/>
    <col min="7218" max="7225" width="0" style="523" hidden="1" customWidth="1"/>
    <col min="7226" max="7228" width="3.7109375" style="523" customWidth="1"/>
    <col min="7229" max="7229" width="12.7109375" style="523" customWidth="1"/>
    <col min="7230" max="7230" width="47.42578125" style="523" customWidth="1"/>
    <col min="7231" max="7234" width="0" style="523" hidden="1" customWidth="1"/>
    <col min="7235" max="7235" width="11.7109375" style="523" customWidth="1"/>
    <col min="7236" max="7236" width="6.42578125" style="523" bestFit="1" customWidth="1"/>
    <col min="7237" max="7237" width="11.7109375" style="523" customWidth="1"/>
    <col min="7238" max="7238" width="0" style="523" hidden="1" customWidth="1"/>
    <col min="7239" max="7239" width="3.7109375" style="523" customWidth="1"/>
    <col min="7240" max="7240" width="11.140625" style="523" bestFit="1" customWidth="1"/>
    <col min="7241" max="7473" width="10.5703125" style="523"/>
    <col min="7474" max="7481" width="0" style="523" hidden="1" customWidth="1"/>
    <col min="7482" max="7484" width="3.7109375" style="523" customWidth="1"/>
    <col min="7485" max="7485" width="12.7109375" style="523" customWidth="1"/>
    <col min="7486" max="7486" width="47.42578125" style="523" customWidth="1"/>
    <col min="7487" max="7490" width="0" style="523" hidden="1" customWidth="1"/>
    <col min="7491" max="7491" width="11.7109375" style="523" customWidth="1"/>
    <col min="7492" max="7492" width="6.42578125" style="523" bestFit="1" customWidth="1"/>
    <col min="7493" max="7493" width="11.7109375" style="523" customWidth="1"/>
    <col min="7494" max="7494" width="0" style="523" hidden="1" customWidth="1"/>
    <col min="7495" max="7495" width="3.7109375" style="523" customWidth="1"/>
    <col min="7496" max="7496" width="11.140625" style="523" bestFit="1" customWidth="1"/>
    <col min="7497" max="7729" width="10.5703125" style="523"/>
    <col min="7730" max="7737" width="0" style="523" hidden="1" customWidth="1"/>
    <col min="7738" max="7740" width="3.7109375" style="523" customWidth="1"/>
    <col min="7741" max="7741" width="12.7109375" style="523" customWidth="1"/>
    <col min="7742" max="7742" width="47.42578125" style="523" customWidth="1"/>
    <col min="7743" max="7746" width="0" style="523" hidden="1" customWidth="1"/>
    <col min="7747" max="7747" width="11.7109375" style="523" customWidth="1"/>
    <col min="7748" max="7748" width="6.42578125" style="523" bestFit="1" customWidth="1"/>
    <col min="7749" max="7749" width="11.7109375" style="523" customWidth="1"/>
    <col min="7750" max="7750" width="0" style="523" hidden="1" customWidth="1"/>
    <col min="7751" max="7751" width="3.7109375" style="523" customWidth="1"/>
    <col min="7752" max="7752" width="11.140625" style="523" bestFit="1" customWidth="1"/>
    <col min="7753" max="7985" width="10.5703125" style="523"/>
    <col min="7986" max="7993" width="0" style="523" hidden="1" customWidth="1"/>
    <col min="7994" max="7996" width="3.7109375" style="523" customWidth="1"/>
    <col min="7997" max="7997" width="12.7109375" style="523" customWidth="1"/>
    <col min="7998" max="7998" width="47.42578125" style="523" customWidth="1"/>
    <col min="7999" max="8002" width="0" style="523" hidden="1" customWidth="1"/>
    <col min="8003" max="8003" width="11.7109375" style="523" customWidth="1"/>
    <col min="8004" max="8004" width="6.42578125" style="523" bestFit="1" customWidth="1"/>
    <col min="8005" max="8005" width="11.7109375" style="523" customWidth="1"/>
    <col min="8006" max="8006" width="0" style="523" hidden="1" customWidth="1"/>
    <col min="8007" max="8007" width="3.7109375" style="523" customWidth="1"/>
    <col min="8008" max="8008" width="11.140625" style="523" bestFit="1" customWidth="1"/>
    <col min="8009" max="8241" width="10.5703125" style="523"/>
    <col min="8242" max="8249" width="0" style="523" hidden="1" customWidth="1"/>
    <col min="8250" max="8252" width="3.7109375" style="523" customWidth="1"/>
    <col min="8253" max="8253" width="12.7109375" style="523" customWidth="1"/>
    <col min="8254" max="8254" width="47.42578125" style="523" customWidth="1"/>
    <col min="8255" max="8258" width="0" style="523" hidden="1" customWidth="1"/>
    <col min="8259" max="8259" width="11.7109375" style="523" customWidth="1"/>
    <col min="8260" max="8260" width="6.42578125" style="523" bestFit="1" customWidth="1"/>
    <col min="8261" max="8261" width="11.7109375" style="523" customWidth="1"/>
    <col min="8262" max="8262" width="0" style="523" hidden="1" customWidth="1"/>
    <col min="8263" max="8263" width="3.7109375" style="523" customWidth="1"/>
    <col min="8264" max="8264" width="11.140625" style="523" bestFit="1" customWidth="1"/>
    <col min="8265" max="8497" width="10.5703125" style="523"/>
    <col min="8498" max="8505" width="0" style="523" hidden="1" customWidth="1"/>
    <col min="8506" max="8508" width="3.7109375" style="523" customWidth="1"/>
    <col min="8509" max="8509" width="12.7109375" style="523" customWidth="1"/>
    <col min="8510" max="8510" width="47.42578125" style="523" customWidth="1"/>
    <col min="8511" max="8514" width="0" style="523" hidden="1" customWidth="1"/>
    <col min="8515" max="8515" width="11.7109375" style="523" customWidth="1"/>
    <col min="8516" max="8516" width="6.42578125" style="523" bestFit="1" customWidth="1"/>
    <col min="8517" max="8517" width="11.7109375" style="523" customWidth="1"/>
    <col min="8518" max="8518" width="0" style="523" hidden="1" customWidth="1"/>
    <col min="8519" max="8519" width="3.7109375" style="523" customWidth="1"/>
    <col min="8520" max="8520" width="11.140625" style="523" bestFit="1" customWidth="1"/>
    <col min="8521" max="8753" width="10.5703125" style="523"/>
    <col min="8754" max="8761" width="0" style="523" hidden="1" customWidth="1"/>
    <col min="8762" max="8764" width="3.7109375" style="523" customWidth="1"/>
    <col min="8765" max="8765" width="12.7109375" style="523" customWidth="1"/>
    <col min="8766" max="8766" width="47.42578125" style="523" customWidth="1"/>
    <col min="8767" max="8770" width="0" style="523" hidden="1" customWidth="1"/>
    <col min="8771" max="8771" width="11.7109375" style="523" customWidth="1"/>
    <col min="8772" max="8772" width="6.42578125" style="523" bestFit="1" customWidth="1"/>
    <col min="8773" max="8773" width="11.7109375" style="523" customWidth="1"/>
    <col min="8774" max="8774" width="0" style="523" hidden="1" customWidth="1"/>
    <col min="8775" max="8775" width="3.7109375" style="523" customWidth="1"/>
    <col min="8776" max="8776" width="11.140625" style="523" bestFit="1" customWidth="1"/>
    <col min="8777" max="9009" width="10.5703125" style="523"/>
    <col min="9010" max="9017" width="0" style="523" hidden="1" customWidth="1"/>
    <col min="9018" max="9020" width="3.7109375" style="523" customWidth="1"/>
    <col min="9021" max="9021" width="12.7109375" style="523" customWidth="1"/>
    <col min="9022" max="9022" width="47.42578125" style="523" customWidth="1"/>
    <col min="9023" max="9026" width="0" style="523" hidden="1" customWidth="1"/>
    <col min="9027" max="9027" width="11.7109375" style="523" customWidth="1"/>
    <col min="9028" max="9028" width="6.42578125" style="523" bestFit="1" customWidth="1"/>
    <col min="9029" max="9029" width="11.7109375" style="523" customWidth="1"/>
    <col min="9030" max="9030" width="0" style="523" hidden="1" customWidth="1"/>
    <col min="9031" max="9031" width="3.7109375" style="523" customWidth="1"/>
    <col min="9032" max="9032" width="11.140625" style="523" bestFit="1" customWidth="1"/>
    <col min="9033" max="9265" width="10.5703125" style="523"/>
    <col min="9266" max="9273" width="0" style="523" hidden="1" customWidth="1"/>
    <col min="9274" max="9276" width="3.7109375" style="523" customWidth="1"/>
    <col min="9277" max="9277" width="12.7109375" style="523" customWidth="1"/>
    <col min="9278" max="9278" width="47.42578125" style="523" customWidth="1"/>
    <col min="9279" max="9282" width="0" style="523" hidden="1" customWidth="1"/>
    <col min="9283" max="9283" width="11.7109375" style="523" customWidth="1"/>
    <col min="9284" max="9284" width="6.42578125" style="523" bestFit="1" customWidth="1"/>
    <col min="9285" max="9285" width="11.7109375" style="523" customWidth="1"/>
    <col min="9286" max="9286" width="0" style="523" hidden="1" customWidth="1"/>
    <col min="9287" max="9287" width="3.7109375" style="523" customWidth="1"/>
    <col min="9288" max="9288" width="11.140625" style="523" bestFit="1" customWidth="1"/>
    <col min="9289" max="9521" width="10.5703125" style="523"/>
    <col min="9522" max="9529" width="0" style="523" hidden="1" customWidth="1"/>
    <col min="9530" max="9532" width="3.7109375" style="523" customWidth="1"/>
    <col min="9533" max="9533" width="12.7109375" style="523" customWidth="1"/>
    <col min="9534" max="9534" width="47.42578125" style="523" customWidth="1"/>
    <col min="9535" max="9538" width="0" style="523" hidden="1" customWidth="1"/>
    <col min="9539" max="9539" width="11.7109375" style="523" customWidth="1"/>
    <col min="9540" max="9540" width="6.42578125" style="523" bestFit="1" customWidth="1"/>
    <col min="9541" max="9541" width="11.7109375" style="523" customWidth="1"/>
    <col min="9542" max="9542" width="0" style="523" hidden="1" customWidth="1"/>
    <col min="9543" max="9543" width="3.7109375" style="523" customWidth="1"/>
    <col min="9544" max="9544" width="11.140625" style="523" bestFit="1" customWidth="1"/>
    <col min="9545" max="9777" width="10.5703125" style="523"/>
    <col min="9778" max="9785" width="0" style="523" hidden="1" customWidth="1"/>
    <col min="9786" max="9788" width="3.7109375" style="523" customWidth="1"/>
    <col min="9789" max="9789" width="12.7109375" style="523" customWidth="1"/>
    <col min="9790" max="9790" width="47.42578125" style="523" customWidth="1"/>
    <col min="9791" max="9794" width="0" style="523" hidden="1" customWidth="1"/>
    <col min="9795" max="9795" width="11.7109375" style="523" customWidth="1"/>
    <col min="9796" max="9796" width="6.42578125" style="523" bestFit="1" customWidth="1"/>
    <col min="9797" max="9797" width="11.7109375" style="523" customWidth="1"/>
    <col min="9798" max="9798" width="0" style="523" hidden="1" customWidth="1"/>
    <col min="9799" max="9799" width="3.7109375" style="523" customWidth="1"/>
    <col min="9800" max="9800" width="11.140625" style="523" bestFit="1" customWidth="1"/>
    <col min="9801" max="10033" width="10.5703125" style="523"/>
    <col min="10034" max="10041" width="0" style="523" hidden="1" customWidth="1"/>
    <col min="10042" max="10044" width="3.7109375" style="523" customWidth="1"/>
    <col min="10045" max="10045" width="12.7109375" style="523" customWidth="1"/>
    <col min="10046" max="10046" width="47.42578125" style="523" customWidth="1"/>
    <col min="10047" max="10050" width="0" style="523" hidden="1" customWidth="1"/>
    <col min="10051" max="10051" width="11.7109375" style="523" customWidth="1"/>
    <col min="10052" max="10052" width="6.42578125" style="523" bestFit="1" customWidth="1"/>
    <col min="10053" max="10053" width="11.7109375" style="523" customWidth="1"/>
    <col min="10054" max="10054" width="0" style="523" hidden="1" customWidth="1"/>
    <col min="10055" max="10055" width="3.7109375" style="523" customWidth="1"/>
    <col min="10056" max="10056" width="11.140625" style="523" bestFit="1" customWidth="1"/>
    <col min="10057" max="10289" width="10.5703125" style="523"/>
    <col min="10290" max="10297" width="0" style="523" hidden="1" customWidth="1"/>
    <col min="10298" max="10300" width="3.7109375" style="523" customWidth="1"/>
    <col min="10301" max="10301" width="12.7109375" style="523" customWidth="1"/>
    <col min="10302" max="10302" width="47.42578125" style="523" customWidth="1"/>
    <col min="10303" max="10306" width="0" style="523" hidden="1" customWidth="1"/>
    <col min="10307" max="10307" width="11.7109375" style="523" customWidth="1"/>
    <col min="10308" max="10308" width="6.42578125" style="523" bestFit="1" customWidth="1"/>
    <col min="10309" max="10309" width="11.7109375" style="523" customWidth="1"/>
    <col min="10310" max="10310" width="0" style="523" hidden="1" customWidth="1"/>
    <col min="10311" max="10311" width="3.7109375" style="523" customWidth="1"/>
    <col min="10312" max="10312" width="11.140625" style="523" bestFit="1" customWidth="1"/>
    <col min="10313" max="10545" width="10.5703125" style="523"/>
    <col min="10546" max="10553" width="0" style="523" hidden="1" customWidth="1"/>
    <col min="10554" max="10556" width="3.7109375" style="523" customWidth="1"/>
    <col min="10557" max="10557" width="12.7109375" style="523" customWidth="1"/>
    <col min="10558" max="10558" width="47.42578125" style="523" customWidth="1"/>
    <col min="10559" max="10562" width="0" style="523" hidden="1" customWidth="1"/>
    <col min="10563" max="10563" width="11.7109375" style="523" customWidth="1"/>
    <col min="10564" max="10564" width="6.42578125" style="523" bestFit="1" customWidth="1"/>
    <col min="10565" max="10565" width="11.7109375" style="523" customWidth="1"/>
    <col min="10566" max="10566" width="0" style="523" hidden="1" customWidth="1"/>
    <col min="10567" max="10567" width="3.7109375" style="523" customWidth="1"/>
    <col min="10568" max="10568" width="11.140625" style="523" bestFit="1" customWidth="1"/>
    <col min="10569" max="10801" width="10.5703125" style="523"/>
    <col min="10802" max="10809" width="0" style="523" hidden="1" customWidth="1"/>
    <col min="10810" max="10812" width="3.7109375" style="523" customWidth="1"/>
    <col min="10813" max="10813" width="12.7109375" style="523" customWidth="1"/>
    <col min="10814" max="10814" width="47.42578125" style="523" customWidth="1"/>
    <col min="10815" max="10818" width="0" style="523" hidden="1" customWidth="1"/>
    <col min="10819" max="10819" width="11.7109375" style="523" customWidth="1"/>
    <col min="10820" max="10820" width="6.42578125" style="523" bestFit="1" customWidth="1"/>
    <col min="10821" max="10821" width="11.7109375" style="523" customWidth="1"/>
    <col min="10822" max="10822" width="0" style="523" hidden="1" customWidth="1"/>
    <col min="10823" max="10823" width="3.7109375" style="523" customWidth="1"/>
    <col min="10824" max="10824" width="11.140625" style="523" bestFit="1" customWidth="1"/>
    <col min="10825" max="11057" width="10.5703125" style="523"/>
    <col min="11058" max="11065" width="0" style="523" hidden="1" customWidth="1"/>
    <col min="11066" max="11068" width="3.7109375" style="523" customWidth="1"/>
    <col min="11069" max="11069" width="12.7109375" style="523" customWidth="1"/>
    <col min="11070" max="11070" width="47.42578125" style="523" customWidth="1"/>
    <col min="11071" max="11074" width="0" style="523" hidden="1" customWidth="1"/>
    <col min="11075" max="11075" width="11.7109375" style="523" customWidth="1"/>
    <col min="11076" max="11076" width="6.42578125" style="523" bestFit="1" customWidth="1"/>
    <col min="11077" max="11077" width="11.7109375" style="523" customWidth="1"/>
    <col min="11078" max="11078" width="0" style="523" hidden="1" customWidth="1"/>
    <col min="11079" max="11079" width="3.7109375" style="523" customWidth="1"/>
    <col min="11080" max="11080" width="11.140625" style="523" bestFit="1" customWidth="1"/>
    <col min="11081" max="11313" width="10.5703125" style="523"/>
    <col min="11314" max="11321" width="0" style="523" hidden="1" customWidth="1"/>
    <col min="11322" max="11324" width="3.7109375" style="523" customWidth="1"/>
    <col min="11325" max="11325" width="12.7109375" style="523" customWidth="1"/>
    <col min="11326" max="11326" width="47.42578125" style="523" customWidth="1"/>
    <col min="11327" max="11330" width="0" style="523" hidden="1" customWidth="1"/>
    <col min="11331" max="11331" width="11.7109375" style="523" customWidth="1"/>
    <col min="11332" max="11332" width="6.42578125" style="523" bestFit="1" customWidth="1"/>
    <col min="11333" max="11333" width="11.7109375" style="523" customWidth="1"/>
    <col min="11334" max="11334" width="0" style="523" hidden="1" customWidth="1"/>
    <col min="11335" max="11335" width="3.7109375" style="523" customWidth="1"/>
    <col min="11336" max="11336" width="11.140625" style="523" bestFit="1" customWidth="1"/>
    <col min="11337" max="11569" width="10.5703125" style="523"/>
    <col min="11570" max="11577" width="0" style="523" hidden="1" customWidth="1"/>
    <col min="11578" max="11580" width="3.7109375" style="523" customWidth="1"/>
    <col min="11581" max="11581" width="12.7109375" style="523" customWidth="1"/>
    <col min="11582" max="11582" width="47.42578125" style="523" customWidth="1"/>
    <col min="11583" max="11586" width="0" style="523" hidden="1" customWidth="1"/>
    <col min="11587" max="11587" width="11.7109375" style="523" customWidth="1"/>
    <col min="11588" max="11588" width="6.42578125" style="523" bestFit="1" customWidth="1"/>
    <col min="11589" max="11589" width="11.7109375" style="523" customWidth="1"/>
    <col min="11590" max="11590" width="0" style="523" hidden="1" customWidth="1"/>
    <col min="11591" max="11591" width="3.7109375" style="523" customWidth="1"/>
    <col min="11592" max="11592" width="11.140625" style="523" bestFit="1" customWidth="1"/>
    <col min="11593" max="11825" width="10.5703125" style="523"/>
    <col min="11826" max="11833" width="0" style="523" hidden="1" customWidth="1"/>
    <col min="11834" max="11836" width="3.7109375" style="523" customWidth="1"/>
    <col min="11837" max="11837" width="12.7109375" style="523" customWidth="1"/>
    <col min="11838" max="11838" width="47.42578125" style="523" customWidth="1"/>
    <col min="11839" max="11842" width="0" style="523" hidden="1" customWidth="1"/>
    <col min="11843" max="11843" width="11.7109375" style="523" customWidth="1"/>
    <col min="11844" max="11844" width="6.42578125" style="523" bestFit="1" customWidth="1"/>
    <col min="11845" max="11845" width="11.7109375" style="523" customWidth="1"/>
    <col min="11846" max="11846" width="0" style="523" hidden="1" customWidth="1"/>
    <col min="11847" max="11847" width="3.7109375" style="523" customWidth="1"/>
    <col min="11848" max="11848" width="11.140625" style="523" bestFit="1" customWidth="1"/>
    <col min="11849" max="12081" width="10.5703125" style="523"/>
    <col min="12082" max="12089" width="0" style="523" hidden="1" customWidth="1"/>
    <col min="12090" max="12092" width="3.7109375" style="523" customWidth="1"/>
    <col min="12093" max="12093" width="12.7109375" style="523" customWidth="1"/>
    <col min="12094" max="12094" width="47.42578125" style="523" customWidth="1"/>
    <col min="12095" max="12098" width="0" style="523" hidden="1" customWidth="1"/>
    <col min="12099" max="12099" width="11.7109375" style="523" customWidth="1"/>
    <col min="12100" max="12100" width="6.42578125" style="523" bestFit="1" customWidth="1"/>
    <col min="12101" max="12101" width="11.7109375" style="523" customWidth="1"/>
    <col min="12102" max="12102" width="0" style="523" hidden="1" customWidth="1"/>
    <col min="12103" max="12103" width="3.7109375" style="523" customWidth="1"/>
    <col min="12104" max="12104" width="11.140625" style="523" bestFit="1" customWidth="1"/>
    <col min="12105" max="12337" width="10.5703125" style="523"/>
    <col min="12338" max="12345" width="0" style="523" hidden="1" customWidth="1"/>
    <col min="12346" max="12348" width="3.7109375" style="523" customWidth="1"/>
    <col min="12349" max="12349" width="12.7109375" style="523" customWidth="1"/>
    <col min="12350" max="12350" width="47.42578125" style="523" customWidth="1"/>
    <col min="12351" max="12354" width="0" style="523" hidden="1" customWidth="1"/>
    <col min="12355" max="12355" width="11.7109375" style="523" customWidth="1"/>
    <col min="12356" max="12356" width="6.42578125" style="523" bestFit="1" customWidth="1"/>
    <col min="12357" max="12357" width="11.7109375" style="523" customWidth="1"/>
    <col min="12358" max="12358" width="0" style="523" hidden="1" customWidth="1"/>
    <col min="12359" max="12359" width="3.7109375" style="523" customWidth="1"/>
    <col min="12360" max="12360" width="11.140625" style="523" bestFit="1" customWidth="1"/>
    <col min="12361" max="12593" width="10.5703125" style="523"/>
    <col min="12594" max="12601" width="0" style="523" hidden="1" customWidth="1"/>
    <col min="12602" max="12604" width="3.7109375" style="523" customWidth="1"/>
    <col min="12605" max="12605" width="12.7109375" style="523" customWidth="1"/>
    <col min="12606" max="12606" width="47.42578125" style="523" customWidth="1"/>
    <col min="12607" max="12610" width="0" style="523" hidden="1" customWidth="1"/>
    <col min="12611" max="12611" width="11.7109375" style="523" customWidth="1"/>
    <col min="12612" max="12612" width="6.42578125" style="523" bestFit="1" customWidth="1"/>
    <col min="12613" max="12613" width="11.7109375" style="523" customWidth="1"/>
    <col min="12614" max="12614" width="0" style="523" hidden="1" customWidth="1"/>
    <col min="12615" max="12615" width="3.7109375" style="523" customWidth="1"/>
    <col min="12616" max="12616" width="11.140625" style="523" bestFit="1" customWidth="1"/>
    <col min="12617" max="12849" width="10.5703125" style="523"/>
    <col min="12850" max="12857" width="0" style="523" hidden="1" customWidth="1"/>
    <col min="12858" max="12860" width="3.7109375" style="523" customWidth="1"/>
    <col min="12861" max="12861" width="12.7109375" style="523" customWidth="1"/>
    <col min="12862" max="12862" width="47.42578125" style="523" customWidth="1"/>
    <col min="12863" max="12866" width="0" style="523" hidden="1" customWidth="1"/>
    <col min="12867" max="12867" width="11.7109375" style="523" customWidth="1"/>
    <col min="12868" max="12868" width="6.42578125" style="523" bestFit="1" customWidth="1"/>
    <col min="12869" max="12869" width="11.7109375" style="523" customWidth="1"/>
    <col min="12870" max="12870" width="0" style="523" hidden="1" customWidth="1"/>
    <col min="12871" max="12871" width="3.7109375" style="523" customWidth="1"/>
    <col min="12872" max="12872" width="11.140625" style="523" bestFit="1" customWidth="1"/>
    <col min="12873" max="13105" width="10.5703125" style="523"/>
    <col min="13106" max="13113" width="0" style="523" hidden="1" customWidth="1"/>
    <col min="13114" max="13116" width="3.7109375" style="523" customWidth="1"/>
    <col min="13117" max="13117" width="12.7109375" style="523" customWidth="1"/>
    <col min="13118" max="13118" width="47.42578125" style="523" customWidth="1"/>
    <col min="13119" max="13122" width="0" style="523" hidden="1" customWidth="1"/>
    <col min="13123" max="13123" width="11.7109375" style="523" customWidth="1"/>
    <col min="13124" max="13124" width="6.42578125" style="523" bestFit="1" customWidth="1"/>
    <col min="13125" max="13125" width="11.7109375" style="523" customWidth="1"/>
    <col min="13126" max="13126" width="0" style="523" hidden="1" customWidth="1"/>
    <col min="13127" max="13127" width="3.7109375" style="523" customWidth="1"/>
    <col min="13128" max="13128" width="11.140625" style="523" bestFit="1" customWidth="1"/>
    <col min="13129" max="13361" width="10.5703125" style="523"/>
    <col min="13362" max="13369" width="0" style="523" hidden="1" customWidth="1"/>
    <col min="13370" max="13372" width="3.7109375" style="523" customWidth="1"/>
    <col min="13373" max="13373" width="12.7109375" style="523" customWidth="1"/>
    <col min="13374" max="13374" width="47.42578125" style="523" customWidth="1"/>
    <col min="13375" max="13378" width="0" style="523" hidden="1" customWidth="1"/>
    <col min="13379" max="13379" width="11.7109375" style="523" customWidth="1"/>
    <col min="13380" max="13380" width="6.42578125" style="523" bestFit="1" customWidth="1"/>
    <col min="13381" max="13381" width="11.7109375" style="523" customWidth="1"/>
    <col min="13382" max="13382" width="0" style="523" hidden="1" customWidth="1"/>
    <col min="13383" max="13383" width="3.7109375" style="523" customWidth="1"/>
    <col min="13384" max="13384" width="11.140625" style="523" bestFit="1" customWidth="1"/>
    <col min="13385" max="13617" width="10.5703125" style="523"/>
    <col min="13618" max="13625" width="0" style="523" hidden="1" customWidth="1"/>
    <col min="13626" max="13628" width="3.7109375" style="523" customWidth="1"/>
    <col min="13629" max="13629" width="12.7109375" style="523" customWidth="1"/>
    <col min="13630" max="13630" width="47.42578125" style="523" customWidth="1"/>
    <col min="13631" max="13634" width="0" style="523" hidden="1" customWidth="1"/>
    <col min="13635" max="13635" width="11.7109375" style="523" customWidth="1"/>
    <col min="13636" max="13636" width="6.42578125" style="523" bestFit="1" customWidth="1"/>
    <col min="13637" max="13637" width="11.7109375" style="523" customWidth="1"/>
    <col min="13638" max="13638" width="0" style="523" hidden="1" customWidth="1"/>
    <col min="13639" max="13639" width="3.7109375" style="523" customWidth="1"/>
    <col min="13640" max="13640" width="11.140625" style="523" bestFit="1" customWidth="1"/>
    <col min="13641" max="13873" width="10.5703125" style="523"/>
    <col min="13874" max="13881" width="0" style="523" hidden="1" customWidth="1"/>
    <col min="13882" max="13884" width="3.7109375" style="523" customWidth="1"/>
    <col min="13885" max="13885" width="12.7109375" style="523" customWidth="1"/>
    <col min="13886" max="13886" width="47.42578125" style="523" customWidth="1"/>
    <col min="13887" max="13890" width="0" style="523" hidden="1" customWidth="1"/>
    <col min="13891" max="13891" width="11.7109375" style="523" customWidth="1"/>
    <col min="13892" max="13892" width="6.42578125" style="523" bestFit="1" customWidth="1"/>
    <col min="13893" max="13893" width="11.7109375" style="523" customWidth="1"/>
    <col min="13894" max="13894" width="0" style="523" hidden="1" customWidth="1"/>
    <col min="13895" max="13895" width="3.7109375" style="523" customWidth="1"/>
    <col min="13896" max="13896" width="11.140625" style="523" bestFit="1" customWidth="1"/>
    <col min="13897" max="14129" width="10.5703125" style="523"/>
    <col min="14130" max="14137" width="0" style="523" hidden="1" customWidth="1"/>
    <col min="14138" max="14140" width="3.7109375" style="523" customWidth="1"/>
    <col min="14141" max="14141" width="12.7109375" style="523" customWidth="1"/>
    <col min="14142" max="14142" width="47.42578125" style="523" customWidth="1"/>
    <col min="14143" max="14146" width="0" style="523" hidden="1" customWidth="1"/>
    <col min="14147" max="14147" width="11.7109375" style="523" customWidth="1"/>
    <col min="14148" max="14148" width="6.42578125" style="523" bestFit="1" customWidth="1"/>
    <col min="14149" max="14149" width="11.7109375" style="523" customWidth="1"/>
    <col min="14150" max="14150" width="0" style="523" hidden="1" customWidth="1"/>
    <col min="14151" max="14151" width="3.7109375" style="523" customWidth="1"/>
    <col min="14152" max="14152" width="11.140625" style="523" bestFit="1" customWidth="1"/>
    <col min="14153" max="14385" width="10.5703125" style="523"/>
    <col min="14386" max="14393" width="0" style="523" hidden="1" customWidth="1"/>
    <col min="14394" max="14396" width="3.7109375" style="523" customWidth="1"/>
    <col min="14397" max="14397" width="12.7109375" style="523" customWidth="1"/>
    <col min="14398" max="14398" width="47.42578125" style="523" customWidth="1"/>
    <col min="14399" max="14402" width="0" style="523" hidden="1" customWidth="1"/>
    <col min="14403" max="14403" width="11.7109375" style="523" customWidth="1"/>
    <col min="14404" max="14404" width="6.42578125" style="523" bestFit="1" customWidth="1"/>
    <col min="14405" max="14405" width="11.7109375" style="523" customWidth="1"/>
    <col min="14406" max="14406" width="0" style="523" hidden="1" customWidth="1"/>
    <col min="14407" max="14407" width="3.7109375" style="523" customWidth="1"/>
    <col min="14408" max="14408" width="11.140625" style="523" bestFit="1" customWidth="1"/>
    <col min="14409" max="14641" width="10.5703125" style="523"/>
    <col min="14642" max="14649" width="0" style="523" hidden="1" customWidth="1"/>
    <col min="14650" max="14652" width="3.7109375" style="523" customWidth="1"/>
    <col min="14653" max="14653" width="12.7109375" style="523" customWidth="1"/>
    <col min="14654" max="14654" width="47.42578125" style="523" customWidth="1"/>
    <col min="14655" max="14658" width="0" style="523" hidden="1" customWidth="1"/>
    <col min="14659" max="14659" width="11.7109375" style="523" customWidth="1"/>
    <col min="14660" max="14660" width="6.42578125" style="523" bestFit="1" customWidth="1"/>
    <col min="14661" max="14661" width="11.7109375" style="523" customWidth="1"/>
    <col min="14662" max="14662" width="0" style="523" hidden="1" customWidth="1"/>
    <col min="14663" max="14663" width="3.7109375" style="523" customWidth="1"/>
    <col min="14664" max="14664" width="11.140625" style="523" bestFit="1" customWidth="1"/>
    <col min="14665" max="14897" width="10.5703125" style="523"/>
    <col min="14898" max="14905" width="0" style="523" hidden="1" customWidth="1"/>
    <col min="14906" max="14908" width="3.7109375" style="523" customWidth="1"/>
    <col min="14909" max="14909" width="12.7109375" style="523" customWidth="1"/>
    <col min="14910" max="14910" width="47.42578125" style="523" customWidth="1"/>
    <col min="14911" max="14914" width="0" style="523" hidden="1" customWidth="1"/>
    <col min="14915" max="14915" width="11.7109375" style="523" customWidth="1"/>
    <col min="14916" max="14916" width="6.42578125" style="523" bestFit="1" customWidth="1"/>
    <col min="14917" max="14917" width="11.7109375" style="523" customWidth="1"/>
    <col min="14918" max="14918" width="0" style="523" hidden="1" customWidth="1"/>
    <col min="14919" max="14919" width="3.7109375" style="523" customWidth="1"/>
    <col min="14920" max="14920" width="11.140625" style="523" bestFit="1" customWidth="1"/>
    <col min="14921" max="15153" width="10.5703125" style="523"/>
    <col min="15154" max="15161" width="0" style="523" hidden="1" customWidth="1"/>
    <col min="15162" max="15164" width="3.7109375" style="523" customWidth="1"/>
    <col min="15165" max="15165" width="12.7109375" style="523" customWidth="1"/>
    <col min="15166" max="15166" width="47.42578125" style="523" customWidth="1"/>
    <col min="15167" max="15170" width="0" style="523" hidden="1" customWidth="1"/>
    <col min="15171" max="15171" width="11.7109375" style="523" customWidth="1"/>
    <col min="15172" max="15172" width="6.42578125" style="523" bestFit="1" customWidth="1"/>
    <col min="15173" max="15173" width="11.7109375" style="523" customWidth="1"/>
    <col min="15174" max="15174" width="0" style="523" hidden="1" customWidth="1"/>
    <col min="15175" max="15175" width="3.7109375" style="523" customWidth="1"/>
    <col min="15176" max="15176" width="11.140625" style="523" bestFit="1" customWidth="1"/>
    <col min="15177" max="15409" width="10.5703125" style="523"/>
    <col min="15410" max="15417" width="0" style="523" hidden="1" customWidth="1"/>
    <col min="15418" max="15420" width="3.7109375" style="523" customWidth="1"/>
    <col min="15421" max="15421" width="12.7109375" style="523" customWidth="1"/>
    <col min="15422" max="15422" width="47.42578125" style="523" customWidth="1"/>
    <col min="15423" max="15426" width="0" style="523" hidden="1" customWidth="1"/>
    <col min="15427" max="15427" width="11.7109375" style="523" customWidth="1"/>
    <col min="15428" max="15428" width="6.42578125" style="523" bestFit="1" customWidth="1"/>
    <col min="15429" max="15429" width="11.7109375" style="523" customWidth="1"/>
    <col min="15430" max="15430" width="0" style="523" hidden="1" customWidth="1"/>
    <col min="15431" max="15431" width="3.7109375" style="523" customWidth="1"/>
    <col min="15432" max="15432" width="11.140625" style="523" bestFit="1" customWidth="1"/>
    <col min="15433" max="15665" width="10.5703125" style="523"/>
    <col min="15666" max="15673" width="0" style="523" hidden="1" customWidth="1"/>
    <col min="15674" max="15676" width="3.7109375" style="523" customWidth="1"/>
    <col min="15677" max="15677" width="12.7109375" style="523" customWidth="1"/>
    <col min="15678" max="15678" width="47.42578125" style="523" customWidth="1"/>
    <col min="15679" max="15682" width="0" style="523" hidden="1" customWidth="1"/>
    <col min="15683" max="15683" width="11.7109375" style="523" customWidth="1"/>
    <col min="15684" max="15684" width="6.42578125" style="523" bestFit="1" customWidth="1"/>
    <col min="15685" max="15685" width="11.7109375" style="523" customWidth="1"/>
    <col min="15686" max="15686" width="0" style="523" hidden="1" customWidth="1"/>
    <col min="15687" max="15687" width="3.7109375" style="523" customWidth="1"/>
    <col min="15688" max="15688" width="11.140625" style="523" bestFit="1" customWidth="1"/>
    <col min="15689" max="15921" width="10.5703125" style="523"/>
    <col min="15922" max="15929" width="0" style="523" hidden="1" customWidth="1"/>
    <col min="15930" max="15932" width="3.7109375" style="523" customWidth="1"/>
    <col min="15933" max="15933" width="12.7109375" style="523" customWidth="1"/>
    <col min="15934" max="15934" width="47.42578125" style="523" customWidth="1"/>
    <col min="15935" max="15938" width="0" style="523" hidden="1" customWidth="1"/>
    <col min="15939" max="15939" width="11.7109375" style="523" customWidth="1"/>
    <col min="15940" max="15940" width="6.42578125" style="523" bestFit="1" customWidth="1"/>
    <col min="15941" max="15941" width="11.7109375" style="523" customWidth="1"/>
    <col min="15942" max="15942" width="0" style="523" hidden="1" customWidth="1"/>
    <col min="15943" max="15943" width="3.7109375" style="523" customWidth="1"/>
    <col min="15944" max="15944" width="11.140625" style="523" bestFit="1" customWidth="1"/>
    <col min="15945" max="16177" width="10.5703125" style="523"/>
    <col min="16178" max="16185" width="0" style="523" hidden="1" customWidth="1"/>
    <col min="16186" max="16188" width="3.7109375" style="523" customWidth="1"/>
    <col min="16189" max="16189" width="12.7109375" style="523" customWidth="1"/>
    <col min="16190" max="16190" width="47.42578125" style="523" customWidth="1"/>
    <col min="16191" max="16194" width="0" style="523" hidden="1" customWidth="1"/>
    <col min="16195" max="16195" width="11.7109375" style="523" customWidth="1"/>
    <col min="16196" max="16196" width="6.42578125" style="523" bestFit="1" customWidth="1"/>
    <col min="16197" max="16197" width="11.7109375" style="523" customWidth="1"/>
    <col min="16198" max="16198" width="0" style="523" hidden="1" customWidth="1"/>
    <col min="16199" max="16199" width="3.7109375" style="523" customWidth="1"/>
    <col min="16200" max="16200" width="11.140625" style="523" bestFit="1" customWidth="1"/>
    <col min="16201" max="16384" width="10.5703125" style="523"/>
  </cols>
  <sheetData>
    <row r="1" spans="1:84" ht="14.25" hidden="1" customHeight="1"/>
    <row r="2" spans="1:84" ht="14.25" hidden="1" customHeight="1"/>
    <row r="3" spans="1:84" ht="14.25" hidden="1" customHeight="1"/>
    <row r="4" spans="1:84" ht="3" customHeight="1">
      <c r="J4" s="529"/>
      <c r="K4" s="529"/>
      <c r="L4" s="524"/>
      <c r="M4" s="524"/>
      <c r="N4" s="524"/>
      <c r="O4" s="532"/>
      <c r="P4" s="532"/>
      <c r="Q4" s="532"/>
      <c r="R4" s="532"/>
      <c r="S4" s="532"/>
      <c r="T4" s="532"/>
      <c r="U4" s="524"/>
      <c r="V4" s="998"/>
      <c r="W4" s="998"/>
      <c r="X4" s="998"/>
      <c r="Y4" s="998"/>
      <c r="Z4" s="998"/>
      <c r="AA4" s="998"/>
      <c r="AB4" s="991"/>
      <c r="AC4" s="998"/>
      <c r="AD4" s="998"/>
      <c r="AE4" s="998"/>
      <c r="AF4" s="998"/>
      <c r="AG4" s="998"/>
      <c r="AH4" s="998"/>
      <c r="AI4" s="991"/>
      <c r="AJ4" s="998"/>
      <c r="AK4" s="998"/>
      <c r="AL4" s="998"/>
      <c r="AM4" s="998"/>
      <c r="AN4" s="998"/>
      <c r="AO4" s="998"/>
      <c r="AP4" s="991"/>
      <c r="AQ4" s="998"/>
      <c r="AR4" s="998"/>
      <c r="AS4" s="998"/>
      <c r="AT4" s="998"/>
      <c r="AU4" s="998"/>
      <c r="AV4" s="998"/>
      <c r="AW4" s="991"/>
      <c r="AX4" s="998"/>
      <c r="AY4" s="998"/>
      <c r="AZ4" s="998"/>
      <c r="BA4" s="998"/>
      <c r="BB4" s="998"/>
      <c r="BC4" s="998"/>
      <c r="BD4" s="991"/>
      <c r="BE4" s="998"/>
      <c r="BF4" s="998"/>
      <c r="BG4" s="998"/>
      <c r="BH4" s="998"/>
      <c r="BI4" s="998"/>
      <c r="BJ4" s="998"/>
      <c r="BK4" s="991"/>
      <c r="BL4" s="998"/>
      <c r="BM4" s="998"/>
      <c r="BN4" s="998"/>
      <c r="BO4" s="998"/>
      <c r="BP4" s="998"/>
      <c r="BQ4" s="998"/>
      <c r="BR4" s="991"/>
    </row>
    <row r="5" spans="1:84" ht="22.5" customHeight="1">
      <c r="J5" s="529"/>
      <c r="K5" s="529"/>
      <c r="L5" s="1229" t="s">
        <v>656</v>
      </c>
      <c r="M5" s="1229"/>
      <c r="N5" s="1229"/>
      <c r="O5" s="1229"/>
      <c r="P5" s="1229"/>
      <c r="Q5" s="1229"/>
      <c r="R5" s="1229"/>
      <c r="S5" s="1229"/>
      <c r="T5" s="122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row>
    <row r="6" spans="1:84" ht="3" customHeight="1">
      <c r="J6" s="529"/>
      <c r="K6" s="529"/>
      <c r="L6" s="524"/>
      <c r="M6" s="524"/>
      <c r="N6" s="524"/>
      <c r="O6" s="528"/>
      <c r="P6" s="528"/>
      <c r="Q6" s="528"/>
      <c r="R6" s="528"/>
      <c r="S6" s="528"/>
      <c r="T6" s="528"/>
      <c r="U6" s="524"/>
      <c r="V6" s="755"/>
      <c r="W6" s="755"/>
      <c r="X6" s="755"/>
      <c r="Y6" s="755"/>
      <c r="Z6" s="755"/>
      <c r="AA6" s="755"/>
      <c r="AB6" s="991"/>
      <c r="AC6" s="755"/>
      <c r="AD6" s="755"/>
      <c r="AE6" s="755"/>
      <c r="AF6" s="755"/>
      <c r="AG6" s="755"/>
      <c r="AH6" s="755"/>
      <c r="AI6" s="991"/>
      <c r="AJ6" s="755"/>
      <c r="AK6" s="755"/>
      <c r="AL6" s="755"/>
      <c r="AM6" s="755"/>
      <c r="AN6" s="755"/>
      <c r="AO6" s="755"/>
      <c r="AP6" s="991"/>
      <c r="AQ6" s="755"/>
      <c r="AR6" s="755"/>
      <c r="AS6" s="755"/>
      <c r="AT6" s="755"/>
      <c r="AU6" s="755"/>
      <c r="AV6" s="755"/>
      <c r="AW6" s="991"/>
      <c r="AX6" s="755"/>
      <c r="AY6" s="755"/>
      <c r="AZ6" s="755"/>
      <c r="BA6" s="755"/>
      <c r="BB6" s="755"/>
      <c r="BC6" s="755"/>
      <c r="BD6" s="991"/>
      <c r="BE6" s="755"/>
      <c r="BF6" s="755"/>
      <c r="BG6" s="755"/>
      <c r="BH6" s="755"/>
      <c r="BI6" s="755"/>
      <c r="BJ6" s="755"/>
      <c r="BK6" s="991"/>
      <c r="BL6" s="755"/>
      <c r="BM6" s="755"/>
      <c r="BN6" s="755"/>
      <c r="BO6" s="755"/>
      <c r="BP6" s="755"/>
      <c r="BQ6" s="755"/>
      <c r="BR6" s="991"/>
    </row>
    <row r="7" spans="1:84" s="570" customFormat="1" ht="22.5">
      <c r="A7" s="590"/>
      <c r="B7" s="590"/>
      <c r="C7" s="590"/>
      <c r="D7" s="590"/>
      <c r="E7" s="590"/>
      <c r="F7" s="590"/>
      <c r="G7" s="590"/>
      <c r="H7" s="590"/>
      <c r="L7" s="499"/>
      <c r="M7" s="617" t="s">
        <v>501</v>
      </c>
      <c r="N7" s="666"/>
      <c r="O7" s="1249" t="str">
        <f>IF(NameOrPr_ch="",IF(NameOrPr="","",NameOrPr),NameOrPr_ch)</f>
        <v>Комитет по тарифам и ценовой политике Лен.области (ЛенРТК)</v>
      </c>
      <c r="P7" s="1250"/>
      <c r="Q7" s="1250"/>
      <c r="R7" s="1250"/>
      <c r="S7" s="1250"/>
      <c r="T7" s="1251"/>
      <c r="U7" s="6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U7" s="590"/>
      <c r="BV7" s="590"/>
      <c r="BW7" s="590"/>
      <c r="BX7" s="590"/>
      <c r="BY7" s="590"/>
      <c r="BZ7" s="590"/>
      <c r="CA7" s="590"/>
      <c r="CB7" s="590"/>
      <c r="CC7" s="590"/>
      <c r="CD7" s="590"/>
      <c r="CE7" s="590"/>
      <c r="CF7" s="590"/>
    </row>
    <row r="8" spans="1:84" s="570" customFormat="1" ht="18.75">
      <c r="A8" s="590"/>
      <c r="B8" s="590"/>
      <c r="C8" s="590"/>
      <c r="D8" s="590"/>
      <c r="E8" s="590"/>
      <c r="F8" s="590"/>
      <c r="G8" s="590"/>
      <c r="H8" s="590"/>
      <c r="L8" s="499"/>
      <c r="M8" s="617" t="s">
        <v>595</v>
      </c>
      <c r="N8" s="666"/>
      <c r="O8" s="1249" t="str">
        <f>IF(datePr_ch="",IF(datePr="","",datePr),datePr_ch)</f>
        <v>19.12.2019</v>
      </c>
      <c r="P8" s="1250"/>
      <c r="Q8" s="1250"/>
      <c r="R8" s="1250"/>
      <c r="S8" s="1250"/>
      <c r="T8" s="1251"/>
      <c r="U8" s="6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U8" s="590"/>
      <c r="BV8" s="590"/>
      <c r="BW8" s="590"/>
      <c r="BX8" s="590"/>
      <c r="BY8" s="590"/>
      <c r="BZ8" s="590"/>
      <c r="CA8" s="590"/>
      <c r="CB8" s="590"/>
      <c r="CC8" s="590"/>
      <c r="CD8" s="590"/>
      <c r="CE8" s="590"/>
      <c r="CF8" s="590"/>
    </row>
    <row r="9" spans="1:84" s="570" customFormat="1" ht="18.75">
      <c r="A9" s="590"/>
      <c r="B9" s="590"/>
      <c r="C9" s="590"/>
      <c r="D9" s="590"/>
      <c r="E9" s="590"/>
      <c r="F9" s="590"/>
      <c r="G9" s="590"/>
      <c r="H9" s="590"/>
      <c r="L9" s="552"/>
      <c r="M9" s="617" t="s">
        <v>594</v>
      </c>
      <c r="N9" s="666"/>
      <c r="O9" s="1249" t="str">
        <f>IF(numberPr_ch="",IF(numberPr="","",numberPr),numberPr_ch)</f>
        <v>524-п</v>
      </c>
      <c r="P9" s="1250"/>
      <c r="Q9" s="1250"/>
      <c r="R9" s="1250"/>
      <c r="S9" s="1250"/>
      <c r="T9" s="1251"/>
      <c r="U9" s="6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U9" s="590"/>
      <c r="BV9" s="590"/>
      <c r="BW9" s="590"/>
      <c r="BX9" s="590"/>
      <c r="BY9" s="590"/>
      <c r="BZ9" s="590"/>
      <c r="CA9" s="590"/>
      <c r="CB9" s="590"/>
      <c r="CC9" s="590"/>
      <c r="CD9" s="590"/>
      <c r="CE9" s="590"/>
      <c r="CF9" s="590"/>
    </row>
    <row r="10" spans="1:84" s="570" customFormat="1" ht="18.75">
      <c r="A10" s="590"/>
      <c r="B10" s="590"/>
      <c r="C10" s="590"/>
      <c r="D10" s="590"/>
      <c r="E10" s="590"/>
      <c r="F10" s="590"/>
      <c r="G10" s="590"/>
      <c r="H10" s="590"/>
      <c r="L10" s="552"/>
      <c r="M10" s="617" t="s">
        <v>500</v>
      </c>
      <c r="N10" s="666"/>
      <c r="O10" s="1249" t="str">
        <f>IF(IstPub_ch="",IF(IstPub="","",IstPub),IstPub_ch)</f>
        <v>http://tarif.lenobl.ru/dokumenty/docs_category_3/</v>
      </c>
      <c r="P10" s="1250"/>
      <c r="Q10" s="1250"/>
      <c r="R10" s="1250"/>
      <c r="S10" s="1250"/>
      <c r="T10" s="1251"/>
      <c r="U10" s="6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U10" s="590"/>
      <c r="BV10" s="590"/>
      <c r="BW10" s="590"/>
      <c r="BX10" s="590"/>
      <c r="BY10" s="590"/>
      <c r="BZ10" s="590"/>
      <c r="CA10" s="590"/>
      <c r="CB10" s="590"/>
      <c r="CC10" s="590"/>
      <c r="CD10" s="590"/>
      <c r="CE10" s="590"/>
      <c r="CF10" s="590"/>
    </row>
    <row r="11" spans="1:84" s="570" customFormat="1" ht="11.25" hidden="1" customHeight="1">
      <c r="A11" s="590"/>
      <c r="B11" s="590"/>
      <c r="C11" s="590"/>
      <c r="D11" s="590"/>
      <c r="E11" s="590"/>
      <c r="F11" s="590"/>
      <c r="G11" s="590"/>
      <c r="H11" s="590"/>
      <c r="L11" s="1230"/>
      <c r="M11" s="1230"/>
      <c r="N11" s="566"/>
      <c r="O11" s="1248"/>
      <c r="P11" s="1248"/>
      <c r="Q11" s="1248"/>
      <c r="R11" s="1248"/>
      <c r="S11" s="1248"/>
      <c r="T11" s="1248"/>
      <c r="U11" s="588" t="s">
        <v>372</v>
      </c>
      <c r="V11" s="1248"/>
      <c r="W11" s="1248"/>
      <c r="X11" s="1248"/>
      <c r="Y11" s="1248"/>
      <c r="Z11" s="1248"/>
      <c r="AA11" s="1248"/>
      <c r="AB11" s="1011" t="s">
        <v>372</v>
      </c>
      <c r="AC11" s="1248"/>
      <c r="AD11" s="1248"/>
      <c r="AE11" s="1248"/>
      <c r="AF11" s="1248"/>
      <c r="AG11" s="1248"/>
      <c r="AH11" s="1248"/>
      <c r="AI11" s="1011" t="s">
        <v>372</v>
      </c>
      <c r="AJ11" s="1248"/>
      <c r="AK11" s="1248"/>
      <c r="AL11" s="1248"/>
      <c r="AM11" s="1248"/>
      <c r="AN11" s="1248"/>
      <c r="AO11" s="1248"/>
      <c r="AP11" s="1011" t="s">
        <v>372</v>
      </c>
      <c r="AQ11" s="1248"/>
      <c r="AR11" s="1248"/>
      <c r="AS11" s="1248"/>
      <c r="AT11" s="1248"/>
      <c r="AU11" s="1248"/>
      <c r="AV11" s="1248"/>
      <c r="AW11" s="1011" t="s">
        <v>372</v>
      </c>
      <c r="AX11" s="1248"/>
      <c r="AY11" s="1248"/>
      <c r="AZ11" s="1248"/>
      <c r="BA11" s="1248"/>
      <c r="BB11" s="1248"/>
      <c r="BC11" s="1248"/>
      <c r="BD11" s="1011" t="s">
        <v>372</v>
      </c>
      <c r="BE11" s="1248"/>
      <c r="BF11" s="1248"/>
      <c r="BG11" s="1248"/>
      <c r="BH11" s="1248"/>
      <c r="BI11" s="1248"/>
      <c r="BJ11" s="1248"/>
      <c r="BK11" s="1011" t="s">
        <v>372</v>
      </c>
      <c r="BL11" s="1248"/>
      <c r="BM11" s="1248"/>
      <c r="BN11" s="1248"/>
      <c r="BO11" s="1248"/>
      <c r="BP11" s="1248"/>
      <c r="BQ11" s="1248"/>
      <c r="BR11" s="1011" t="s">
        <v>372</v>
      </c>
      <c r="BU11" s="590"/>
      <c r="BV11" s="590"/>
      <c r="BW11" s="590"/>
      <c r="BX11" s="590"/>
      <c r="BY11" s="590"/>
      <c r="BZ11" s="590"/>
      <c r="CA11" s="590"/>
      <c r="CB11" s="590"/>
      <c r="CC11" s="590"/>
      <c r="CD11" s="590"/>
      <c r="CE11" s="590"/>
      <c r="CF11" s="590"/>
    </row>
    <row r="12" spans="1:84">
      <c r="J12" s="529"/>
      <c r="K12" s="529"/>
      <c r="L12" s="524"/>
      <c r="M12" s="524"/>
      <c r="N12" s="524"/>
      <c r="O12" s="1247"/>
      <c r="P12" s="1247"/>
      <c r="Q12" s="1247"/>
      <c r="R12" s="1247"/>
      <c r="S12" s="1247"/>
      <c r="T12" s="1247"/>
      <c r="U12" s="1247"/>
      <c r="V12" s="1247" t="s">
        <v>1899</v>
      </c>
      <c r="W12" s="1247"/>
      <c r="X12" s="1247"/>
      <c r="Y12" s="1247"/>
      <c r="Z12" s="1247"/>
      <c r="AA12" s="1247"/>
      <c r="AB12" s="1247"/>
      <c r="AC12" s="1247" t="s">
        <v>1899</v>
      </c>
      <c r="AD12" s="1247"/>
      <c r="AE12" s="1247"/>
      <c r="AF12" s="1247"/>
      <c r="AG12" s="1247"/>
      <c r="AH12" s="1247"/>
      <c r="AI12" s="1247"/>
      <c r="AJ12" s="1247" t="s">
        <v>1899</v>
      </c>
      <c r="AK12" s="1247"/>
      <c r="AL12" s="1247"/>
      <c r="AM12" s="1247"/>
      <c r="AN12" s="1247"/>
      <c r="AO12" s="1247"/>
      <c r="AP12" s="1247"/>
      <c r="AQ12" s="1247" t="s">
        <v>1899</v>
      </c>
      <c r="AR12" s="1247"/>
      <c r="AS12" s="1247"/>
      <c r="AT12" s="1247"/>
      <c r="AU12" s="1247"/>
      <c r="AV12" s="1247"/>
      <c r="AW12" s="1247"/>
      <c r="AX12" s="1247" t="s">
        <v>1899</v>
      </c>
      <c r="AY12" s="1247"/>
      <c r="AZ12" s="1247"/>
      <c r="BA12" s="1247"/>
      <c r="BB12" s="1247"/>
      <c r="BC12" s="1247"/>
      <c r="BD12" s="1247"/>
      <c r="BE12" s="1247" t="s">
        <v>1899</v>
      </c>
      <c r="BF12" s="1247"/>
      <c r="BG12" s="1247"/>
      <c r="BH12" s="1247"/>
      <c r="BI12" s="1247"/>
      <c r="BJ12" s="1247"/>
      <c r="BK12" s="1247"/>
      <c r="BL12" s="1247" t="s">
        <v>1899</v>
      </c>
      <c r="BM12" s="1247"/>
      <c r="BN12" s="1247"/>
      <c r="BO12" s="1247"/>
      <c r="BP12" s="1247"/>
      <c r="BQ12" s="1247"/>
      <c r="BR12" s="1247"/>
    </row>
    <row r="13" spans="1:84" ht="14.25" customHeight="1">
      <c r="J13" s="529"/>
      <c r="K13" s="529"/>
      <c r="L13" s="1151" t="s">
        <v>453</v>
      </c>
      <c r="M13" s="1151"/>
      <c r="N13" s="1151"/>
      <c r="O13" s="1151"/>
      <c r="P13" s="1151"/>
      <c r="Q13" s="1151"/>
      <c r="R13" s="1151"/>
      <c r="S13" s="1151"/>
      <c r="T13" s="1151"/>
      <c r="U13" s="1151"/>
      <c r="V13" s="1151"/>
      <c r="W13" s="1151"/>
      <c r="X13" s="1151"/>
      <c r="Y13" s="1151"/>
      <c r="Z13" s="1151"/>
      <c r="AA13" s="1151"/>
      <c r="AB13" s="1151"/>
      <c r="AC13" s="1151"/>
      <c r="AD13" s="1151"/>
      <c r="AE13" s="1151"/>
      <c r="AF13" s="1151"/>
      <c r="AG13" s="1151"/>
      <c r="AH13" s="1151"/>
      <c r="AI13" s="1151"/>
      <c r="AJ13" s="1151"/>
      <c r="AK13" s="1151"/>
      <c r="AL13" s="1151"/>
      <c r="AM13" s="1151"/>
      <c r="AN13" s="1151"/>
      <c r="AO13" s="1151"/>
      <c r="AP13" s="1151"/>
      <c r="AQ13" s="1151"/>
      <c r="AR13" s="1151"/>
      <c r="AS13" s="1151"/>
      <c r="AT13" s="1151"/>
      <c r="AU13" s="1151"/>
      <c r="AV13" s="1151"/>
      <c r="AW13" s="1151"/>
      <c r="AX13" s="1151"/>
      <c r="AY13" s="1151"/>
      <c r="AZ13" s="1151"/>
      <c r="BA13" s="1151"/>
      <c r="BB13" s="1151"/>
      <c r="BC13" s="1151"/>
      <c r="BD13" s="1151"/>
      <c r="BE13" s="1151"/>
      <c r="BF13" s="1151"/>
      <c r="BG13" s="1151"/>
      <c r="BH13" s="1151"/>
      <c r="BI13" s="1151"/>
      <c r="BJ13" s="1151"/>
      <c r="BK13" s="1151"/>
      <c r="BL13" s="1151"/>
      <c r="BM13" s="1151"/>
      <c r="BN13" s="1151"/>
      <c r="BO13" s="1151"/>
      <c r="BP13" s="1151"/>
      <c r="BQ13" s="1151"/>
      <c r="BR13" s="1151"/>
      <c r="BS13" s="1151"/>
      <c r="BT13" s="1151" t="s">
        <v>454</v>
      </c>
    </row>
    <row r="14" spans="1:84" ht="14.25" customHeight="1">
      <c r="J14" s="529"/>
      <c r="K14" s="529"/>
      <c r="L14" s="1213" t="s">
        <v>91</v>
      </c>
      <c r="M14" s="1213" t="s">
        <v>638</v>
      </c>
      <c r="N14" s="521"/>
      <c r="O14" s="1214" t="s">
        <v>640</v>
      </c>
      <c r="P14" s="1215"/>
      <c r="Q14" s="1215"/>
      <c r="R14" s="1215"/>
      <c r="S14" s="1215"/>
      <c r="T14" s="1216"/>
      <c r="U14" s="1224" t="s">
        <v>340</v>
      </c>
      <c r="V14" s="1214" t="s">
        <v>640</v>
      </c>
      <c r="W14" s="1215"/>
      <c r="X14" s="1215"/>
      <c r="Y14" s="1215"/>
      <c r="Z14" s="1215"/>
      <c r="AA14" s="1216"/>
      <c r="AB14" s="1224" t="s">
        <v>340</v>
      </c>
      <c r="AC14" s="1214" t="s">
        <v>640</v>
      </c>
      <c r="AD14" s="1215"/>
      <c r="AE14" s="1215"/>
      <c r="AF14" s="1215"/>
      <c r="AG14" s="1215"/>
      <c r="AH14" s="1216"/>
      <c r="AI14" s="1224" t="s">
        <v>340</v>
      </c>
      <c r="AJ14" s="1214" t="s">
        <v>640</v>
      </c>
      <c r="AK14" s="1215"/>
      <c r="AL14" s="1215"/>
      <c r="AM14" s="1215"/>
      <c r="AN14" s="1215"/>
      <c r="AO14" s="1216"/>
      <c r="AP14" s="1224" t="s">
        <v>340</v>
      </c>
      <c r="AQ14" s="1214" t="s">
        <v>640</v>
      </c>
      <c r="AR14" s="1215"/>
      <c r="AS14" s="1215"/>
      <c r="AT14" s="1215"/>
      <c r="AU14" s="1215"/>
      <c r="AV14" s="1216"/>
      <c r="AW14" s="1224" t="s">
        <v>340</v>
      </c>
      <c r="AX14" s="1214" t="s">
        <v>640</v>
      </c>
      <c r="AY14" s="1215"/>
      <c r="AZ14" s="1215"/>
      <c r="BA14" s="1215"/>
      <c r="BB14" s="1215"/>
      <c r="BC14" s="1216"/>
      <c r="BD14" s="1224" t="s">
        <v>340</v>
      </c>
      <c r="BE14" s="1214" t="s">
        <v>640</v>
      </c>
      <c r="BF14" s="1215"/>
      <c r="BG14" s="1215"/>
      <c r="BH14" s="1215"/>
      <c r="BI14" s="1215"/>
      <c r="BJ14" s="1216"/>
      <c r="BK14" s="1224" t="s">
        <v>340</v>
      </c>
      <c r="BL14" s="1214" t="s">
        <v>640</v>
      </c>
      <c r="BM14" s="1215"/>
      <c r="BN14" s="1215"/>
      <c r="BO14" s="1215"/>
      <c r="BP14" s="1215"/>
      <c r="BQ14" s="1216"/>
      <c r="BR14" s="1224" t="s">
        <v>340</v>
      </c>
      <c r="BS14" s="1210" t="s">
        <v>274</v>
      </c>
      <c r="BT14" s="1151"/>
    </row>
    <row r="15" spans="1:84" ht="14.25" customHeight="1">
      <c r="J15" s="529"/>
      <c r="K15" s="529"/>
      <c r="L15" s="1213"/>
      <c r="M15" s="1213"/>
      <c r="N15" s="521"/>
      <c r="O15" s="1219" t="s">
        <v>620</v>
      </c>
      <c r="P15" s="1217"/>
      <c r="Q15" s="1218"/>
      <c r="R15" s="1222" t="s">
        <v>653</v>
      </c>
      <c r="S15" s="1222"/>
      <c r="T15" s="1223"/>
      <c r="U15" s="1225"/>
      <c r="V15" s="1219" t="s">
        <v>620</v>
      </c>
      <c r="W15" s="1217"/>
      <c r="X15" s="1218"/>
      <c r="Y15" s="1222" t="s">
        <v>653</v>
      </c>
      <c r="Z15" s="1222"/>
      <c r="AA15" s="1223"/>
      <c r="AB15" s="1225"/>
      <c r="AC15" s="1219" t="s">
        <v>620</v>
      </c>
      <c r="AD15" s="1217"/>
      <c r="AE15" s="1218"/>
      <c r="AF15" s="1222" t="s">
        <v>653</v>
      </c>
      <c r="AG15" s="1222"/>
      <c r="AH15" s="1223"/>
      <c r="AI15" s="1225"/>
      <c r="AJ15" s="1219" t="s">
        <v>620</v>
      </c>
      <c r="AK15" s="1217"/>
      <c r="AL15" s="1218"/>
      <c r="AM15" s="1222" t="s">
        <v>653</v>
      </c>
      <c r="AN15" s="1222"/>
      <c r="AO15" s="1223"/>
      <c r="AP15" s="1225"/>
      <c r="AQ15" s="1219" t="s">
        <v>620</v>
      </c>
      <c r="AR15" s="1217"/>
      <c r="AS15" s="1218"/>
      <c r="AT15" s="1222" t="s">
        <v>653</v>
      </c>
      <c r="AU15" s="1222"/>
      <c r="AV15" s="1223"/>
      <c r="AW15" s="1225"/>
      <c r="AX15" s="1219" t="s">
        <v>620</v>
      </c>
      <c r="AY15" s="1217"/>
      <c r="AZ15" s="1218"/>
      <c r="BA15" s="1222" t="s">
        <v>653</v>
      </c>
      <c r="BB15" s="1222"/>
      <c r="BC15" s="1223"/>
      <c r="BD15" s="1225"/>
      <c r="BE15" s="1219" t="s">
        <v>620</v>
      </c>
      <c r="BF15" s="1217"/>
      <c r="BG15" s="1218"/>
      <c r="BH15" s="1222" t="s">
        <v>653</v>
      </c>
      <c r="BI15" s="1222"/>
      <c r="BJ15" s="1223"/>
      <c r="BK15" s="1225"/>
      <c r="BL15" s="1219" t="s">
        <v>620</v>
      </c>
      <c r="BM15" s="1217"/>
      <c r="BN15" s="1218"/>
      <c r="BO15" s="1222" t="s">
        <v>653</v>
      </c>
      <c r="BP15" s="1222"/>
      <c r="BQ15" s="1223"/>
      <c r="BR15" s="1225"/>
      <c r="BS15" s="1211"/>
      <c r="BT15" s="1151"/>
    </row>
    <row r="16" spans="1:84" ht="30" customHeight="1">
      <c r="J16" s="529"/>
      <c r="K16" s="529"/>
      <c r="L16" s="1213"/>
      <c r="M16" s="1213"/>
      <c r="N16" s="520"/>
      <c r="O16" s="1220"/>
      <c r="P16" s="535"/>
      <c r="Q16" s="535"/>
      <c r="R16" s="536" t="s">
        <v>273</v>
      </c>
      <c r="S16" s="1208" t="s">
        <v>272</v>
      </c>
      <c r="T16" s="1209"/>
      <c r="U16" s="1226"/>
      <c r="V16" s="1220"/>
      <c r="W16" s="756"/>
      <c r="X16" s="756"/>
      <c r="Y16" s="1111" t="s">
        <v>273</v>
      </c>
      <c r="Z16" s="1208" t="s">
        <v>272</v>
      </c>
      <c r="AA16" s="1209"/>
      <c r="AB16" s="1226"/>
      <c r="AC16" s="1220"/>
      <c r="AD16" s="756"/>
      <c r="AE16" s="756"/>
      <c r="AF16" s="1111" t="s">
        <v>273</v>
      </c>
      <c r="AG16" s="1208" t="s">
        <v>272</v>
      </c>
      <c r="AH16" s="1209"/>
      <c r="AI16" s="1226"/>
      <c r="AJ16" s="1220"/>
      <c r="AK16" s="756"/>
      <c r="AL16" s="756"/>
      <c r="AM16" s="1111" t="s">
        <v>273</v>
      </c>
      <c r="AN16" s="1208" t="s">
        <v>272</v>
      </c>
      <c r="AO16" s="1209"/>
      <c r="AP16" s="1226"/>
      <c r="AQ16" s="1220"/>
      <c r="AR16" s="756"/>
      <c r="AS16" s="756"/>
      <c r="AT16" s="1111" t="s">
        <v>273</v>
      </c>
      <c r="AU16" s="1208" t="s">
        <v>272</v>
      </c>
      <c r="AV16" s="1209"/>
      <c r="AW16" s="1226"/>
      <c r="AX16" s="1220"/>
      <c r="AY16" s="756"/>
      <c r="AZ16" s="756"/>
      <c r="BA16" s="1111" t="s">
        <v>273</v>
      </c>
      <c r="BB16" s="1208" t="s">
        <v>272</v>
      </c>
      <c r="BC16" s="1209"/>
      <c r="BD16" s="1226"/>
      <c r="BE16" s="1220"/>
      <c r="BF16" s="756"/>
      <c r="BG16" s="756"/>
      <c r="BH16" s="1111" t="s">
        <v>273</v>
      </c>
      <c r="BI16" s="1208" t="s">
        <v>272</v>
      </c>
      <c r="BJ16" s="1209"/>
      <c r="BK16" s="1226"/>
      <c r="BL16" s="1220"/>
      <c r="BM16" s="756"/>
      <c r="BN16" s="756"/>
      <c r="BO16" s="1111" t="s">
        <v>273</v>
      </c>
      <c r="BP16" s="1208" t="s">
        <v>272</v>
      </c>
      <c r="BQ16" s="1209"/>
      <c r="BR16" s="1226"/>
      <c r="BS16" s="1212"/>
      <c r="BT16" s="1151"/>
    </row>
    <row r="17" spans="1:85">
      <c r="J17" s="529"/>
      <c r="K17" s="569">
        <v>1</v>
      </c>
      <c r="L17" s="647" t="s">
        <v>92</v>
      </c>
      <c r="M17" s="647" t="s">
        <v>48</v>
      </c>
      <c r="N17" s="668" t="s">
        <v>48</v>
      </c>
      <c r="O17" s="648">
        <f ca="1">OFFSET(O17,0,-1)+1</f>
        <v>3</v>
      </c>
      <c r="P17" s="649">
        <f ca="1">OFFSET(P17,0,-1)</f>
        <v>3</v>
      </c>
      <c r="Q17" s="649">
        <f ca="1">OFFSET(Q17,0,-1)</f>
        <v>3</v>
      </c>
      <c r="R17" s="648">
        <f ca="1">OFFSET(R17,0,-1)+1</f>
        <v>4</v>
      </c>
      <c r="S17" s="1231">
        <f ca="1">OFFSET(S17,0,-1)+1</f>
        <v>5</v>
      </c>
      <c r="T17" s="1231"/>
      <c r="U17" s="648">
        <f ca="1">OFFSET(U17,0,-2)+1</f>
        <v>6</v>
      </c>
      <c r="V17" s="1106">
        <f ca="1">OFFSET(V17,0,-1)+1</f>
        <v>7</v>
      </c>
      <c r="W17" s="649">
        <f ca="1">OFFSET(W17,0,-1)</f>
        <v>7</v>
      </c>
      <c r="X17" s="649">
        <f ca="1">OFFSET(X17,0,-1)</f>
        <v>7</v>
      </c>
      <c r="Y17" s="1106">
        <f ca="1">OFFSET(Y17,0,-1)+1</f>
        <v>8</v>
      </c>
      <c r="Z17" s="1231">
        <f ca="1">OFFSET(Z17,0,-1)+1</f>
        <v>9</v>
      </c>
      <c r="AA17" s="1231"/>
      <c r="AB17" s="1106">
        <f ca="1">OFFSET(AB17,0,-2)+1</f>
        <v>10</v>
      </c>
      <c r="AC17" s="1106">
        <f ca="1">OFFSET(AC17,0,-1)+1</f>
        <v>11</v>
      </c>
      <c r="AD17" s="649">
        <f ca="1">OFFSET(AD17,0,-1)</f>
        <v>11</v>
      </c>
      <c r="AE17" s="649">
        <f ca="1">OFFSET(AE17,0,-1)</f>
        <v>11</v>
      </c>
      <c r="AF17" s="1106">
        <f ca="1">OFFSET(AF17,0,-1)+1</f>
        <v>12</v>
      </c>
      <c r="AG17" s="1231">
        <f ca="1">OFFSET(AG17,0,-1)+1</f>
        <v>13</v>
      </c>
      <c r="AH17" s="1231"/>
      <c r="AI17" s="1106">
        <f ca="1">OFFSET(AI17,0,-2)+1</f>
        <v>14</v>
      </c>
      <c r="AJ17" s="1106">
        <f ca="1">OFFSET(AJ17,0,-1)+1</f>
        <v>15</v>
      </c>
      <c r="AK17" s="649">
        <f ca="1">OFFSET(AK17,0,-1)</f>
        <v>15</v>
      </c>
      <c r="AL17" s="649">
        <f ca="1">OFFSET(AL17,0,-1)</f>
        <v>15</v>
      </c>
      <c r="AM17" s="1106">
        <f ca="1">OFFSET(AM17,0,-1)+1</f>
        <v>16</v>
      </c>
      <c r="AN17" s="1231">
        <f ca="1">OFFSET(AN17,0,-1)+1</f>
        <v>17</v>
      </c>
      <c r="AO17" s="1231"/>
      <c r="AP17" s="1106">
        <f ca="1">OFFSET(AP17,0,-2)+1</f>
        <v>18</v>
      </c>
      <c r="AQ17" s="1106">
        <f ca="1">OFFSET(AQ17,0,-1)+1</f>
        <v>19</v>
      </c>
      <c r="AR17" s="649">
        <f ca="1">OFFSET(AR17,0,-1)</f>
        <v>19</v>
      </c>
      <c r="AS17" s="649">
        <f ca="1">OFFSET(AS17,0,-1)</f>
        <v>19</v>
      </c>
      <c r="AT17" s="1106">
        <f ca="1">OFFSET(AT17,0,-1)+1</f>
        <v>20</v>
      </c>
      <c r="AU17" s="1231">
        <f ca="1">OFFSET(AU17,0,-1)+1</f>
        <v>21</v>
      </c>
      <c r="AV17" s="1231"/>
      <c r="AW17" s="1106">
        <f ca="1">OFFSET(AW17,0,-2)+1</f>
        <v>22</v>
      </c>
      <c r="AX17" s="1106">
        <f ca="1">OFFSET(AX17,0,-1)+1</f>
        <v>23</v>
      </c>
      <c r="AY17" s="649">
        <f ca="1">OFFSET(AY17,0,-1)</f>
        <v>23</v>
      </c>
      <c r="AZ17" s="649">
        <f ca="1">OFFSET(AZ17,0,-1)</f>
        <v>23</v>
      </c>
      <c r="BA17" s="1106">
        <f ca="1">OFFSET(BA17,0,-1)+1</f>
        <v>24</v>
      </c>
      <c r="BB17" s="1231">
        <f ca="1">OFFSET(BB17,0,-1)+1</f>
        <v>25</v>
      </c>
      <c r="BC17" s="1231"/>
      <c r="BD17" s="1106">
        <f ca="1">OFFSET(BD17,0,-2)+1</f>
        <v>26</v>
      </c>
      <c r="BE17" s="1106">
        <f ca="1">OFFSET(BE17,0,-1)+1</f>
        <v>27</v>
      </c>
      <c r="BF17" s="649">
        <f ca="1">OFFSET(BF17,0,-1)</f>
        <v>27</v>
      </c>
      <c r="BG17" s="649">
        <f ca="1">OFFSET(BG17,0,-1)</f>
        <v>27</v>
      </c>
      <c r="BH17" s="1106">
        <f ca="1">OFFSET(BH17,0,-1)+1</f>
        <v>28</v>
      </c>
      <c r="BI17" s="1231">
        <f ca="1">OFFSET(BI17,0,-1)+1</f>
        <v>29</v>
      </c>
      <c r="BJ17" s="1231"/>
      <c r="BK17" s="1106">
        <f ca="1">OFFSET(BK17,0,-2)+1</f>
        <v>30</v>
      </c>
      <c r="BL17" s="1106">
        <f ca="1">OFFSET(BL17,0,-1)+1</f>
        <v>31</v>
      </c>
      <c r="BM17" s="649">
        <f ca="1">OFFSET(BM17,0,-1)</f>
        <v>31</v>
      </c>
      <c r="BN17" s="649">
        <f ca="1">OFFSET(BN17,0,-1)</f>
        <v>31</v>
      </c>
      <c r="BO17" s="1106">
        <f ca="1">OFFSET(BO17,0,-1)+1</f>
        <v>32</v>
      </c>
      <c r="BP17" s="1231">
        <f ca="1">OFFSET(BP17,0,-1)+1</f>
        <v>33</v>
      </c>
      <c r="BQ17" s="1231"/>
      <c r="BR17" s="1106">
        <f ca="1">OFFSET(BR17,0,-2)+1</f>
        <v>34</v>
      </c>
      <c r="BS17" s="649">
        <f ca="1">OFFSET(BS17,0,-1)</f>
        <v>34</v>
      </c>
      <c r="BT17" s="648">
        <f ca="1">OFFSET(BT17,0,-1)+1</f>
        <v>35</v>
      </c>
    </row>
    <row r="18" spans="1:85" ht="22.5">
      <c r="A18" s="1232">
        <v>1</v>
      </c>
      <c r="B18" s="919"/>
      <c r="C18" s="919"/>
      <c r="D18" s="919"/>
      <c r="E18" s="920"/>
      <c r="F18" s="921"/>
      <c r="G18" s="919"/>
      <c r="H18" s="919"/>
      <c r="I18" s="922"/>
      <c r="J18" s="917"/>
      <c r="K18" s="926">
        <v>1</v>
      </c>
      <c r="L18" s="593">
        <f>mergeValue(A18)</f>
        <v>1</v>
      </c>
      <c r="M18" s="641" t="s">
        <v>20</v>
      </c>
      <c r="N18" s="580"/>
      <c r="O18" s="1244" t="str">
        <f>IF('Перечень тарифов'!J31="","","" &amp; 'Перечень тарифов'!J31 &amp; "")</f>
        <v>Тариф на теплоноситель, поставляемый потребителям</v>
      </c>
      <c r="P18" s="1244"/>
      <c r="Q18" s="1244"/>
      <c r="R18" s="1244"/>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D18" s="1244"/>
      <c r="BE18" s="1244"/>
      <c r="BF18" s="1244"/>
      <c r="BG18" s="1244"/>
      <c r="BH18" s="1244"/>
      <c r="BI18" s="1244"/>
      <c r="BJ18" s="1244"/>
      <c r="BK18" s="1244"/>
      <c r="BL18" s="1244"/>
      <c r="BM18" s="1244"/>
      <c r="BN18" s="1244"/>
      <c r="BO18" s="1244"/>
      <c r="BP18" s="1244"/>
      <c r="BQ18" s="1244"/>
      <c r="BR18" s="1244"/>
      <c r="BS18" s="1244"/>
      <c r="BT18" s="630" t="s">
        <v>657</v>
      </c>
    </row>
    <row r="19" spans="1:85" ht="22.5">
      <c r="A19" s="1232"/>
      <c r="B19" s="1232">
        <v>1</v>
      </c>
      <c r="C19" s="919"/>
      <c r="D19" s="919"/>
      <c r="E19" s="921"/>
      <c r="F19" s="921"/>
      <c r="G19" s="919"/>
      <c r="H19" s="919"/>
      <c r="I19" s="916"/>
      <c r="J19" s="915"/>
      <c r="K19" s="926">
        <v>1</v>
      </c>
      <c r="L19" s="593" t="str">
        <f>mergeValue(A19) &amp;"."&amp; mergeValue(B19)</f>
        <v>1.1</v>
      </c>
      <c r="M19" s="546" t="s">
        <v>16</v>
      </c>
      <c r="N19" s="580"/>
      <c r="O19" s="1244" t="str">
        <f>IF('Перечень тарифов'!N31="","","" &amp; 'Перечень тарифов'!N31 &amp; "")</f>
        <v>Всеволожский муниципальный район, Заневское (41612155);
Всеволожский муниципальный район, Муринское (41612428);</v>
      </c>
      <c r="P19" s="1244"/>
      <c r="Q19" s="1244"/>
      <c r="R19" s="1244"/>
      <c r="S19" s="1244"/>
      <c r="T19" s="1244"/>
      <c r="U19" s="1244"/>
      <c r="V19" s="1244"/>
      <c r="W19" s="1244"/>
      <c r="X19" s="1244"/>
      <c r="Y19" s="1244"/>
      <c r="Z19" s="1244"/>
      <c r="AA19" s="1244"/>
      <c r="AB19" s="1244"/>
      <c r="AC19" s="1244"/>
      <c r="AD19" s="1244"/>
      <c r="AE19" s="1244"/>
      <c r="AF19" s="1244"/>
      <c r="AG19" s="1244"/>
      <c r="AH19" s="1244"/>
      <c r="AI19" s="1244"/>
      <c r="AJ19" s="1244"/>
      <c r="AK19" s="1244"/>
      <c r="AL19" s="1244"/>
      <c r="AM19" s="1244"/>
      <c r="AN19" s="1244"/>
      <c r="AO19" s="1244"/>
      <c r="AP19" s="1244"/>
      <c r="AQ19" s="1244"/>
      <c r="AR19" s="1244"/>
      <c r="AS19" s="1244"/>
      <c r="AT19" s="1244"/>
      <c r="AU19" s="1244"/>
      <c r="AV19" s="1244"/>
      <c r="AW19" s="1244"/>
      <c r="AX19" s="1244"/>
      <c r="AY19" s="1244"/>
      <c r="AZ19" s="1244"/>
      <c r="BA19" s="1244"/>
      <c r="BB19" s="1244"/>
      <c r="BC19" s="1244"/>
      <c r="BD19" s="1244"/>
      <c r="BE19" s="1244"/>
      <c r="BF19" s="1244"/>
      <c r="BG19" s="1244"/>
      <c r="BH19" s="1244"/>
      <c r="BI19" s="1244"/>
      <c r="BJ19" s="1244"/>
      <c r="BK19" s="1244"/>
      <c r="BL19" s="1244"/>
      <c r="BM19" s="1244"/>
      <c r="BN19" s="1244"/>
      <c r="BO19" s="1244"/>
      <c r="BP19" s="1244"/>
      <c r="BQ19" s="1244"/>
      <c r="BR19" s="1244"/>
      <c r="BS19" s="1244"/>
      <c r="BT19" s="630" t="s">
        <v>476</v>
      </c>
    </row>
    <row r="20" spans="1:85" hidden="1">
      <c r="A20" s="1232"/>
      <c r="B20" s="1232"/>
      <c r="C20" s="1232">
        <v>1</v>
      </c>
      <c r="D20" s="919"/>
      <c r="E20" s="921"/>
      <c r="F20" s="921"/>
      <c r="G20" s="919"/>
      <c r="H20" s="919"/>
      <c r="I20" s="923"/>
      <c r="J20" s="915"/>
      <c r="K20" s="926">
        <v>1</v>
      </c>
      <c r="L20" s="593" t="str">
        <f>mergeValue(A20) &amp;"."&amp; mergeValue(B20)&amp;"."&amp; mergeValue(C20)</f>
        <v>1.1.1</v>
      </c>
      <c r="M20" s="547"/>
      <c r="N20" s="580"/>
      <c r="O20" s="1244"/>
      <c r="P20" s="1244"/>
      <c r="Q20" s="1244"/>
      <c r="R20" s="1244"/>
      <c r="S20" s="1244"/>
      <c r="T20" s="1244"/>
      <c r="U20" s="1244"/>
      <c r="V20" s="1244"/>
      <c r="W20" s="1244"/>
      <c r="X20" s="1244"/>
      <c r="Y20" s="1244"/>
      <c r="Z20" s="1244"/>
      <c r="AA20" s="1244"/>
      <c r="AB20" s="1244"/>
      <c r="AC20" s="1244"/>
      <c r="AD20" s="1244"/>
      <c r="AE20" s="1244"/>
      <c r="AF20" s="1244"/>
      <c r="AG20" s="1244"/>
      <c r="AH20" s="1244"/>
      <c r="AI20" s="1244"/>
      <c r="AJ20" s="1244"/>
      <c r="AK20" s="1244"/>
      <c r="AL20" s="1244"/>
      <c r="AM20" s="1244"/>
      <c r="AN20" s="1244"/>
      <c r="AO20" s="1244"/>
      <c r="AP20" s="1244"/>
      <c r="AQ20" s="1244"/>
      <c r="AR20" s="1244"/>
      <c r="AS20" s="1244"/>
      <c r="AT20" s="1244"/>
      <c r="AU20" s="1244"/>
      <c r="AV20" s="1244"/>
      <c r="AW20" s="1244"/>
      <c r="AX20" s="1244"/>
      <c r="AY20" s="1244"/>
      <c r="AZ20" s="1244"/>
      <c r="BA20" s="1244"/>
      <c r="BB20" s="1244"/>
      <c r="BC20" s="1244"/>
      <c r="BD20" s="1244"/>
      <c r="BE20" s="1244"/>
      <c r="BF20" s="1244"/>
      <c r="BG20" s="1244"/>
      <c r="BH20" s="1244"/>
      <c r="BI20" s="1244"/>
      <c r="BJ20" s="1244"/>
      <c r="BK20" s="1244"/>
      <c r="BL20" s="1244"/>
      <c r="BM20" s="1244"/>
      <c r="BN20" s="1244"/>
      <c r="BO20" s="1244"/>
      <c r="BP20" s="1244"/>
      <c r="BQ20" s="1244"/>
      <c r="BR20" s="1244"/>
      <c r="BS20" s="1244"/>
      <c r="BT20" s="630"/>
    </row>
    <row r="21" spans="1:85" hidden="1">
      <c r="A21" s="1232"/>
      <c r="B21" s="1232"/>
      <c r="C21" s="1232"/>
      <c r="D21" s="1232">
        <v>1</v>
      </c>
      <c r="E21" s="921"/>
      <c r="F21" s="921"/>
      <c r="G21" s="919"/>
      <c r="H21" s="919"/>
      <c r="I21" s="1232">
        <v>1</v>
      </c>
      <c r="J21" s="915"/>
      <c r="K21" s="926">
        <v>1</v>
      </c>
      <c r="L21" s="593" t="str">
        <f>mergeValue(A21) &amp;"."&amp; mergeValue(B21)&amp;"."&amp; mergeValue(C21)&amp;"."&amp; mergeValue(D21)</f>
        <v>1.1.1.1</v>
      </c>
      <c r="M21" s="548"/>
      <c r="N21" s="580"/>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630"/>
    </row>
    <row r="22" spans="1:85" ht="11.25" hidden="1" customHeight="1">
      <c r="A22" s="1232"/>
      <c r="B22" s="1232"/>
      <c r="C22" s="1232"/>
      <c r="D22" s="1232"/>
      <c r="E22" s="1232">
        <v>1</v>
      </c>
      <c r="F22" s="921"/>
      <c r="G22" s="919"/>
      <c r="H22" s="919"/>
      <c r="I22" s="1232"/>
      <c r="J22" s="921"/>
      <c r="K22" s="926">
        <v>1</v>
      </c>
      <c r="L22" s="593"/>
      <c r="M22" s="554"/>
      <c r="N22" s="581"/>
      <c r="O22" s="631"/>
      <c r="P22" s="631"/>
      <c r="Q22" s="631"/>
      <c r="R22" s="631"/>
      <c r="S22" s="631"/>
      <c r="T22" s="631"/>
      <c r="U22" s="593"/>
      <c r="V22" s="1115"/>
      <c r="W22" s="1115"/>
      <c r="X22" s="1115"/>
      <c r="Y22" s="1115"/>
      <c r="Z22" s="1115"/>
      <c r="AA22" s="1115"/>
      <c r="AB22" s="1113"/>
      <c r="AC22" s="1115"/>
      <c r="AD22" s="1115"/>
      <c r="AE22" s="1115"/>
      <c r="AF22" s="1115"/>
      <c r="AG22" s="1115"/>
      <c r="AH22" s="1115"/>
      <c r="AI22" s="1113"/>
      <c r="AJ22" s="1115"/>
      <c r="AK22" s="1115"/>
      <c r="AL22" s="1115"/>
      <c r="AM22" s="1115"/>
      <c r="AN22" s="1115"/>
      <c r="AO22" s="1115"/>
      <c r="AP22" s="1113"/>
      <c r="AQ22" s="1115"/>
      <c r="AR22" s="1115"/>
      <c r="AS22" s="1115"/>
      <c r="AT22" s="1115"/>
      <c r="AU22" s="1115"/>
      <c r="AV22" s="1115"/>
      <c r="AW22" s="1113"/>
      <c r="AX22" s="1115"/>
      <c r="AY22" s="1115"/>
      <c r="AZ22" s="1115"/>
      <c r="BA22" s="1115"/>
      <c r="BB22" s="1115"/>
      <c r="BC22" s="1115"/>
      <c r="BD22" s="1113"/>
      <c r="BE22" s="1115"/>
      <c r="BF22" s="1115"/>
      <c r="BG22" s="1115"/>
      <c r="BH22" s="1115"/>
      <c r="BI22" s="1115"/>
      <c r="BJ22" s="1115"/>
      <c r="BK22" s="1113"/>
      <c r="BL22" s="1115"/>
      <c r="BM22" s="1115"/>
      <c r="BN22" s="1115"/>
      <c r="BO22" s="1115"/>
      <c r="BP22" s="1115"/>
      <c r="BQ22" s="1115"/>
      <c r="BR22" s="1113"/>
      <c r="BS22" s="507"/>
      <c r="BT22" s="559"/>
    </row>
    <row r="23" spans="1:85" ht="90">
      <c r="A23" s="1232"/>
      <c r="B23" s="1232"/>
      <c r="C23" s="1232"/>
      <c r="D23" s="1232"/>
      <c r="E23" s="1232"/>
      <c r="F23" s="1232">
        <v>1</v>
      </c>
      <c r="G23" s="919"/>
      <c r="H23" s="919"/>
      <c r="I23" s="1232"/>
      <c r="J23" s="1252"/>
      <c r="K23" s="926">
        <v>1</v>
      </c>
      <c r="L23" s="593" t="str">
        <f>mergeValue(A23) &amp;"."&amp; mergeValue(B23)&amp;"."&amp; mergeValue(C23)&amp;"."&amp; mergeValue(D23)&amp;"."&amp;  mergeValue(F23)</f>
        <v>1.1.1.1.1</v>
      </c>
      <c r="M23" s="554" t="s">
        <v>10</v>
      </c>
      <c r="N23" s="581"/>
      <c r="O23" s="1235" t="s">
        <v>303</v>
      </c>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237"/>
      <c r="BT23" s="630" t="s">
        <v>634</v>
      </c>
      <c r="BV23" s="589" t="str">
        <f>strCheckUnique(BW23:BW26)</f>
        <v/>
      </c>
      <c r="BX23" s="589"/>
    </row>
    <row r="24" spans="1:85" ht="17.100000000000001" customHeight="1">
      <c r="A24" s="1232"/>
      <c r="B24" s="1232"/>
      <c r="C24" s="1232"/>
      <c r="D24" s="1232"/>
      <c r="E24" s="1232"/>
      <c r="F24" s="1232"/>
      <c r="G24" s="919">
        <v>1</v>
      </c>
      <c r="H24" s="919"/>
      <c r="I24" s="1232"/>
      <c r="J24" s="1252"/>
      <c r="K24" s="918"/>
      <c r="L24" s="593" t="str">
        <f>mergeValue(A24) &amp;"."&amp; mergeValue(B24)&amp;"."&amp; mergeValue(C24)&amp;"."&amp; mergeValue(D24)&amp;"."&amp;  mergeValue(F24)&amp;"."&amp;  mergeValue(G24)</f>
        <v>1.1.1.1.1.1</v>
      </c>
      <c r="M24" s="1065" t="s">
        <v>641</v>
      </c>
      <c r="N24" s="586"/>
      <c r="O24" s="683">
        <v>36.11</v>
      </c>
      <c r="P24" s="562"/>
      <c r="Q24" s="562"/>
      <c r="R24" s="1238" t="s">
        <v>1891</v>
      </c>
      <c r="S24" s="1228" t="s">
        <v>83</v>
      </c>
      <c r="T24" s="1238" t="s">
        <v>1903</v>
      </c>
      <c r="U24" s="1228" t="s">
        <v>83</v>
      </c>
      <c r="V24" s="683">
        <v>39.380000000000003</v>
      </c>
      <c r="W24" s="763"/>
      <c r="X24" s="763"/>
      <c r="Y24" s="1238" t="s">
        <v>1904</v>
      </c>
      <c r="Z24" s="1228" t="s">
        <v>83</v>
      </c>
      <c r="AA24" s="1238" t="s">
        <v>1905</v>
      </c>
      <c r="AB24" s="1228" t="s">
        <v>83</v>
      </c>
      <c r="AC24" s="683">
        <v>39.380000000000003</v>
      </c>
      <c r="AD24" s="763"/>
      <c r="AE24" s="763"/>
      <c r="AF24" s="1238" t="s">
        <v>1906</v>
      </c>
      <c r="AG24" s="1228" t="s">
        <v>83</v>
      </c>
      <c r="AH24" s="1238" t="s">
        <v>1907</v>
      </c>
      <c r="AI24" s="1228" t="s">
        <v>83</v>
      </c>
      <c r="AJ24" s="683">
        <v>40.270000000000003</v>
      </c>
      <c r="AK24" s="763"/>
      <c r="AL24" s="763"/>
      <c r="AM24" s="1238" t="s">
        <v>1908</v>
      </c>
      <c r="AN24" s="1228" t="s">
        <v>83</v>
      </c>
      <c r="AO24" s="1238" t="s">
        <v>1909</v>
      </c>
      <c r="AP24" s="1228" t="s">
        <v>83</v>
      </c>
      <c r="AQ24" s="683">
        <v>40.270000000000003</v>
      </c>
      <c r="AR24" s="763"/>
      <c r="AS24" s="763"/>
      <c r="AT24" s="1238" t="s">
        <v>1910</v>
      </c>
      <c r="AU24" s="1228" t="s">
        <v>83</v>
      </c>
      <c r="AV24" s="1238" t="s">
        <v>1911</v>
      </c>
      <c r="AW24" s="1228" t="s">
        <v>83</v>
      </c>
      <c r="AX24" s="683">
        <v>41.88</v>
      </c>
      <c r="AY24" s="763"/>
      <c r="AZ24" s="763"/>
      <c r="BA24" s="1238" t="s">
        <v>1912</v>
      </c>
      <c r="BB24" s="1228" t="s">
        <v>83</v>
      </c>
      <c r="BC24" s="1238" t="s">
        <v>1913</v>
      </c>
      <c r="BD24" s="1228" t="s">
        <v>83</v>
      </c>
      <c r="BE24" s="683">
        <v>41.88</v>
      </c>
      <c r="BF24" s="763"/>
      <c r="BG24" s="763"/>
      <c r="BH24" s="1238" t="s">
        <v>1914</v>
      </c>
      <c r="BI24" s="1228" t="s">
        <v>83</v>
      </c>
      <c r="BJ24" s="1238" t="s">
        <v>1915</v>
      </c>
      <c r="BK24" s="1228" t="s">
        <v>83</v>
      </c>
      <c r="BL24" s="683">
        <v>43.55</v>
      </c>
      <c r="BM24" s="763"/>
      <c r="BN24" s="763"/>
      <c r="BO24" s="1238" t="s">
        <v>1916</v>
      </c>
      <c r="BP24" s="1228" t="s">
        <v>83</v>
      </c>
      <c r="BQ24" s="1238" t="s">
        <v>1892</v>
      </c>
      <c r="BR24" s="1228" t="s">
        <v>84</v>
      </c>
      <c r="BS24" s="537"/>
      <c r="BT24" s="1203" t="s">
        <v>658</v>
      </c>
      <c r="BU24" s="585" t="str">
        <f>strCheckDate(O25:BS25)</f>
        <v/>
      </c>
      <c r="BV24" s="589"/>
      <c r="BW24" s="589" t="str">
        <f>IF(M24="","",M24 )</f>
        <v>вода</v>
      </c>
      <c r="BX24" s="589"/>
      <c r="BY24" s="589"/>
      <c r="BZ24" s="589"/>
    </row>
    <row r="25" spans="1:85" ht="11.25" hidden="1" customHeight="1">
      <c r="A25" s="1232"/>
      <c r="B25" s="1232"/>
      <c r="C25" s="1232"/>
      <c r="D25" s="1232"/>
      <c r="E25" s="1232"/>
      <c r="F25" s="1232"/>
      <c r="G25" s="919"/>
      <c r="H25" s="919"/>
      <c r="I25" s="1232"/>
      <c r="J25" s="1252"/>
      <c r="K25" s="926">
        <v>1</v>
      </c>
      <c r="L25" s="600"/>
      <c r="M25" s="646"/>
      <c r="N25" s="586"/>
      <c r="O25" s="562"/>
      <c r="P25" s="562"/>
      <c r="Q25" s="584" t="str">
        <f>R24 &amp; "-" &amp; T24</f>
        <v>01.01.2020-30.06.2020</v>
      </c>
      <c r="R25" s="1238"/>
      <c r="S25" s="1228"/>
      <c r="T25" s="1238"/>
      <c r="U25" s="1228"/>
      <c r="V25" s="763"/>
      <c r="W25" s="763"/>
      <c r="X25" s="769" t="str">
        <f>Y24 &amp; "-" &amp; AA24</f>
        <v>01.07.2020-31.12.2020</v>
      </c>
      <c r="Y25" s="1238"/>
      <c r="Z25" s="1228"/>
      <c r="AA25" s="1238"/>
      <c r="AB25" s="1228"/>
      <c r="AC25" s="763"/>
      <c r="AD25" s="763"/>
      <c r="AE25" s="769" t="str">
        <f>AF24 &amp; "-" &amp; AH24</f>
        <v>01.01.2021-30.06.2021</v>
      </c>
      <c r="AF25" s="1238"/>
      <c r="AG25" s="1228"/>
      <c r="AH25" s="1238"/>
      <c r="AI25" s="1228"/>
      <c r="AJ25" s="763"/>
      <c r="AK25" s="763"/>
      <c r="AL25" s="769" t="str">
        <f>AM24 &amp; "-" &amp; AO24</f>
        <v>01.07.2021-31.12.2021</v>
      </c>
      <c r="AM25" s="1238"/>
      <c r="AN25" s="1228"/>
      <c r="AO25" s="1238"/>
      <c r="AP25" s="1228"/>
      <c r="AQ25" s="763"/>
      <c r="AR25" s="763"/>
      <c r="AS25" s="769" t="str">
        <f>AT24 &amp; "-" &amp; AV24</f>
        <v>01.01.2022-30.06.2022</v>
      </c>
      <c r="AT25" s="1238"/>
      <c r="AU25" s="1228"/>
      <c r="AV25" s="1238"/>
      <c r="AW25" s="1228"/>
      <c r="AX25" s="763"/>
      <c r="AY25" s="763"/>
      <c r="AZ25" s="769" t="str">
        <f>BA24 &amp; "-" &amp; BC24</f>
        <v>01.07.2022-31.12.2022</v>
      </c>
      <c r="BA25" s="1238"/>
      <c r="BB25" s="1228"/>
      <c r="BC25" s="1238"/>
      <c r="BD25" s="1228"/>
      <c r="BE25" s="763"/>
      <c r="BF25" s="763"/>
      <c r="BG25" s="769" t="str">
        <f>BH24 &amp; "-" &amp; BJ24</f>
        <v>01.01.2023-30.06.2023</v>
      </c>
      <c r="BH25" s="1238"/>
      <c r="BI25" s="1228"/>
      <c r="BJ25" s="1238"/>
      <c r="BK25" s="1228"/>
      <c r="BL25" s="763"/>
      <c r="BM25" s="763"/>
      <c r="BN25" s="769" t="str">
        <f>BO24 &amp; "-" &amp; BQ24</f>
        <v>01.07.2023-31.12.2023</v>
      </c>
      <c r="BO25" s="1238"/>
      <c r="BP25" s="1228"/>
      <c r="BQ25" s="1238"/>
      <c r="BR25" s="1228"/>
      <c r="BS25" s="537"/>
      <c r="BT25" s="1204"/>
      <c r="BV25" s="589"/>
      <c r="BW25" s="589"/>
      <c r="BX25" s="589"/>
      <c r="BY25" s="589"/>
      <c r="BZ25" s="589"/>
    </row>
    <row r="26" spans="1:85" s="522" customFormat="1" ht="15" customHeight="1">
      <c r="A26" s="1232"/>
      <c r="B26" s="1232"/>
      <c r="C26" s="1232"/>
      <c r="D26" s="1232"/>
      <c r="E26" s="1232"/>
      <c r="F26" s="1232"/>
      <c r="G26" s="919"/>
      <c r="H26" s="919"/>
      <c r="I26" s="1232"/>
      <c r="J26" s="1252"/>
      <c r="K26" s="926">
        <v>1</v>
      </c>
      <c r="L26" s="538"/>
      <c r="M26" s="556" t="s">
        <v>25</v>
      </c>
      <c r="N26" s="551"/>
      <c r="O26" s="545"/>
      <c r="P26" s="545"/>
      <c r="Q26" s="545"/>
      <c r="R26" s="573"/>
      <c r="S26" s="564"/>
      <c r="T26" s="563"/>
      <c r="U26" s="551"/>
      <c r="V26" s="757"/>
      <c r="W26" s="757"/>
      <c r="X26" s="757"/>
      <c r="Y26" s="766"/>
      <c r="Z26" s="1006"/>
      <c r="AA26" s="1005"/>
      <c r="AB26" s="1001"/>
      <c r="AC26" s="757"/>
      <c r="AD26" s="757"/>
      <c r="AE26" s="757"/>
      <c r="AF26" s="766"/>
      <c r="AG26" s="1006"/>
      <c r="AH26" s="1005"/>
      <c r="AI26" s="1001"/>
      <c r="AJ26" s="757"/>
      <c r="AK26" s="757"/>
      <c r="AL26" s="757"/>
      <c r="AM26" s="766"/>
      <c r="AN26" s="1006"/>
      <c r="AO26" s="1005"/>
      <c r="AP26" s="1001"/>
      <c r="AQ26" s="757"/>
      <c r="AR26" s="757"/>
      <c r="AS26" s="757"/>
      <c r="AT26" s="766"/>
      <c r="AU26" s="1006"/>
      <c r="AV26" s="1005"/>
      <c r="AW26" s="1001"/>
      <c r="AX26" s="757"/>
      <c r="AY26" s="757"/>
      <c r="AZ26" s="757"/>
      <c r="BA26" s="766"/>
      <c r="BB26" s="1006"/>
      <c r="BC26" s="1005"/>
      <c r="BD26" s="1001"/>
      <c r="BE26" s="757"/>
      <c r="BF26" s="757"/>
      <c r="BG26" s="757"/>
      <c r="BH26" s="766"/>
      <c r="BI26" s="1006"/>
      <c r="BJ26" s="1005"/>
      <c r="BK26" s="1001"/>
      <c r="BL26" s="757"/>
      <c r="BM26" s="757"/>
      <c r="BN26" s="757"/>
      <c r="BO26" s="766"/>
      <c r="BP26" s="1006"/>
      <c r="BQ26" s="1005"/>
      <c r="BR26" s="1001"/>
      <c r="BS26" s="560"/>
      <c r="BT26" s="1205"/>
      <c r="BU26" s="587"/>
      <c r="BV26" s="587"/>
      <c r="BW26" s="587"/>
      <c r="BX26" s="587"/>
      <c r="BY26" s="587"/>
      <c r="BZ26" s="587"/>
      <c r="CA26" s="587"/>
      <c r="CB26" s="587"/>
      <c r="CC26" s="587"/>
      <c r="CD26" s="587"/>
      <c r="CE26" s="587"/>
      <c r="CF26" s="587"/>
    </row>
    <row r="27" spans="1:85" s="522" customFormat="1" ht="15" customHeight="1">
      <c r="A27" s="1232"/>
      <c r="B27" s="1232"/>
      <c r="C27" s="1232"/>
      <c r="D27" s="1232"/>
      <c r="E27" s="1232"/>
      <c r="F27" s="921"/>
      <c r="G27" s="921"/>
      <c r="H27" s="919"/>
      <c r="I27" s="1232"/>
      <c r="J27" s="921"/>
      <c r="K27" s="925"/>
      <c r="L27" s="538"/>
      <c r="M27" s="551" t="s">
        <v>11</v>
      </c>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60"/>
      <c r="BU27" s="587"/>
      <c r="BV27" s="587"/>
      <c r="BW27" s="587"/>
      <c r="BX27" s="587"/>
      <c r="BY27" s="587"/>
      <c r="BZ27" s="587"/>
      <c r="CA27" s="587"/>
      <c r="CB27" s="587"/>
      <c r="CC27" s="587"/>
      <c r="CD27" s="587"/>
      <c r="CE27" s="587"/>
      <c r="CF27" s="587"/>
      <c r="CG27" s="587"/>
    </row>
    <row r="28" spans="1:85" s="522" customFormat="1" ht="15" hidden="1" customHeight="1">
      <c r="A28" s="1232"/>
      <c r="B28" s="1232"/>
      <c r="C28" s="1232"/>
      <c r="D28" s="1232"/>
      <c r="E28" s="921"/>
      <c r="F28" s="921"/>
      <c r="G28" s="921"/>
      <c r="H28" s="919"/>
      <c r="I28" s="1232"/>
      <c r="J28" s="921"/>
      <c r="K28" s="925"/>
      <c r="L28" s="538"/>
      <c r="M28" s="551"/>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60"/>
      <c r="BU28" s="587"/>
      <c r="BV28" s="587"/>
      <c r="BW28" s="587"/>
      <c r="BX28" s="587"/>
      <c r="BY28" s="587"/>
      <c r="BZ28" s="587"/>
      <c r="CA28" s="587"/>
      <c r="CB28" s="587"/>
      <c r="CC28" s="587"/>
      <c r="CD28" s="587"/>
      <c r="CE28" s="587"/>
      <c r="CF28" s="587"/>
      <c r="CG28" s="587"/>
    </row>
    <row r="29" spans="1:85" ht="3" customHeight="1">
      <c r="L29" s="486"/>
      <c r="M29" s="486"/>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86"/>
      <c r="AM29" s="486"/>
      <c r="AN29" s="486"/>
      <c r="AO29" s="486"/>
      <c r="AP29" s="486"/>
      <c r="AQ29" s="486"/>
      <c r="AR29" s="486"/>
      <c r="AS29" s="486"/>
      <c r="AT29" s="486"/>
      <c r="AU29" s="486"/>
      <c r="AV29" s="486"/>
      <c r="AW29" s="486"/>
      <c r="AX29" s="486"/>
      <c r="AY29" s="486"/>
      <c r="AZ29" s="486"/>
      <c r="BA29" s="486"/>
      <c r="BB29" s="486"/>
      <c r="BC29" s="486"/>
      <c r="BD29" s="486"/>
      <c r="BE29" s="486"/>
      <c r="BF29" s="486"/>
      <c r="BG29" s="486"/>
      <c r="BH29" s="486"/>
      <c r="BI29" s="486"/>
      <c r="BJ29" s="486"/>
      <c r="BK29" s="486"/>
      <c r="BL29" s="486"/>
      <c r="BM29" s="486"/>
      <c r="BN29" s="486"/>
      <c r="BO29" s="486"/>
      <c r="BP29" s="486"/>
      <c r="BQ29" s="486"/>
      <c r="BR29" s="486"/>
    </row>
    <row r="30" spans="1:85" ht="106.5" customHeight="1">
      <c r="L30" s="1">
        <v>1</v>
      </c>
      <c r="M30" s="1196" t="s">
        <v>659</v>
      </c>
      <c r="N30" s="1196"/>
      <c r="O30" s="1196"/>
      <c r="P30" s="1196"/>
      <c r="Q30" s="1196"/>
      <c r="R30" s="1196"/>
      <c r="S30" s="1196"/>
      <c r="T30" s="1196"/>
      <c r="U30" s="1196"/>
      <c r="V30" s="1196"/>
      <c r="W30" s="1196"/>
      <c r="X30" s="1196"/>
      <c r="Y30" s="1196"/>
      <c r="Z30" s="1196"/>
      <c r="AA30" s="1196"/>
      <c r="AB30" s="1196"/>
      <c r="AC30" s="1196"/>
      <c r="AD30" s="1196"/>
      <c r="AE30" s="1196"/>
      <c r="AF30" s="1196"/>
      <c r="AG30" s="1196"/>
      <c r="AH30" s="1196"/>
      <c r="AI30" s="1196"/>
      <c r="AJ30" s="1196"/>
      <c r="AK30" s="1196"/>
      <c r="AL30" s="1196"/>
      <c r="AM30" s="1196"/>
      <c r="AN30" s="1196"/>
      <c r="AO30" s="1196"/>
      <c r="AP30" s="1196"/>
      <c r="AQ30" s="1196"/>
      <c r="AR30" s="1196"/>
      <c r="AS30" s="1196"/>
      <c r="AT30" s="1196"/>
      <c r="AU30" s="1196"/>
      <c r="AV30" s="1196"/>
      <c r="AW30" s="1196"/>
      <c r="AX30" s="1196"/>
      <c r="AY30" s="1196"/>
      <c r="AZ30" s="1196"/>
      <c r="BA30" s="1196"/>
      <c r="BB30" s="1196"/>
      <c r="BC30" s="1196"/>
      <c r="BD30" s="1196"/>
      <c r="BE30" s="1196"/>
      <c r="BF30" s="1196"/>
      <c r="BG30" s="1196"/>
      <c r="BH30" s="1196"/>
      <c r="BI30" s="1196"/>
      <c r="BJ30" s="1196"/>
      <c r="BK30" s="1196"/>
      <c r="BL30" s="1196"/>
      <c r="BM30" s="1196"/>
      <c r="BN30" s="1196"/>
      <c r="BO30" s="1196"/>
      <c r="BP30" s="1196"/>
      <c r="BQ30" s="1196"/>
      <c r="BR30" s="1196"/>
      <c r="BS30" s="1196"/>
      <c r="BT30" s="1196"/>
    </row>
  </sheetData>
  <sheetProtection algorithmName="SHA-512" hashValue="pooS63XMlI7d407f1sxyxvRFPacgtxDbQPc2NP4t47MgzKLoGehJK97y0zzPIIZC2aVU4zKGvDJ0hsI6t6vDJg==" saltValue="UUoN2P45K1y4fmOoLdkK4Q==" spinCount="100000" sheet="1" objects="1" scenarios="1" formatColumns="0" formatRows="0"/>
  <dataConsolidate leftLabels="1" link="1"/>
  <mergeCells count="130">
    <mergeCell ref="I21:I28"/>
    <mergeCell ref="A18:A28"/>
    <mergeCell ref="O18:BS18"/>
    <mergeCell ref="B19:B28"/>
    <mergeCell ref="O19:BS19"/>
    <mergeCell ref="C20:C28"/>
    <mergeCell ref="U24:U25"/>
    <mergeCell ref="O20:BS20"/>
    <mergeCell ref="D21:D28"/>
    <mergeCell ref="O21:BS21"/>
    <mergeCell ref="E22:E27"/>
    <mergeCell ref="F23:F26"/>
    <mergeCell ref="J23:J26"/>
    <mergeCell ref="O23:BS23"/>
    <mergeCell ref="R24:R25"/>
    <mergeCell ref="S24:S25"/>
    <mergeCell ref="AB24:AB25"/>
    <mergeCell ref="L5:T5"/>
    <mergeCell ref="O7:T7"/>
    <mergeCell ref="O8:T8"/>
    <mergeCell ref="L11:M11"/>
    <mergeCell ref="O11:T11"/>
    <mergeCell ref="O9:T9"/>
    <mergeCell ref="O10:T10"/>
    <mergeCell ref="O12:U12"/>
    <mergeCell ref="O15:O16"/>
    <mergeCell ref="P15:Q15"/>
    <mergeCell ref="S16:T16"/>
    <mergeCell ref="R15:T15"/>
    <mergeCell ref="O14:T14"/>
    <mergeCell ref="M30:BT30"/>
    <mergeCell ref="U14:U16"/>
    <mergeCell ref="BS14:BS16"/>
    <mergeCell ref="BT13:BT16"/>
    <mergeCell ref="L13:BS13"/>
    <mergeCell ref="L14:L16"/>
    <mergeCell ref="M14:M16"/>
    <mergeCell ref="S17:T17"/>
    <mergeCell ref="T24:T25"/>
    <mergeCell ref="Z17:AA17"/>
    <mergeCell ref="Y24:Y25"/>
    <mergeCell ref="Z24:Z25"/>
    <mergeCell ref="AA24:AA25"/>
    <mergeCell ref="V12:AB12"/>
    <mergeCell ref="V14:AA14"/>
    <mergeCell ref="AB14:AB16"/>
    <mergeCell ref="V15:V16"/>
    <mergeCell ref="W15:X15"/>
    <mergeCell ref="Y15:AA15"/>
    <mergeCell ref="Z16:AA16"/>
    <mergeCell ref="V11:AA11"/>
    <mergeCell ref="BT24:BT26"/>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X11:BC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AQ11:AV11"/>
    <mergeCell ref="BB17:BC17"/>
    <mergeCell ref="BA24:BA25"/>
    <mergeCell ref="BB24:BB25"/>
    <mergeCell ref="BC24:BC25"/>
    <mergeCell ref="BD24:BD25"/>
    <mergeCell ref="AX12:BD12"/>
    <mergeCell ref="AX14:BC14"/>
    <mergeCell ref="BD14:BD16"/>
    <mergeCell ref="AX15:AX16"/>
    <mergeCell ref="AY15:AZ15"/>
    <mergeCell ref="BA15:BC15"/>
    <mergeCell ref="BB16:BC16"/>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P17:BQ17"/>
    <mergeCell ref="BO24:BO25"/>
    <mergeCell ref="BP24:BP25"/>
    <mergeCell ref="BQ24:BQ25"/>
    <mergeCell ref="BR24:BR25"/>
    <mergeCell ref="BL12:BR12"/>
    <mergeCell ref="BL14:BQ14"/>
    <mergeCell ref="BR14:BR16"/>
    <mergeCell ref="BL15:BL16"/>
    <mergeCell ref="BM15:BN15"/>
    <mergeCell ref="BO15:BQ15"/>
    <mergeCell ref="BP16:BQ16"/>
  </mergeCells>
  <dataValidations count="10">
    <dataValidation allowBlank="1" sqref="LE27:LP28 VA27:VL28 AEW27:AFH28 AOS27:APD28 AYO27:AYZ28 BIK27:BIV28 BSG27:BSR28 CCC27:CCN28 CLY27:CMJ28 CVU27:CWF28 DFQ27:DGB28 DPM27:DPX28 DZI27:DZT28 EJE27:EJP28 ETA27:ETL28 FCW27:FDH28 FMS27:FND28 FWO27:FWZ28 GGK27:GGV28 GQG27:GQR28 HAC27:HAN28 HJY27:HKJ28 HTU27:HUF28 IDQ27:IEB28 INM27:INX28 IXI27:IXT28 JHE27:JHP28 JRA27:JRL28 KAW27:KBH28 KKS27:KLD28 KUO27:KUZ28 LEK27:LEV28 LOG27:LOR28 LYC27:LYN28 MHY27:MIJ28 MRU27:MSF28 NBQ27:NCB28 NLM27:NLX28 NVI27:NVT28 OFE27:OFP28 OPA27:OPL28 OYW27:OZH28 PIS27:PJD28 PSO27:PSZ28 QCK27:QCV28 QMG27:QMR28 QWC27:QWN28 RFY27:RGJ28 RPU27:RQF28 RZQ27:SAB28 SJM27:SJX28 STI27:STT28 TDE27:TDP28 TNA27:TNL28 TWW27:TXH28 UGS27:UHD28 UQO27:UQZ28 VAK27:VAV28 VKG27:VKR28 VUC27:VUN28 WDY27:WEJ28 WNU27:WOF28 WXQ27:WYB28 LE65559:LP65560 VA65559:VL65560 AEW65559:AFH65560 AOS65559:APD65560 AYO65559:AYZ65560 BIK65559:BIV65560 BSG65559:BSR65560 CCC65559:CCN65560 CLY65559:CMJ65560 CVU65559:CWF65560 DFQ65559:DGB65560 DPM65559:DPX65560 DZI65559:DZT65560 EJE65559:EJP65560 ETA65559:ETL65560 FCW65559:FDH65560 FMS65559:FND65560 FWO65559:FWZ65560 GGK65559:GGV65560 GQG65559:GQR65560 HAC65559:HAN65560 HJY65559:HKJ65560 HTU65559:HUF65560 IDQ65559:IEB65560 INM65559:INX65560 IXI65559:IXT65560 JHE65559:JHP65560 JRA65559:JRL65560 KAW65559:KBH65560 KKS65559:KLD65560 KUO65559:KUZ65560 LEK65559:LEV65560 LOG65559:LOR65560 LYC65559:LYN65560 MHY65559:MIJ65560 MRU65559:MSF65560 NBQ65559:NCB65560 NLM65559:NLX65560 NVI65559:NVT65560 OFE65559:OFP65560 OPA65559:OPL65560 OYW65559:OZH65560 PIS65559:PJD65560 PSO65559:PSZ65560 QCK65559:QCV65560 QMG65559:QMR65560 QWC65559:QWN65560 RFY65559:RGJ65560 RPU65559:RQF65560 RZQ65559:SAB65560 SJM65559:SJX65560 STI65559:STT65560 TDE65559:TDP65560 TNA65559:TNL65560 TWW65559:TXH65560 UGS65559:UHD65560 UQO65559:UQZ65560 VAK65559:VAV65560 VKG65559:VKR65560 VUC65559:VUN65560 WDY65559:WEJ65560 WNU65559:WOF65560 WXQ65559:WYB65560 LE131095:LP131096 VA131095:VL131096 AEW131095:AFH131096 AOS131095:APD131096 AYO131095:AYZ131096 BIK131095:BIV131096 BSG131095:BSR131096 CCC131095:CCN131096 CLY131095:CMJ131096 CVU131095:CWF131096 DFQ131095:DGB131096 DPM131095:DPX131096 DZI131095:DZT131096 EJE131095:EJP131096 ETA131095:ETL131096 FCW131095:FDH131096 FMS131095:FND131096 FWO131095:FWZ131096 GGK131095:GGV131096 GQG131095:GQR131096 HAC131095:HAN131096 HJY131095:HKJ131096 HTU131095:HUF131096 IDQ131095:IEB131096 INM131095:INX131096 IXI131095:IXT131096 JHE131095:JHP131096 JRA131095:JRL131096 KAW131095:KBH131096 KKS131095:KLD131096 KUO131095:KUZ131096 LEK131095:LEV131096 LOG131095:LOR131096 LYC131095:LYN131096 MHY131095:MIJ131096 MRU131095:MSF131096 NBQ131095:NCB131096 NLM131095:NLX131096 NVI131095:NVT131096 OFE131095:OFP131096 OPA131095:OPL131096 OYW131095:OZH131096 PIS131095:PJD131096 PSO131095:PSZ131096 QCK131095:QCV131096 QMG131095:QMR131096 QWC131095:QWN131096 RFY131095:RGJ131096 RPU131095:RQF131096 RZQ131095:SAB131096 SJM131095:SJX131096 STI131095:STT131096 TDE131095:TDP131096 TNA131095:TNL131096 TWW131095:TXH131096 UGS131095:UHD131096 UQO131095:UQZ131096 VAK131095:VAV131096 VKG131095:VKR131096 VUC131095:VUN131096 WDY131095:WEJ131096 WNU131095:WOF131096 WXQ131095:WYB131096 LE196631:LP196632 VA196631:VL196632 AEW196631:AFH196632 AOS196631:APD196632 AYO196631:AYZ196632 BIK196631:BIV196632 BSG196631:BSR196632 CCC196631:CCN196632 CLY196631:CMJ196632 CVU196631:CWF196632 DFQ196631:DGB196632 DPM196631:DPX196632 DZI196631:DZT196632 EJE196631:EJP196632 ETA196631:ETL196632 FCW196631:FDH196632 FMS196631:FND196632 FWO196631:FWZ196632 GGK196631:GGV196632 GQG196631:GQR196632 HAC196631:HAN196632 HJY196631:HKJ196632 HTU196631:HUF196632 IDQ196631:IEB196632 INM196631:INX196632 IXI196631:IXT196632 JHE196631:JHP196632 JRA196631:JRL196632 KAW196631:KBH196632 KKS196631:KLD196632 KUO196631:KUZ196632 LEK196631:LEV196632 LOG196631:LOR196632 LYC196631:LYN196632 MHY196631:MIJ196632 MRU196631:MSF196632 NBQ196631:NCB196632 NLM196631:NLX196632 NVI196631:NVT196632 OFE196631:OFP196632 OPA196631:OPL196632 OYW196631:OZH196632 PIS196631:PJD196632 PSO196631:PSZ196632 QCK196631:QCV196632 QMG196631:QMR196632 QWC196631:QWN196632 RFY196631:RGJ196632 RPU196631:RQF196632 RZQ196631:SAB196632 SJM196631:SJX196632 STI196631:STT196632 TDE196631:TDP196632 TNA196631:TNL196632 TWW196631:TXH196632 UGS196631:UHD196632 UQO196631:UQZ196632 VAK196631:VAV196632 VKG196631:VKR196632 VUC196631:VUN196632 WDY196631:WEJ196632 WNU196631:WOF196632 WXQ196631:WYB196632 LE262167:LP262168 VA262167:VL262168 AEW262167:AFH262168 AOS262167:APD262168 AYO262167:AYZ262168 BIK262167:BIV262168 BSG262167:BSR262168 CCC262167:CCN262168 CLY262167:CMJ262168 CVU262167:CWF262168 DFQ262167:DGB262168 DPM262167:DPX262168 DZI262167:DZT262168 EJE262167:EJP262168 ETA262167:ETL262168 FCW262167:FDH262168 FMS262167:FND262168 FWO262167:FWZ262168 GGK262167:GGV262168 GQG262167:GQR262168 HAC262167:HAN262168 HJY262167:HKJ262168 HTU262167:HUF262168 IDQ262167:IEB262168 INM262167:INX262168 IXI262167:IXT262168 JHE262167:JHP262168 JRA262167:JRL262168 KAW262167:KBH262168 KKS262167:KLD262168 KUO262167:KUZ262168 LEK262167:LEV262168 LOG262167:LOR262168 LYC262167:LYN262168 MHY262167:MIJ262168 MRU262167:MSF262168 NBQ262167:NCB262168 NLM262167:NLX262168 NVI262167:NVT262168 OFE262167:OFP262168 OPA262167:OPL262168 OYW262167:OZH262168 PIS262167:PJD262168 PSO262167:PSZ262168 QCK262167:QCV262168 QMG262167:QMR262168 QWC262167:QWN262168 RFY262167:RGJ262168 RPU262167:RQF262168 RZQ262167:SAB262168 SJM262167:SJX262168 STI262167:STT262168 TDE262167:TDP262168 TNA262167:TNL262168 TWW262167:TXH262168 UGS262167:UHD262168 UQO262167:UQZ262168 VAK262167:VAV262168 VKG262167:VKR262168 VUC262167:VUN262168 WDY262167:WEJ262168 WNU262167:WOF262168 WXQ262167:WYB262168 LE327703:LP327704 VA327703:VL327704 AEW327703:AFH327704 AOS327703:APD327704 AYO327703:AYZ327704 BIK327703:BIV327704 BSG327703:BSR327704 CCC327703:CCN327704 CLY327703:CMJ327704 CVU327703:CWF327704 DFQ327703:DGB327704 DPM327703:DPX327704 DZI327703:DZT327704 EJE327703:EJP327704 ETA327703:ETL327704 FCW327703:FDH327704 FMS327703:FND327704 FWO327703:FWZ327704 GGK327703:GGV327704 GQG327703:GQR327704 HAC327703:HAN327704 HJY327703:HKJ327704 HTU327703:HUF327704 IDQ327703:IEB327704 INM327703:INX327704 IXI327703:IXT327704 JHE327703:JHP327704 JRA327703:JRL327704 KAW327703:KBH327704 KKS327703:KLD327704 KUO327703:KUZ327704 LEK327703:LEV327704 LOG327703:LOR327704 LYC327703:LYN327704 MHY327703:MIJ327704 MRU327703:MSF327704 NBQ327703:NCB327704 NLM327703:NLX327704 NVI327703:NVT327704 OFE327703:OFP327704 OPA327703:OPL327704 OYW327703:OZH327704 PIS327703:PJD327704 PSO327703:PSZ327704 QCK327703:QCV327704 QMG327703:QMR327704 QWC327703:QWN327704 RFY327703:RGJ327704 RPU327703:RQF327704 RZQ327703:SAB327704 SJM327703:SJX327704 STI327703:STT327704 TDE327703:TDP327704 TNA327703:TNL327704 TWW327703:TXH327704 UGS327703:UHD327704 UQO327703:UQZ327704 VAK327703:VAV327704 VKG327703:VKR327704 VUC327703:VUN327704 WDY327703:WEJ327704 WNU327703:WOF327704 WXQ327703:WYB327704 LE393239:LP393240 VA393239:VL393240 AEW393239:AFH393240 AOS393239:APD393240 AYO393239:AYZ393240 BIK393239:BIV393240 BSG393239:BSR393240 CCC393239:CCN393240 CLY393239:CMJ393240 CVU393239:CWF393240 DFQ393239:DGB393240 DPM393239:DPX393240 DZI393239:DZT393240 EJE393239:EJP393240 ETA393239:ETL393240 FCW393239:FDH393240 FMS393239:FND393240 FWO393239:FWZ393240 GGK393239:GGV393240 GQG393239:GQR393240 HAC393239:HAN393240 HJY393239:HKJ393240 HTU393239:HUF393240 IDQ393239:IEB393240 INM393239:INX393240 IXI393239:IXT393240 JHE393239:JHP393240 JRA393239:JRL393240 KAW393239:KBH393240 KKS393239:KLD393240 KUO393239:KUZ393240 LEK393239:LEV393240 LOG393239:LOR393240 LYC393239:LYN393240 MHY393239:MIJ393240 MRU393239:MSF393240 NBQ393239:NCB393240 NLM393239:NLX393240 NVI393239:NVT393240 OFE393239:OFP393240 OPA393239:OPL393240 OYW393239:OZH393240 PIS393239:PJD393240 PSO393239:PSZ393240 QCK393239:QCV393240 QMG393239:QMR393240 QWC393239:QWN393240 RFY393239:RGJ393240 RPU393239:RQF393240 RZQ393239:SAB393240 SJM393239:SJX393240 STI393239:STT393240 TDE393239:TDP393240 TNA393239:TNL393240 TWW393239:TXH393240 UGS393239:UHD393240 UQO393239:UQZ393240 VAK393239:VAV393240 VKG393239:VKR393240 VUC393239:VUN393240 WDY393239:WEJ393240 WNU393239:WOF393240 WXQ393239:WYB393240 LE458775:LP458776 VA458775:VL458776 AEW458775:AFH458776 AOS458775:APD458776 AYO458775:AYZ458776 BIK458775:BIV458776 BSG458775:BSR458776 CCC458775:CCN458776 CLY458775:CMJ458776 CVU458775:CWF458776 DFQ458775:DGB458776 DPM458775:DPX458776 DZI458775:DZT458776 EJE458775:EJP458776 ETA458775:ETL458776 FCW458775:FDH458776 FMS458775:FND458776 FWO458775:FWZ458776 GGK458775:GGV458776 GQG458775:GQR458776 HAC458775:HAN458776 HJY458775:HKJ458776 HTU458775:HUF458776 IDQ458775:IEB458776 INM458775:INX458776 IXI458775:IXT458776 JHE458775:JHP458776 JRA458775:JRL458776 KAW458775:KBH458776 KKS458775:KLD458776 KUO458775:KUZ458776 LEK458775:LEV458776 LOG458775:LOR458776 LYC458775:LYN458776 MHY458775:MIJ458776 MRU458775:MSF458776 NBQ458775:NCB458776 NLM458775:NLX458776 NVI458775:NVT458776 OFE458775:OFP458776 OPA458775:OPL458776 OYW458775:OZH458776 PIS458775:PJD458776 PSO458775:PSZ458776 QCK458775:QCV458776 QMG458775:QMR458776 QWC458775:QWN458776 RFY458775:RGJ458776 RPU458775:RQF458776 RZQ458775:SAB458776 SJM458775:SJX458776 STI458775:STT458776 TDE458775:TDP458776 TNA458775:TNL458776 TWW458775:TXH458776 UGS458775:UHD458776 UQO458775:UQZ458776 VAK458775:VAV458776 VKG458775:VKR458776 VUC458775:VUN458776 WDY458775:WEJ458776 WNU458775:WOF458776 WXQ458775:WYB458776 LE524311:LP524312 VA524311:VL524312 AEW524311:AFH524312 AOS524311:APD524312 AYO524311:AYZ524312 BIK524311:BIV524312 BSG524311:BSR524312 CCC524311:CCN524312 CLY524311:CMJ524312 CVU524311:CWF524312 DFQ524311:DGB524312 DPM524311:DPX524312 DZI524311:DZT524312 EJE524311:EJP524312 ETA524311:ETL524312 FCW524311:FDH524312 FMS524311:FND524312 FWO524311:FWZ524312 GGK524311:GGV524312 GQG524311:GQR524312 HAC524311:HAN524312 HJY524311:HKJ524312 HTU524311:HUF524312 IDQ524311:IEB524312 INM524311:INX524312 IXI524311:IXT524312 JHE524311:JHP524312 JRA524311:JRL524312 KAW524311:KBH524312 KKS524311:KLD524312 KUO524311:KUZ524312 LEK524311:LEV524312 LOG524311:LOR524312 LYC524311:LYN524312 MHY524311:MIJ524312 MRU524311:MSF524312 NBQ524311:NCB524312 NLM524311:NLX524312 NVI524311:NVT524312 OFE524311:OFP524312 OPA524311:OPL524312 OYW524311:OZH524312 PIS524311:PJD524312 PSO524311:PSZ524312 QCK524311:QCV524312 QMG524311:QMR524312 QWC524311:QWN524312 RFY524311:RGJ524312 RPU524311:RQF524312 RZQ524311:SAB524312 SJM524311:SJX524312 STI524311:STT524312 TDE524311:TDP524312 TNA524311:TNL524312 TWW524311:TXH524312 UGS524311:UHD524312 UQO524311:UQZ524312 VAK524311:VAV524312 VKG524311:VKR524312 VUC524311:VUN524312 WDY524311:WEJ524312 WNU524311:WOF524312 WXQ524311:WYB524312 LE589847:LP589848 VA589847:VL589848 AEW589847:AFH589848 AOS589847:APD589848 AYO589847:AYZ589848 BIK589847:BIV589848 BSG589847:BSR589848 CCC589847:CCN589848 CLY589847:CMJ589848 CVU589847:CWF589848 DFQ589847:DGB589848 DPM589847:DPX589848 DZI589847:DZT589848 EJE589847:EJP589848 ETA589847:ETL589848 FCW589847:FDH589848 FMS589847:FND589848 FWO589847:FWZ589848 GGK589847:GGV589848 GQG589847:GQR589848 HAC589847:HAN589848 HJY589847:HKJ589848 HTU589847:HUF589848 IDQ589847:IEB589848 INM589847:INX589848 IXI589847:IXT589848 JHE589847:JHP589848 JRA589847:JRL589848 KAW589847:KBH589848 KKS589847:KLD589848 KUO589847:KUZ589848 LEK589847:LEV589848 LOG589847:LOR589848 LYC589847:LYN589848 MHY589847:MIJ589848 MRU589847:MSF589848 NBQ589847:NCB589848 NLM589847:NLX589848 NVI589847:NVT589848 OFE589847:OFP589848 OPA589847:OPL589848 OYW589847:OZH589848 PIS589847:PJD589848 PSO589847:PSZ589848 QCK589847:QCV589848 QMG589847:QMR589848 QWC589847:QWN589848 RFY589847:RGJ589848 RPU589847:RQF589848 RZQ589847:SAB589848 SJM589847:SJX589848 STI589847:STT589848 TDE589847:TDP589848 TNA589847:TNL589848 TWW589847:TXH589848 UGS589847:UHD589848 UQO589847:UQZ589848 VAK589847:VAV589848 VKG589847:VKR589848 VUC589847:VUN589848 WDY589847:WEJ589848 WNU589847:WOF589848 WXQ589847:WYB589848 LE655383:LP655384 VA655383:VL655384 AEW655383:AFH655384 AOS655383:APD655384 AYO655383:AYZ655384 BIK655383:BIV655384 BSG655383:BSR655384 CCC655383:CCN655384 CLY655383:CMJ655384 CVU655383:CWF655384 DFQ655383:DGB655384 DPM655383:DPX655384 DZI655383:DZT655384 EJE655383:EJP655384 ETA655383:ETL655384 FCW655383:FDH655384 FMS655383:FND655384 FWO655383:FWZ655384 GGK655383:GGV655384 GQG655383:GQR655384 HAC655383:HAN655384 HJY655383:HKJ655384 HTU655383:HUF655384 IDQ655383:IEB655384 INM655383:INX655384 IXI655383:IXT655384 JHE655383:JHP655384 JRA655383:JRL655384 KAW655383:KBH655384 KKS655383:KLD655384 KUO655383:KUZ655384 LEK655383:LEV655384 LOG655383:LOR655384 LYC655383:LYN655384 MHY655383:MIJ655384 MRU655383:MSF655384 NBQ655383:NCB655384 NLM655383:NLX655384 NVI655383:NVT655384 OFE655383:OFP655384 OPA655383:OPL655384 OYW655383:OZH655384 PIS655383:PJD655384 PSO655383:PSZ655384 QCK655383:QCV655384 QMG655383:QMR655384 QWC655383:QWN655384 RFY655383:RGJ655384 RPU655383:RQF655384 RZQ655383:SAB655384 SJM655383:SJX655384 STI655383:STT655384 TDE655383:TDP655384 TNA655383:TNL655384 TWW655383:TXH655384 UGS655383:UHD655384 UQO655383:UQZ655384 VAK655383:VAV655384 VKG655383:VKR655384 VUC655383:VUN655384 WDY655383:WEJ655384 WNU655383:WOF655384 WXQ655383:WYB655384 LE720919:LP720920 VA720919:VL720920 AEW720919:AFH720920 AOS720919:APD720920 AYO720919:AYZ720920 BIK720919:BIV720920 BSG720919:BSR720920 CCC720919:CCN720920 CLY720919:CMJ720920 CVU720919:CWF720920 DFQ720919:DGB720920 DPM720919:DPX720920 DZI720919:DZT720920 EJE720919:EJP720920 ETA720919:ETL720920 FCW720919:FDH720920 FMS720919:FND720920 FWO720919:FWZ720920 GGK720919:GGV720920 GQG720919:GQR720920 HAC720919:HAN720920 HJY720919:HKJ720920 HTU720919:HUF720920 IDQ720919:IEB720920 INM720919:INX720920 IXI720919:IXT720920 JHE720919:JHP720920 JRA720919:JRL720920 KAW720919:KBH720920 KKS720919:KLD720920 KUO720919:KUZ720920 LEK720919:LEV720920 LOG720919:LOR720920 LYC720919:LYN720920 MHY720919:MIJ720920 MRU720919:MSF720920 NBQ720919:NCB720920 NLM720919:NLX720920 NVI720919:NVT720920 OFE720919:OFP720920 OPA720919:OPL720920 OYW720919:OZH720920 PIS720919:PJD720920 PSO720919:PSZ720920 QCK720919:QCV720920 QMG720919:QMR720920 QWC720919:QWN720920 RFY720919:RGJ720920 RPU720919:RQF720920 RZQ720919:SAB720920 SJM720919:SJX720920 STI720919:STT720920 TDE720919:TDP720920 TNA720919:TNL720920 TWW720919:TXH720920 UGS720919:UHD720920 UQO720919:UQZ720920 VAK720919:VAV720920 VKG720919:VKR720920 VUC720919:VUN720920 WDY720919:WEJ720920 WNU720919:WOF720920 WXQ720919:WYB720920 LE786455:LP786456 VA786455:VL786456 AEW786455:AFH786456 AOS786455:APD786456 AYO786455:AYZ786456 BIK786455:BIV786456 BSG786455:BSR786456 CCC786455:CCN786456 CLY786455:CMJ786456 CVU786455:CWF786456 DFQ786455:DGB786456 DPM786455:DPX786456 DZI786455:DZT786456 EJE786455:EJP786456 ETA786455:ETL786456 FCW786455:FDH786456 FMS786455:FND786456 FWO786455:FWZ786456 GGK786455:GGV786456 GQG786455:GQR786456 HAC786455:HAN786456 HJY786455:HKJ786456 HTU786455:HUF786456 IDQ786455:IEB786456 INM786455:INX786456 IXI786455:IXT786456 JHE786455:JHP786456 JRA786455:JRL786456 KAW786455:KBH786456 KKS786455:KLD786456 KUO786455:KUZ786456 LEK786455:LEV786456 LOG786455:LOR786456 LYC786455:LYN786456 MHY786455:MIJ786456 MRU786455:MSF786456 NBQ786455:NCB786456 NLM786455:NLX786456 NVI786455:NVT786456 OFE786455:OFP786456 OPA786455:OPL786456 OYW786455:OZH786456 PIS786455:PJD786456 PSO786455:PSZ786456 QCK786455:QCV786456 QMG786455:QMR786456 QWC786455:QWN786456 RFY786455:RGJ786456 RPU786455:RQF786456 RZQ786455:SAB786456 SJM786455:SJX786456 STI786455:STT786456 TDE786455:TDP786456 TNA786455:TNL786456 TWW786455:TXH786456 UGS786455:UHD786456 UQO786455:UQZ786456 VAK786455:VAV786456 VKG786455:VKR786456 VUC786455:VUN786456 WDY786455:WEJ786456 WNU786455:WOF786456 WXQ786455:WYB786456 LE851991:LP851992 VA851991:VL851992 AEW851991:AFH851992 AOS851991:APD851992 AYO851991:AYZ851992 BIK851991:BIV851992 BSG851991:BSR851992 CCC851991:CCN851992 CLY851991:CMJ851992 CVU851991:CWF851992 DFQ851991:DGB851992 DPM851991:DPX851992 DZI851991:DZT851992 EJE851991:EJP851992 ETA851991:ETL851992 FCW851991:FDH851992 FMS851991:FND851992 FWO851991:FWZ851992 GGK851991:GGV851992 GQG851991:GQR851992 HAC851991:HAN851992 HJY851991:HKJ851992 HTU851991:HUF851992 IDQ851991:IEB851992 INM851991:INX851992 IXI851991:IXT851992 JHE851991:JHP851992 JRA851991:JRL851992 KAW851991:KBH851992 KKS851991:KLD851992 KUO851991:KUZ851992 LEK851991:LEV851992 LOG851991:LOR851992 LYC851991:LYN851992 MHY851991:MIJ851992 MRU851991:MSF851992 NBQ851991:NCB851992 NLM851991:NLX851992 NVI851991:NVT851992 OFE851991:OFP851992 OPA851991:OPL851992 OYW851991:OZH851992 PIS851991:PJD851992 PSO851991:PSZ851992 QCK851991:QCV851992 QMG851991:QMR851992 QWC851991:QWN851992 RFY851991:RGJ851992 RPU851991:RQF851992 RZQ851991:SAB851992 SJM851991:SJX851992 STI851991:STT851992 TDE851991:TDP851992 TNA851991:TNL851992 TWW851991:TXH851992 UGS851991:UHD851992 UQO851991:UQZ851992 VAK851991:VAV851992 VKG851991:VKR851992 VUC851991:VUN851992 WDY851991:WEJ851992 WNU851991:WOF851992 WXQ851991:WYB851992 LE917527:LP917528 VA917527:VL917528 AEW917527:AFH917528 AOS917527:APD917528 AYO917527:AYZ917528 BIK917527:BIV917528 BSG917527:BSR917528 CCC917527:CCN917528 CLY917527:CMJ917528 CVU917527:CWF917528 DFQ917527:DGB917528 DPM917527:DPX917528 DZI917527:DZT917528 EJE917527:EJP917528 ETA917527:ETL917528 FCW917527:FDH917528 FMS917527:FND917528 FWO917527:FWZ917528 GGK917527:GGV917528 GQG917527:GQR917528 HAC917527:HAN917528 HJY917527:HKJ917528 HTU917527:HUF917528 IDQ917527:IEB917528 INM917527:INX917528 IXI917527:IXT917528 JHE917527:JHP917528 JRA917527:JRL917528 KAW917527:KBH917528 KKS917527:KLD917528 KUO917527:KUZ917528 LEK917527:LEV917528 LOG917527:LOR917528 LYC917527:LYN917528 MHY917527:MIJ917528 MRU917527:MSF917528 NBQ917527:NCB917528 NLM917527:NLX917528 NVI917527:NVT917528 OFE917527:OFP917528 OPA917527:OPL917528 OYW917527:OZH917528 PIS917527:PJD917528 PSO917527:PSZ917528 QCK917527:QCV917528 QMG917527:QMR917528 QWC917527:QWN917528 RFY917527:RGJ917528 RPU917527:RQF917528 RZQ917527:SAB917528 SJM917527:SJX917528 STI917527:STT917528 TDE917527:TDP917528 TNA917527:TNL917528 TWW917527:TXH917528 UGS917527:UHD917528 UQO917527:UQZ917528 VAK917527:VAV917528 VKG917527:VKR917528 VUC917527:VUN917528 WDY917527:WEJ917528 WNU917527:WOF917528 WXQ917527:WYB917528 WXQ983063:WYB983064 LE983063:LP983064 VA983063:VL983064 AEW983063:AFH983064 AOS983063:APD983064 AYO983063:AYZ983064 BIK983063:BIV983064 BSG983063:BSR983064 CCC983063:CCN983064 CLY983063:CMJ983064 CVU983063:CWF983064 DFQ983063:DGB983064 DPM983063:DPX983064 DZI983063:DZT983064 EJE983063:EJP983064 ETA983063:ETL983064 FCW983063:FDH983064 FMS983063:FND983064 FWO983063:FWZ983064 GGK983063:GGV983064 GQG983063:GQR983064 HAC983063:HAN983064 HJY983063:HKJ983064 HTU983063:HUF983064 IDQ983063:IEB983064 INM983063:INX983064 IXI983063:IXT983064 JHE983063:JHP983064 JRA983063:JRL983064 KAW983063:KBH983064 KKS983063:KLD983064 KUO983063:KUZ983064 LEK983063:LEV983064 LOG983063:LOR983064 LYC983063:LYN983064 MHY983063:MIJ983064 MRU983063:MSF983064 NBQ983063:NCB983064 NLM983063:NLX983064 NVI983063:NVT983064 OFE983063:OFP983064 OPA983063:OPL983064 OYW983063:OZH983064 PIS983063:PJD983064 PSO983063:PSZ983064 QCK983063:QCV983064 QMG983063:QMR983064 QWC983063:QWN983064 RFY983063:RGJ983064 RPU983063:RQF983064 RZQ983063:SAB983064 SJM983063:SJX983064 STI983063:STT983064 TDE983063:TDP983064 TNA983063:TNL983064 TWW983063:TXH983064 UGS983063:UHD983064 UQO983063:UQZ983064 VAK983063:VAV983064 VKG983063:VKR983064 VUC983063:VUN983064 WDY983063:WEJ983064 WNU983063:WOF983064 BT27:BT28 L983063:BT983064 L917527:BT917528 L851991:BT851992 L786455:BT786456 L720919:BT720920 L655383:BT655384 L589847:BT589848 L524311:BT524312 L458775:BT458776 L393239:BT393240 L327703:BT327704 L262167:BT262168 L196631:BT196632 L131095:BT131096 L65559:BT65560"/>
    <dataValidation allowBlank="1" prompt="Для выбора выполните двойной щелчок левой клавиши мыши по соответствующей ячейке." sqref="LE65561:LP65564 VA65561:VL65564 AEW65561:AFH65564 AOS65561:APD65564 AYO65561:AYZ65564 BIK65561:BIV65564 BSG65561:BSR65564 CCC65561:CCN65564 CLY65561:CMJ65564 CVU65561:CWF65564 DFQ65561:DGB65564 DPM65561:DPX65564 DZI65561:DZT65564 EJE65561:EJP65564 ETA65561:ETL65564 FCW65561:FDH65564 FMS65561:FND65564 FWO65561:FWZ65564 GGK65561:GGV65564 GQG65561:GQR65564 HAC65561:HAN65564 HJY65561:HKJ65564 HTU65561:HUF65564 IDQ65561:IEB65564 INM65561:INX65564 IXI65561:IXT65564 JHE65561:JHP65564 JRA65561:JRL65564 KAW65561:KBH65564 KKS65561:KLD65564 KUO65561:KUZ65564 LEK65561:LEV65564 LOG65561:LOR65564 LYC65561:LYN65564 MHY65561:MIJ65564 MRU65561:MSF65564 NBQ65561:NCB65564 NLM65561:NLX65564 NVI65561:NVT65564 OFE65561:OFP65564 OPA65561:OPL65564 OYW65561:OZH65564 PIS65561:PJD65564 PSO65561:PSZ65564 QCK65561:QCV65564 QMG65561:QMR65564 QWC65561:QWN65564 RFY65561:RGJ65564 RPU65561:RQF65564 RZQ65561:SAB65564 SJM65561:SJX65564 STI65561:STT65564 TDE65561:TDP65564 TNA65561:TNL65564 TWW65561:TXH65564 UGS65561:UHD65564 UQO65561:UQZ65564 VAK65561:VAV65564 VKG65561:VKR65564 VUC65561:VUN65564 WDY65561:WEJ65564 WNU65561:WOF65564 WXQ65561:WYB65564 LE131097:LP131100 VA131097:VL131100 AEW131097:AFH131100 AOS131097:APD131100 AYO131097:AYZ131100 BIK131097:BIV131100 BSG131097:BSR131100 CCC131097:CCN131100 CLY131097:CMJ131100 CVU131097:CWF131100 DFQ131097:DGB131100 DPM131097:DPX131100 DZI131097:DZT131100 EJE131097:EJP131100 ETA131097:ETL131100 FCW131097:FDH131100 FMS131097:FND131100 FWO131097:FWZ131100 GGK131097:GGV131100 GQG131097:GQR131100 HAC131097:HAN131100 HJY131097:HKJ131100 HTU131097:HUF131100 IDQ131097:IEB131100 INM131097:INX131100 IXI131097:IXT131100 JHE131097:JHP131100 JRA131097:JRL131100 KAW131097:KBH131100 KKS131097:KLD131100 KUO131097:KUZ131100 LEK131097:LEV131100 LOG131097:LOR131100 LYC131097:LYN131100 MHY131097:MIJ131100 MRU131097:MSF131100 NBQ131097:NCB131100 NLM131097:NLX131100 NVI131097:NVT131100 OFE131097:OFP131100 OPA131097:OPL131100 OYW131097:OZH131100 PIS131097:PJD131100 PSO131097:PSZ131100 QCK131097:QCV131100 QMG131097:QMR131100 QWC131097:QWN131100 RFY131097:RGJ131100 RPU131097:RQF131100 RZQ131097:SAB131100 SJM131097:SJX131100 STI131097:STT131100 TDE131097:TDP131100 TNA131097:TNL131100 TWW131097:TXH131100 UGS131097:UHD131100 UQO131097:UQZ131100 VAK131097:VAV131100 VKG131097:VKR131100 VUC131097:VUN131100 WDY131097:WEJ131100 WNU131097:WOF131100 WXQ131097:WYB131100 LE196633:LP196636 VA196633:VL196636 AEW196633:AFH196636 AOS196633:APD196636 AYO196633:AYZ196636 BIK196633:BIV196636 BSG196633:BSR196636 CCC196633:CCN196636 CLY196633:CMJ196636 CVU196633:CWF196636 DFQ196633:DGB196636 DPM196633:DPX196636 DZI196633:DZT196636 EJE196633:EJP196636 ETA196633:ETL196636 FCW196633:FDH196636 FMS196633:FND196636 FWO196633:FWZ196636 GGK196633:GGV196636 GQG196633:GQR196636 HAC196633:HAN196636 HJY196633:HKJ196636 HTU196633:HUF196636 IDQ196633:IEB196636 INM196633:INX196636 IXI196633:IXT196636 JHE196633:JHP196636 JRA196633:JRL196636 KAW196633:KBH196636 KKS196633:KLD196636 KUO196633:KUZ196636 LEK196633:LEV196636 LOG196633:LOR196636 LYC196633:LYN196636 MHY196633:MIJ196636 MRU196633:MSF196636 NBQ196633:NCB196636 NLM196633:NLX196636 NVI196633:NVT196636 OFE196633:OFP196636 OPA196633:OPL196636 OYW196633:OZH196636 PIS196633:PJD196636 PSO196633:PSZ196636 QCK196633:QCV196636 QMG196633:QMR196636 QWC196633:QWN196636 RFY196633:RGJ196636 RPU196633:RQF196636 RZQ196633:SAB196636 SJM196633:SJX196636 STI196633:STT196636 TDE196633:TDP196636 TNA196633:TNL196636 TWW196633:TXH196636 UGS196633:UHD196636 UQO196633:UQZ196636 VAK196633:VAV196636 VKG196633:VKR196636 VUC196633:VUN196636 WDY196633:WEJ196636 WNU196633:WOF196636 WXQ196633:WYB196636 LE262169:LP262172 VA262169:VL262172 AEW262169:AFH262172 AOS262169:APD262172 AYO262169:AYZ262172 BIK262169:BIV262172 BSG262169:BSR262172 CCC262169:CCN262172 CLY262169:CMJ262172 CVU262169:CWF262172 DFQ262169:DGB262172 DPM262169:DPX262172 DZI262169:DZT262172 EJE262169:EJP262172 ETA262169:ETL262172 FCW262169:FDH262172 FMS262169:FND262172 FWO262169:FWZ262172 GGK262169:GGV262172 GQG262169:GQR262172 HAC262169:HAN262172 HJY262169:HKJ262172 HTU262169:HUF262172 IDQ262169:IEB262172 INM262169:INX262172 IXI262169:IXT262172 JHE262169:JHP262172 JRA262169:JRL262172 KAW262169:KBH262172 KKS262169:KLD262172 KUO262169:KUZ262172 LEK262169:LEV262172 LOG262169:LOR262172 LYC262169:LYN262172 MHY262169:MIJ262172 MRU262169:MSF262172 NBQ262169:NCB262172 NLM262169:NLX262172 NVI262169:NVT262172 OFE262169:OFP262172 OPA262169:OPL262172 OYW262169:OZH262172 PIS262169:PJD262172 PSO262169:PSZ262172 QCK262169:QCV262172 QMG262169:QMR262172 QWC262169:QWN262172 RFY262169:RGJ262172 RPU262169:RQF262172 RZQ262169:SAB262172 SJM262169:SJX262172 STI262169:STT262172 TDE262169:TDP262172 TNA262169:TNL262172 TWW262169:TXH262172 UGS262169:UHD262172 UQO262169:UQZ262172 VAK262169:VAV262172 VKG262169:VKR262172 VUC262169:VUN262172 WDY262169:WEJ262172 WNU262169:WOF262172 WXQ262169:WYB262172 LE327705:LP327708 VA327705:VL327708 AEW327705:AFH327708 AOS327705:APD327708 AYO327705:AYZ327708 BIK327705:BIV327708 BSG327705:BSR327708 CCC327705:CCN327708 CLY327705:CMJ327708 CVU327705:CWF327708 DFQ327705:DGB327708 DPM327705:DPX327708 DZI327705:DZT327708 EJE327705:EJP327708 ETA327705:ETL327708 FCW327705:FDH327708 FMS327705:FND327708 FWO327705:FWZ327708 GGK327705:GGV327708 GQG327705:GQR327708 HAC327705:HAN327708 HJY327705:HKJ327708 HTU327705:HUF327708 IDQ327705:IEB327708 INM327705:INX327708 IXI327705:IXT327708 JHE327705:JHP327708 JRA327705:JRL327708 KAW327705:KBH327708 KKS327705:KLD327708 KUO327705:KUZ327708 LEK327705:LEV327708 LOG327705:LOR327708 LYC327705:LYN327708 MHY327705:MIJ327708 MRU327705:MSF327708 NBQ327705:NCB327708 NLM327705:NLX327708 NVI327705:NVT327708 OFE327705:OFP327708 OPA327705:OPL327708 OYW327705:OZH327708 PIS327705:PJD327708 PSO327705:PSZ327708 QCK327705:QCV327708 QMG327705:QMR327708 QWC327705:QWN327708 RFY327705:RGJ327708 RPU327705:RQF327708 RZQ327705:SAB327708 SJM327705:SJX327708 STI327705:STT327708 TDE327705:TDP327708 TNA327705:TNL327708 TWW327705:TXH327708 UGS327705:UHD327708 UQO327705:UQZ327708 VAK327705:VAV327708 VKG327705:VKR327708 VUC327705:VUN327708 WDY327705:WEJ327708 WNU327705:WOF327708 WXQ327705:WYB327708 LE393241:LP393244 VA393241:VL393244 AEW393241:AFH393244 AOS393241:APD393244 AYO393241:AYZ393244 BIK393241:BIV393244 BSG393241:BSR393244 CCC393241:CCN393244 CLY393241:CMJ393244 CVU393241:CWF393244 DFQ393241:DGB393244 DPM393241:DPX393244 DZI393241:DZT393244 EJE393241:EJP393244 ETA393241:ETL393244 FCW393241:FDH393244 FMS393241:FND393244 FWO393241:FWZ393244 GGK393241:GGV393244 GQG393241:GQR393244 HAC393241:HAN393244 HJY393241:HKJ393244 HTU393241:HUF393244 IDQ393241:IEB393244 INM393241:INX393244 IXI393241:IXT393244 JHE393241:JHP393244 JRA393241:JRL393244 KAW393241:KBH393244 KKS393241:KLD393244 KUO393241:KUZ393244 LEK393241:LEV393244 LOG393241:LOR393244 LYC393241:LYN393244 MHY393241:MIJ393244 MRU393241:MSF393244 NBQ393241:NCB393244 NLM393241:NLX393244 NVI393241:NVT393244 OFE393241:OFP393244 OPA393241:OPL393244 OYW393241:OZH393244 PIS393241:PJD393244 PSO393241:PSZ393244 QCK393241:QCV393244 QMG393241:QMR393244 QWC393241:QWN393244 RFY393241:RGJ393244 RPU393241:RQF393244 RZQ393241:SAB393244 SJM393241:SJX393244 STI393241:STT393244 TDE393241:TDP393244 TNA393241:TNL393244 TWW393241:TXH393244 UGS393241:UHD393244 UQO393241:UQZ393244 VAK393241:VAV393244 VKG393241:VKR393244 VUC393241:VUN393244 WDY393241:WEJ393244 WNU393241:WOF393244 WXQ393241:WYB393244 LE458777:LP458780 VA458777:VL458780 AEW458777:AFH458780 AOS458777:APD458780 AYO458777:AYZ458780 BIK458777:BIV458780 BSG458777:BSR458780 CCC458777:CCN458780 CLY458777:CMJ458780 CVU458777:CWF458780 DFQ458777:DGB458780 DPM458777:DPX458780 DZI458777:DZT458780 EJE458777:EJP458780 ETA458777:ETL458780 FCW458777:FDH458780 FMS458777:FND458780 FWO458777:FWZ458780 GGK458777:GGV458780 GQG458777:GQR458780 HAC458777:HAN458780 HJY458777:HKJ458780 HTU458777:HUF458780 IDQ458777:IEB458780 INM458777:INX458780 IXI458777:IXT458780 JHE458777:JHP458780 JRA458777:JRL458780 KAW458777:KBH458780 KKS458777:KLD458780 KUO458777:KUZ458780 LEK458777:LEV458780 LOG458777:LOR458780 LYC458777:LYN458780 MHY458777:MIJ458780 MRU458777:MSF458780 NBQ458777:NCB458780 NLM458777:NLX458780 NVI458777:NVT458780 OFE458777:OFP458780 OPA458777:OPL458780 OYW458777:OZH458780 PIS458777:PJD458780 PSO458777:PSZ458780 QCK458777:QCV458780 QMG458777:QMR458780 QWC458777:QWN458780 RFY458777:RGJ458780 RPU458777:RQF458780 RZQ458777:SAB458780 SJM458777:SJX458780 STI458777:STT458780 TDE458777:TDP458780 TNA458777:TNL458780 TWW458777:TXH458780 UGS458777:UHD458780 UQO458777:UQZ458780 VAK458777:VAV458780 VKG458777:VKR458780 VUC458777:VUN458780 WDY458777:WEJ458780 WNU458777:WOF458780 WXQ458777:WYB458780 LE524313:LP524316 VA524313:VL524316 AEW524313:AFH524316 AOS524313:APD524316 AYO524313:AYZ524316 BIK524313:BIV524316 BSG524313:BSR524316 CCC524313:CCN524316 CLY524313:CMJ524316 CVU524313:CWF524316 DFQ524313:DGB524316 DPM524313:DPX524316 DZI524313:DZT524316 EJE524313:EJP524316 ETA524313:ETL524316 FCW524313:FDH524316 FMS524313:FND524316 FWO524313:FWZ524316 GGK524313:GGV524316 GQG524313:GQR524316 HAC524313:HAN524316 HJY524313:HKJ524316 HTU524313:HUF524316 IDQ524313:IEB524316 INM524313:INX524316 IXI524313:IXT524316 JHE524313:JHP524316 JRA524313:JRL524316 KAW524313:KBH524316 KKS524313:KLD524316 KUO524313:KUZ524316 LEK524313:LEV524316 LOG524313:LOR524316 LYC524313:LYN524316 MHY524313:MIJ524316 MRU524313:MSF524316 NBQ524313:NCB524316 NLM524313:NLX524316 NVI524313:NVT524316 OFE524313:OFP524316 OPA524313:OPL524316 OYW524313:OZH524316 PIS524313:PJD524316 PSO524313:PSZ524316 QCK524313:QCV524316 QMG524313:QMR524316 QWC524313:QWN524316 RFY524313:RGJ524316 RPU524313:RQF524316 RZQ524313:SAB524316 SJM524313:SJX524316 STI524313:STT524316 TDE524313:TDP524316 TNA524313:TNL524316 TWW524313:TXH524316 UGS524313:UHD524316 UQO524313:UQZ524316 VAK524313:VAV524316 VKG524313:VKR524316 VUC524313:VUN524316 WDY524313:WEJ524316 WNU524313:WOF524316 WXQ524313:WYB524316 LE589849:LP589852 VA589849:VL589852 AEW589849:AFH589852 AOS589849:APD589852 AYO589849:AYZ589852 BIK589849:BIV589852 BSG589849:BSR589852 CCC589849:CCN589852 CLY589849:CMJ589852 CVU589849:CWF589852 DFQ589849:DGB589852 DPM589849:DPX589852 DZI589849:DZT589852 EJE589849:EJP589852 ETA589849:ETL589852 FCW589849:FDH589852 FMS589849:FND589852 FWO589849:FWZ589852 GGK589849:GGV589852 GQG589849:GQR589852 HAC589849:HAN589852 HJY589849:HKJ589852 HTU589849:HUF589852 IDQ589849:IEB589852 INM589849:INX589852 IXI589849:IXT589852 JHE589849:JHP589852 JRA589849:JRL589852 KAW589849:KBH589852 KKS589849:KLD589852 KUO589849:KUZ589852 LEK589849:LEV589852 LOG589849:LOR589852 LYC589849:LYN589852 MHY589849:MIJ589852 MRU589849:MSF589852 NBQ589849:NCB589852 NLM589849:NLX589852 NVI589849:NVT589852 OFE589849:OFP589852 OPA589849:OPL589852 OYW589849:OZH589852 PIS589849:PJD589852 PSO589849:PSZ589852 QCK589849:QCV589852 QMG589849:QMR589852 QWC589849:QWN589852 RFY589849:RGJ589852 RPU589849:RQF589852 RZQ589849:SAB589852 SJM589849:SJX589852 STI589849:STT589852 TDE589849:TDP589852 TNA589849:TNL589852 TWW589849:TXH589852 UGS589849:UHD589852 UQO589849:UQZ589852 VAK589849:VAV589852 VKG589849:VKR589852 VUC589849:VUN589852 WDY589849:WEJ589852 WNU589849:WOF589852 WXQ589849:WYB589852 LE655385:LP655388 VA655385:VL655388 AEW655385:AFH655388 AOS655385:APD655388 AYO655385:AYZ655388 BIK655385:BIV655388 BSG655385:BSR655388 CCC655385:CCN655388 CLY655385:CMJ655388 CVU655385:CWF655388 DFQ655385:DGB655388 DPM655385:DPX655388 DZI655385:DZT655388 EJE655385:EJP655388 ETA655385:ETL655388 FCW655385:FDH655388 FMS655385:FND655388 FWO655385:FWZ655388 GGK655385:GGV655388 GQG655385:GQR655388 HAC655385:HAN655388 HJY655385:HKJ655388 HTU655385:HUF655388 IDQ655385:IEB655388 INM655385:INX655388 IXI655385:IXT655388 JHE655385:JHP655388 JRA655385:JRL655388 KAW655385:KBH655388 KKS655385:KLD655388 KUO655385:KUZ655388 LEK655385:LEV655388 LOG655385:LOR655388 LYC655385:LYN655388 MHY655385:MIJ655388 MRU655385:MSF655388 NBQ655385:NCB655388 NLM655385:NLX655388 NVI655385:NVT655388 OFE655385:OFP655388 OPA655385:OPL655388 OYW655385:OZH655388 PIS655385:PJD655388 PSO655385:PSZ655388 QCK655385:QCV655388 QMG655385:QMR655388 QWC655385:QWN655388 RFY655385:RGJ655388 RPU655385:RQF655388 RZQ655385:SAB655388 SJM655385:SJX655388 STI655385:STT655388 TDE655385:TDP655388 TNA655385:TNL655388 TWW655385:TXH655388 UGS655385:UHD655388 UQO655385:UQZ655388 VAK655385:VAV655388 VKG655385:VKR655388 VUC655385:VUN655388 WDY655385:WEJ655388 WNU655385:WOF655388 WXQ655385:WYB655388 LE720921:LP720924 VA720921:VL720924 AEW720921:AFH720924 AOS720921:APD720924 AYO720921:AYZ720924 BIK720921:BIV720924 BSG720921:BSR720924 CCC720921:CCN720924 CLY720921:CMJ720924 CVU720921:CWF720924 DFQ720921:DGB720924 DPM720921:DPX720924 DZI720921:DZT720924 EJE720921:EJP720924 ETA720921:ETL720924 FCW720921:FDH720924 FMS720921:FND720924 FWO720921:FWZ720924 GGK720921:GGV720924 GQG720921:GQR720924 HAC720921:HAN720924 HJY720921:HKJ720924 HTU720921:HUF720924 IDQ720921:IEB720924 INM720921:INX720924 IXI720921:IXT720924 JHE720921:JHP720924 JRA720921:JRL720924 KAW720921:KBH720924 KKS720921:KLD720924 KUO720921:KUZ720924 LEK720921:LEV720924 LOG720921:LOR720924 LYC720921:LYN720924 MHY720921:MIJ720924 MRU720921:MSF720924 NBQ720921:NCB720924 NLM720921:NLX720924 NVI720921:NVT720924 OFE720921:OFP720924 OPA720921:OPL720924 OYW720921:OZH720924 PIS720921:PJD720924 PSO720921:PSZ720924 QCK720921:QCV720924 QMG720921:QMR720924 QWC720921:QWN720924 RFY720921:RGJ720924 RPU720921:RQF720924 RZQ720921:SAB720924 SJM720921:SJX720924 STI720921:STT720924 TDE720921:TDP720924 TNA720921:TNL720924 TWW720921:TXH720924 UGS720921:UHD720924 UQO720921:UQZ720924 VAK720921:VAV720924 VKG720921:VKR720924 VUC720921:VUN720924 WDY720921:WEJ720924 WNU720921:WOF720924 WXQ720921:WYB720924 LE786457:LP786460 VA786457:VL786460 AEW786457:AFH786460 AOS786457:APD786460 AYO786457:AYZ786460 BIK786457:BIV786460 BSG786457:BSR786460 CCC786457:CCN786460 CLY786457:CMJ786460 CVU786457:CWF786460 DFQ786457:DGB786460 DPM786457:DPX786460 DZI786457:DZT786460 EJE786457:EJP786460 ETA786457:ETL786460 FCW786457:FDH786460 FMS786457:FND786460 FWO786457:FWZ786460 GGK786457:GGV786460 GQG786457:GQR786460 HAC786457:HAN786460 HJY786457:HKJ786460 HTU786457:HUF786460 IDQ786457:IEB786460 INM786457:INX786460 IXI786457:IXT786460 JHE786457:JHP786460 JRA786457:JRL786460 KAW786457:KBH786460 KKS786457:KLD786460 KUO786457:KUZ786460 LEK786457:LEV786460 LOG786457:LOR786460 LYC786457:LYN786460 MHY786457:MIJ786460 MRU786457:MSF786460 NBQ786457:NCB786460 NLM786457:NLX786460 NVI786457:NVT786460 OFE786457:OFP786460 OPA786457:OPL786460 OYW786457:OZH786460 PIS786457:PJD786460 PSO786457:PSZ786460 QCK786457:QCV786460 QMG786457:QMR786460 QWC786457:QWN786460 RFY786457:RGJ786460 RPU786457:RQF786460 RZQ786457:SAB786460 SJM786457:SJX786460 STI786457:STT786460 TDE786457:TDP786460 TNA786457:TNL786460 TWW786457:TXH786460 UGS786457:UHD786460 UQO786457:UQZ786460 VAK786457:VAV786460 VKG786457:VKR786460 VUC786457:VUN786460 WDY786457:WEJ786460 WNU786457:WOF786460 WXQ786457:WYB786460 LE851993:LP851996 VA851993:VL851996 AEW851993:AFH851996 AOS851993:APD851996 AYO851993:AYZ851996 BIK851993:BIV851996 BSG851993:BSR851996 CCC851993:CCN851996 CLY851993:CMJ851996 CVU851993:CWF851996 DFQ851993:DGB851996 DPM851993:DPX851996 DZI851993:DZT851996 EJE851993:EJP851996 ETA851993:ETL851996 FCW851993:FDH851996 FMS851993:FND851996 FWO851993:FWZ851996 GGK851993:GGV851996 GQG851993:GQR851996 HAC851993:HAN851996 HJY851993:HKJ851996 HTU851993:HUF851996 IDQ851993:IEB851996 INM851993:INX851996 IXI851993:IXT851996 JHE851993:JHP851996 JRA851993:JRL851996 KAW851993:KBH851996 KKS851993:KLD851996 KUO851993:KUZ851996 LEK851993:LEV851996 LOG851993:LOR851996 LYC851993:LYN851996 MHY851993:MIJ851996 MRU851993:MSF851996 NBQ851993:NCB851996 NLM851993:NLX851996 NVI851993:NVT851996 OFE851993:OFP851996 OPA851993:OPL851996 OYW851993:OZH851996 PIS851993:PJD851996 PSO851993:PSZ851996 QCK851993:QCV851996 QMG851993:QMR851996 QWC851993:QWN851996 RFY851993:RGJ851996 RPU851993:RQF851996 RZQ851993:SAB851996 SJM851993:SJX851996 STI851993:STT851996 TDE851993:TDP851996 TNA851993:TNL851996 TWW851993:TXH851996 UGS851993:UHD851996 UQO851993:UQZ851996 VAK851993:VAV851996 VKG851993:VKR851996 VUC851993:VUN851996 WDY851993:WEJ851996 WNU851993:WOF851996 WXQ851993:WYB851996 LE917529:LP917532 VA917529:VL917532 AEW917529:AFH917532 AOS917529:APD917532 AYO917529:AYZ917532 BIK917529:BIV917532 BSG917529:BSR917532 CCC917529:CCN917532 CLY917529:CMJ917532 CVU917529:CWF917532 DFQ917529:DGB917532 DPM917529:DPX917532 DZI917529:DZT917532 EJE917529:EJP917532 ETA917529:ETL917532 FCW917529:FDH917532 FMS917529:FND917532 FWO917529:FWZ917532 GGK917529:GGV917532 GQG917529:GQR917532 HAC917529:HAN917532 HJY917529:HKJ917532 HTU917529:HUF917532 IDQ917529:IEB917532 INM917529:INX917532 IXI917529:IXT917532 JHE917529:JHP917532 JRA917529:JRL917532 KAW917529:KBH917532 KKS917529:KLD917532 KUO917529:KUZ917532 LEK917529:LEV917532 LOG917529:LOR917532 LYC917529:LYN917532 MHY917529:MIJ917532 MRU917529:MSF917532 NBQ917529:NCB917532 NLM917529:NLX917532 NVI917529:NVT917532 OFE917529:OFP917532 OPA917529:OPL917532 OYW917529:OZH917532 PIS917529:PJD917532 PSO917529:PSZ917532 QCK917529:QCV917532 QMG917529:QMR917532 QWC917529:QWN917532 RFY917529:RGJ917532 RPU917529:RQF917532 RZQ917529:SAB917532 SJM917529:SJX917532 STI917529:STT917532 TDE917529:TDP917532 TNA917529:TNL917532 TWW917529:TXH917532 UGS917529:UHD917532 UQO917529:UQZ917532 VAK917529:VAV917532 VKG917529:VKR917532 VUC917529:VUN917532 WDY917529:WEJ917532 WNU917529:WOF917532 WXQ917529:WYB917532 LE983065:LP983068 VA983065:VL983068 AEW983065:AFH983068 AOS983065:APD983068 AYO983065:AYZ983068 BIK983065:BIV983068 BSG983065:BSR983068 CCC983065:CCN983068 CLY983065:CMJ983068 CVU983065:CWF983068 DFQ983065:DGB983068 DPM983065:DPX983068 DZI983065:DZT983068 EJE983065:EJP983068 ETA983065:ETL983068 FCW983065:FDH983068 FMS983065:FND983068 FWO983065:FWZ983068 GGK983065:GGV983068 GQG983065:GQR983068 HAC983065:HAN983068 HJY983065:HKJ983068 HTU983065:HUF983068 IDQ983065:IEB983068 INM983065:INX983068 IXI983065:IXT983068 JHE983065:JHP983068 JRA983065:JRL983068 KAW983065:KBH983068 KKS983065:KLD983068 KUO983065:KUZ983068 LEK983065:LEV983068 LOG983065:LOR983068 LYC983065:LYN983068 MHY983065:MIJ983068 MRU983065:MSF983068 NBQ983065:NCB983068 NLM983065:NLX983068 NVI983065:NVT983068 OFE983065:OFP983068 OPA983065:OPL983068 OYW983065:OZH983068 PIS983065:PJD983068 PSO983065:PSZ983068 QCK983065:QCV983068 QMG983065:QMR983068 QWC983065:QWN983068 RFY983065:RGJ983068 RPU983065:RQF983068 RZQ983065:SAB983068 SJM983065:SJX983068 STI983065:STT983068 TDE983065:TDP983068 TNA983065:TNL983068 TWW983065:TXH983068 UGS983065:UHD983068 UQO983065:UQZ983068 VAK983065:VAV983068 VKG983065:VKR983068 VUC983065:VUN983068 WDY983065:WEJ983068 WNU983065:WOF983068 WXQ983065:WYB983068 WXQ983062:WYB983062 LE26:LP26 VA26:VL26 AEW26:AFH26 AOS26:APD26 AYO26:AYZ26 BIK26:BIV26 BSG26:BSR26 CCC26:CCN26 CLY26:CMJ26 CVU26:CWF26 DFQ26:DGB26 DPM26:DPX26 DZI26:DZT26 EJE26:EJP26 ETA26:ETL26 FCW26:FDH26 FMS26:FND26 FWO26:FWZ26 GGK26:GGV26 GQG26:GQR26 HAC26:HAN26 HJY26:HKJ26 HTU26:HUF26 IDQ26:IEB26 INM26:INX26 IXI26:IXT26 JHE26:JHP26 JRA26:JRL26 KAW26:KBH26 KKS26:KLD26 KUO26:KUZ26 LEK26:LEV26 LOG26:LOR26 LYC26:LYN26 MHY26:MIJ26 MRU26:MSF26 NBQ26:NCB26 NLM26:NLX26 NVI26:NVT26 OFE26:OFP26 OPA26:OPL26 OYW26:OZH26 PIS26:PJD26 PSO26:PSZ26 QCK26:QCV26 QMG26:QMR26 QWC26:QWN26 RFY26:RGJ26 RPU26:RQF26 RZQ26:SAB26 SJM26:SJX26 STI26:STT26 TDE26:TDP26 TNA26:TNL26 TWW26:TXH26 UGS26:UHD26 UQO26:UQZ26 VAK26:VAV26 VKG26:VKR26 VUC26:VUN26 WDY26:WEJ26 WNU26:WOF26 WXQ26:WYB26 LE65558:LP65558 VA65558:VL65558 AEW65558:AFH65558 AOS65558:APD65558 AYO65558:AYZ65558 BIK65558:BIV65558 BSG65558:BSR65558 CCC65558:CCN65558 CLY65558:CMJ65558 CVU65558:CWF65558 DFQ65558:DGB65558 DPM65558:DPX65558 DZI65558:DZT65558 EJE65558:EJP65558 ETA65558:ETL65558 FCW65558:FDH65558 FMS65558:FND65558 FWO65558:FWZ65558 GGK65558:GGV65558 GQG65558:GQR65558 HAC65558:HAN65558 HJY65558:HKJ65558 HTU65558:HUF65558 IDQ65558:IEB65558 INM65558:INX65558 IXI65558:IXT65558 JHE65558:JHP65558 JRA65558:JRL65558 KAW65558:KBH65558 KKS65558:KLD65558 KUO65558:KUZ65558 LEK65558:LEV65558 LOG65558:LOR65558 LYC65558:LYN65558 MHY65558:MIJ65558 MRU65558:MSF65558 NBQ65558:NCB65558 NLM65558:NLX65558 NVI65558:NVT65558 OFE65558:OFP65558 OPA65558:OPL65558 OYW65558:OZH65558 PIS65558:PJD65558 PSO65558:PSZ65558 QCK65558:QCV65558 QMG65558:QMR65558 QWC65558:QWN65558 RFY65558:RGJ65558 RPU65558:RQF65558 RZQ65558:SAB65558 SJM65558:SJX65558 STI65558:STT65558 TDE65558:TDP65558 TNA65558:TNL65558 TWW65558:TXH65558 UGS65558:UHD65558 UQO65558:UQZ65558 VAK65558:VAV65558 VKG65558:VKR65558 VUC65558:VUN65558 WDY65558:WEJ65558 WNU65558:WOF65558 WXQ65558:WYB65558 LE131094:LP131094 VA131094:VL131094 AEW131094:AFH131094 AOS131094:APD131094 AYO131094:AYZ131094 BIK131094:BIV131094 BSG131094:BSR131094 CCC131094:CCN131094 CLY131094:CMJ131094 CVU131094:CWF131094 DFQ131094:DGB131094 DPM131094:DPX131094 DZI131094:DZT131094 EJE131094:EJP131094 ETA131094:ETL131094 FCW131094:FDH131094 FMS131094:FND131094 FWO131094:FWZ131094 GGK131094:GGV131094 GQG131094:GQR131094 HAC131094:HAN131094 HJY131094:HKJ131094 HTU131094:HUF131094 IDQ131094:IEB131094 INM131094:INX131094 IXI131094:IXT131094 JHE131094:JHP131094 JRA131094:JRL131094 KAW131094:KBH131094 KKS131094:KLD131094 KUO131094:KUZ131094 LEK131094:LEV131094 LOG131094:LOR131094 LYC131094:LYN131094 MHY131094:MIJ131094 MRU131094:MSF131094 NBQ131094:NCB131094 NLM131094:NLX131094 NVI131094:NVT131094 OFE131094:OFP131094 OPA131094:OPL131094 OYW131094:OZH131094 PIS131094:PJD131094 PSO131094:PSZ131094 QCK131094:QCV131094 QMG131094:QMR131094 QWC131094:QWN131094 RFY131094:RGJ131094 RPU131094:RQF131094 RZQ131094:SAB131094 SJM131094:SJX131094 STI131094:STT131094 TDE131094:TDP131094 TNA131094:TNL131094 TWW131094:TXH131094 UGS131094:UHD131094 UQO131094:UQZ131094 VAK131094:VAV131094 VKG131094:VKR131094 VUC131094:VUN131094 WDY131094:WEJ131094 WNU131094:WOF131094 WXQ131094:WYB131094 LE196630:LP196630 VA196630:VL196630 AEW196630:AFH196630 AOS196630:APD196630 AYO196630:AYZ196630 BIK196630:BIV196630 BSG196630:BSR196630 CCC196630:CCN196630 CLY196630:CMJ196630 CVU196630:CWF196630 DFQ196630:DGB196630 DPM196630:DPX196630 DZI196630:DZT196630 EJE196630:EJP196630 ETA196630:ETL196630 FCW196630:FDH196630 FMS196630:FND196630 FWO196630:FWZ196630 GGK196630:GGV196630 GQG196630:GQR196630 HAC196630:HAN196630 HJY196630:HKJ196630 HTU196630:HUF196630 IDQ196630:IEB196630 INM196630:INX196630 IXI196630:IXT196630 JHE196630:JHP196630 JRA196630:JRL196630 KAW196630:KBH196630 KKS196630:KLD196630 KUO196630:KUZ196630 LEK196630:LEV196630 LOG196630:LOR196630 LYC196630:LYN196630 MHY196630:MIJ196630 MRU196630:MSF196630 NBQ196630:NCB196630 NLM196630:NLX196630 NVI196630:NVT196630 OFE196630:OFP196630 OPA196630:OPL196630 OYW196630:OZH196630 PIS196630:PJD196630 PSO196630:PSZ196630 QCK196630:QCV196630 QMG196630:QMR196630 QWC196630:QWN196630 RFY196630:RGJ196630 RPU196630:RQF196630 RZQ196630:SAB196630 SJM196630:SJX196630 STI196630:STT196630 TDE196630:TDP196630 TNA196630:TNL196630 TWW196630:TXH196630 UGS196630:UHD196630 UQO196630:UQZ196630 VAK196630:VAV196630 VKG196630:VKR196630 VUC196630:VUN196630 WDY196630:WEJ196630 WNU196630:WOF196630 WXQ196630:WYB196630 LE262166:LP262166 VA262166:VL262166 AEW262166:AFH262166 AOS262166:APD262166 AYO262166:AYZ262166 BIK262166:BIV262166 BSG262166:BSR262166 CCC262166:CCN262166 CLY262166:CMJ262166 CVU262166:CWF262166 DFQ262166:DGB262166 DPM262166:DPX262166 DZI262166:DZT262166 EJE262166:EJP262166 ETA262166:ETL262166 FCW262166:FDH262166 FMS262166:FND262166 FWO262166:FWZ262166 GGK262166:GGV262166 GQG262166:GQR262166 HAC262166:HAN262166 HJY262166:HKJ262166 HTU262166:HUF262166 IDQ262166:IEB262166 INM262166:INX262166 IXI262166:IXT262166 JHE262166:JHP262166 JRA262166:JRL262166 KAW262166:KBH262166 KKS262166:KLD262166 KUO262166:KUZ262166 LEK262166:LEV262166 LOG262166:LOR262166 LYC262166:LYN262166 MHY262166:MIJ262166 MRU262166:MSF262166 NBQ262166:NCB262166 NLM262166:NLX262166 NVI262166:NVT262166 OFE262166:OFP262166 OPA262166:OPL262166 OYW262166:OZH262166 PIS262166:PJD262166 PSO262166:PSZ262166 QCK262166:QCV262166 QMG262166:QMR262166 QWC262166:QWN262166 RFY262166:RGJ262166 RPU262166:RQF262166 RZQ262166:SAB262166 SJM262166:SJX262166 STI262166:STT262166 TDE262166:TDP262166 TNA262166:TNL262166 TWW262166:TXH262166 UGS262166:UHD262166 UQO262166:UQZ262166 VAK262166:VAV262166 VKG262166:VKR262166 VUC262166:VUN262166 WDY262166:WEJ262166 WNU262166:WOF262166 WXQ262166:WYB262166 LE327702:LP327702 VA327702:VL327702 AEW327702:AFH327702 AOS327702:APD327702 AYO327702:AYZ327702 BIK327702:BIV327702 BSG327702:BSR327702 CCC327702:CCN327702 CLY327702:CMJ327702 CVU327702:CWF327702 DFQ327702:DGB327702 DPM327702:DPX327702 DZI327702:DZT327702 EJE327702:EJP327702 ETA327702:ETL327702 FCW327702:FDH327702 FMS327702:FND327702 FWO327702:FWZ327702 GGK327702:GGV327702 GQG327702:GQR327702 HAC327702:HAN327702 HJY327702:HKJ327702 HTU327702:HUF327702 IDQ327702:IEB327702 INM327702:INX327702 IXI327702:IXT327702 JHE327702:JHP327702 JRA327702:JRL327702 KAW327702:KBH327702 KKS327702:KLD327702 KUO327702:KUZ327702 LEK327702:LEV327702 LOG327702:LOR327702 LYC327702:LYN327702 MHY327702:MIJ327702 MRU327702:MSF327702 NBQ327702:NCB327702 NLM327702:NLX327702 NVI327702:NVT327702 OFE327702:OFP327702 OPA327702:OPL327702 OYW327702:OZH327702 PIS327702:PJD327702 PSO327702:PSZ327702 QCK327702:QCV327702 QMG327702:QMR327702 QWC327702:QWN327702 RFY327702:RGJ327702 RPU327702:RQF327702 RZQ327702:SAB327702 SJM327702:SJX327702 STI327702:STT327702 TDE327702:TDP327702 TNA327702:TNL327702 TWW327702:TXH327702 UGS327702:UHD327702 UQO327702:UQZ327702 VAK327702:VAV327702 VKG327702:VKR327702 VUC327702:VUN327702 WDY327702:WEJ327702 WNU327702:WOF327702 WXQ327702:WYB327702 LE393238:LP393238 VA393238:VL393238 AEW393238:AFH393238 AOS393238:APD393238 AYO393238:AYZ393238 BIK393238:BIV393238 BSG393238:BSR393238 CCC393238:CCN393238 CLY393238:CMJ393238 CVU393238:CWF393238 DFQ393238:DGB393238 DPM393238:DPX393238 DZI393238:DZT393238 EJE393238:EJP393238 ETA393238:ETL393238 FCW393238:FDH393238 FMS393238:FND393238 FWO393238:FWZ393238 GGK393238:GGV393238 GQG393238:GQR393238 HAC393238:HAN393238 HJY393238:HKJ393238 HTU393238:HUF393238 IDQ393238:IEB393238 INM393238:INX393238 IXI393238:IXT393238 JHE393238:JHP393238 JRA393238:JRL393238 KAW393238:KBH393238 KKS393238:KLD393238 KUO393238:KUZ393238 LEK393238:LEV393238 LOG393238:LOR393238 LYC393238:LYN393238 MHY393238:MIJ393238 MRU393238:MSF393238 NBQ393238:NCB393238 NLM393238:NLX393238 NVI393238:NVT393238 OFE393238:OFP393238 OPA393238:OPL393238 OYW393238:OZH393238 PIS393238:PJD393238 PSO393238:PSZ393238 QCK393238:QCV393238 QMG393238:QMR393238 QWC393238:QWN393238 RFY393238:RGJ393238 RPU393238:RQF393238 RZQ393238:SAB393238 SJM393238:SJX393238 STI393238:STT393238 TDE393238:TDP393238 TNA393238:TNL393238 TWW393238:TXH393238 UGS393238:UHD393238 UQO393238:UQZ393238 VAK393238:VAV393238 VKG393238:VKR393238 VUC393238:VUN393238 WDY393238:WEJ393238 WNU393238:WOF393238 WXQ393238:WYB393238 LE458774:LP458774 VA458774:VL458774 AEW458774:AFH458774 AOS458774:APD458774 AYO458774:AYZ458774 BIK458774:BIV458774 BSG458774:BSR458774 CCC458774:CCN458774 CLY458774:CMJ458774 CVU458774:CWF458774 DFQ458774:DGB458774 DPM458774:DPX458774 DZI458774:DZT458774 EJE458774:EJP458774 ETA458774:ETL458774 FCW458774:FDH458774 FMS458774:FND458774 FWO458774:FWZ458774 GGK458774:GGV458774 GQG458774:GQR458774 HAC458774:HAN458774 HJY458774:HKJ458774 HTU458774:HUF458774 IDQ458774:IEB458774 INM458774:INX458774 IXI458774:IXT458774 JHE458774:JHP458774 JRA458774:JRL458774 KAW458774:KBH458774 KKS458774:KLD458774 KUO458774:KUZ458774 LEK458774:LEV458774 LOG458774:LOR458774 LYC458774:LYN458774 MHY458774:MIJ458774 MRU458774:MSF458774 NBQ458774:NCB458774 NLM458774:NLX458774 NVI458774:NVT458774 OFE458774:OFP458774 OPA458774:OPL458774 OYW458774:OZH458774 PIS458774:PJD458774 PSO458774:PSZ458774 QCK458774:QCV458774 QMG458774:QMR458774 QWC458774:QWN458774 RFY458774:RGJ458774 RPU458774:RQF458774 RZQ458774:SAB458774 SJM458774:SJX458774 STI458774:STT458774 TDE458774:TDP458774 TNA458774:TNL458774 TWW458774:TXH458774 UGS458774:UHD458774 UQO458774:UQZ458774 VAK458774:VAV458774 VKG458774:VKR458774 VUC458774:VUN458774 WDY458774:WEJ458774 WNU458774:WOF458774 WXQ458774:WYB458774 LE524310:LP524310 VA524310:VL524310 AEW524310:AFH524310 AOS524310:APD524310 AYO524310:AYZ524310 BIK524310:BIV524310 BSG524310:BSR524310 CCC524310:CCN524310 CLY524310:CMJ524310 CVU524310:CWF524310 DFQ524310:DGB524310 DPM524310:DPX524310 DZI524310:DZT524310 EJE524310:EJP524310 ETA524310:ETL524310 FCW524310:FDH524310 FMS524310:FND524310 FWO524310:FWZ524310 GGK524310:GGV524310 GQG524310:GQR524310 HAC524310:HAN524310 HJY524310:HKJ524310 HTU524310:HUF524310 IDQ524310:IEB524310 INM524310:INX524310 IXI524310:IXT524310 JHE524310:JHP524310 JRA524310:JRL524310 KAW524310:KBH524310 KKS524310:KLD524310 KUO524310:KUZ524310 LEK524310:LEV524310 LOG524310:LOR524310 LYC524310:LYN524310 MHY524310:MIJ524310 MRU524310:MSF524310 NBQ524310:NCB524310 NLM524310:NLX524310 NVI524310:NVT524310 OFE524310:OFP524310 OPA524310:OPL524310 OYW524310:OZH524310 PIS524310:PJD524310 PSO524310:PSZ524310 QCK524310:QCV524310 QMG524310:QMR524310 QWC524310:QWN524310 RFY524310:RGJ524310 RPU524310:RQF524310 RZQ524310:SAB524310 SJM524310:SJX524310 STI524310:STT524310 TDE524310:TDP524310 TNA524310:TNL524310 TWW524310:TXH524310 UGS524310:UHD524310 UQO524310:UQZ524310 VAK524310:VAV524310 VKG524310:VKR524310 VUC524310:VUN524310 WDY524310:WEJ524310 WNU524310:WOF524310 WXQ524310:WYB524310 LE589846:LP589846 VA589846:VL589846 AEW589846:AFH589846 AOS589846:APD589846 AYO589846:AYZ589846 BIK589846:BIV589846 BSG589846:BSR589846 CCC589846:CCN589846 CLY589846:CMJ589846 CVU589846:CWF589846 DFQ589846:DGB589846 DPM589846:DPX589846 DZI589846:DZT589846 EJE589846:EJP589846 ETA589846:ETL589846 FCW589846:FDH589846 FMS589846:FND589846 FWO589846:FWZ589846 GGK589846:GGV589846 GQG589846:GQR589846 HAC589846:HAN589846 HJY589846:HKJ589846 HTU589846:HUF589846 IDQ589846:IEB589846 INM589846:INX589846 IXI589846:IXT589846 JHE589846:JHP589846 JRA589846:JRL589846 KAW589846:KBH589846 KKS589846:KLD589846 KUO589846:KUZ589846 LEK589846:LEV589846 LOG589846:LOR589846 LYC589846:LYN589846 MHY589846:MIJ589846 MRU589846:MSF589846 NBQ589846:NCB589846 NLM589846:NLX589846 NVI589846:NVT589846 OFE589846:OFP589846 OPA589846:OPL589846 OYW589846:OZH589846 PIS589846:PJD589846 PSO589846:PSZ589846 QCK589846:QCV589846 QMG589846:QMR589846 QWC589846:QWN589846 RFY589846:RGJ589846 RPU589846:RQF589846 RZQ589846:SAB589846 SJM589846:SJX589846 STI589846:STT589846 TDE589846:TDP589846 TNA589846:TNL589846 TWW589846:TXH589846 UGS589846:UHD589846 UQO589846:UQZ589846 VAK589846:VAV589846 VKG589846:VKR589846 VUC589846:VUN589846 WDY589846:WEJ589846 WNU589846:WOF589846 WXQ589846:WYB589846 LE655382:LP655382 VA655382:VL655382 AEW655382:AFH655382 AOS655382:APD655382 AYO655382:AYZ655382 BIK655382:BIV655382 BSG655382:BSR655382 CCC655382:CCN655382 CLY655382:CMJ655382 CVU655382:CWF655382 DFQ655382:DGB655382 DPM655382:DPX655382 DZI655382:DZT655382 EJE655382:EJP655382 ETA655382:ETL655382 FCW655382:FDH655382 FMS655382:FND655382 FWO655382:FWZ655382 GGK655382:GGV655382 GQG655382:GQR655382 HAC655382:HAN655382 HJY655382:HKJ655382 HTU655382:HUF655382 IDQ655382:IEB655382 INM655382:INX655382 IXI655382:IXT655382 JHE655382:JHP655382 JRA655382:JRL655382 KAW655382:KBH655382 KKS655382:KLD655382 KUO655382:KUZ655382 LEK655382:LEV655382 LOG655382:LOR655382 LYC655382:LYN655382 MHY655382:MIJ655382 MRU655382:MSF655382 NBQ655382:NCB655382 NLM655382:NLX655382 NVI655382:NVT655382 OFE655382:OFP655382 OPA655382:OPL655382 OYW655382:OZH655382 PIS655382:PJD655382 PSO655382:PSZ655382 QCK655382:QCV655382 QMG655382:QMR655382 QWC655382:QWN655382 RFY655382:RGJ655382 RPU655382:RQF655382 RZQ655382:SAB655382 SJM655382:SJX655382 STI655382:STT655382 TDE655382:TDP655382 TNA655382:TNL655382 TWW655382:TXH655382 UGS655382:UHD655382 UQO655382:UQZ655382 VAK655382:VAV655382 VKG655382:VKR655382 VUC655382:VUN655382 WDY655382:WEJ655382 WNU655382:WOF655382 WXQ655382:WYB655382 LE720918:LP720918 VA720918:VL720918 AEW720918:AFH720918 AOS720918:APD720918 AYO720918:AYZ720918 BIK720918:BIV720918 BSG720918:BSR720918 CCC720918:CCN720918 CLY720918:CMJ720918 CVU720918:CWF720918 DFQ720918:DGB720918 DPM720918:DPX720918 DZI720918:DZT720918 EJE720918:EJP720918 ETA720918:ETL720918 FCW720918:FDH720918 FMS720918:FND720918 FWO720918:FWZ720918 GGK720918:GGV720918 GQG720918:GQR720918 HAC720918:HAN720918 HJY720918:HKJ720918 HTU720918:HUF720918 IDQ720918:IEB720918 INM720918:INX720918 IXI720918:IXT720918 JHE720918:JHP720918 JRA720918:JRL720918 KAW720918:KBH720918 KKS720918:KLD720918 KUO720918:KUZ720918 LEK720918:LEV720918 LOG720918:LOR720918 LYC720918:LYN720918 MHY720918:MIJ720918 MRU720918:MSF720918 NBQ720918:NCB720918 NLM720918:NLX720918 NVI720918:NVT720918 OFE720918:OFP720918 OPA720918:OPL720918 OYW720918:OZH720918 PIS720918:PJD720918 PSO720918:PSZ720918 QCK720918:QCV720918 QMG720918:QMR720918 QWC720918:QWN720918 RFY720918:RGJ720918 RPU720918:RQF720918 RZQ720918:SAB720918 SJM720918:SJX720918 STI720918:STT720918 TDE720918:TDP720918 TNA720918:TNL720918 TWW720918:TXH720918 UGS720918:UHD720918 UQO720918:UQZ720918 VAK720918:VAV720918 VKG720918:VKR720918 VUC720918:VUN720918 WDY720918:WEJ720918 WNU720918:WOF720918 WXQ720918:WYB720918 LE786454:LP786454 VA786454:VL786454 AEW786454:AFH786454 AOS786454:APD786454 AYO786454:AYZ786454 BIK786454:BIV786454 BSG786454:BSR786454 CCC786454:CCN786454 CLY786454:CMJ786454 CVU786454:CWF786454 DFQ786454:DGB786454 DPM786454:DPX786454 DZI786454:DZT786454 EJE786454:EJP786454 ETA786454:ETL786454 FCW786454:FDH786454 FMS786454:FND786454 FWO786454:FWZ786454 GGK786454:GGV786454 GQG786454:GQR786454 HAC786454:HAN786454 HJY786454:HKJ786454 HTU786454:HUF786454 IDQ786454:IEB786454 INM786454:INX786454 IXI786454:IXT786454 JHE786454:JHP786454 JRA786454:JRL786454 KAW786454:KBH786454 KKS786454:KLD786454 KUO786454:KUZ786454 LEK786454:LEV786454 LOG786454:LOR786454 LYC786454:LYN786454 MHY786454:MIJ786454 MRU786454:MSF786454 NBQ786454:NCB786454 NLM786454:NLX786454 NVI786454:NVT786454 OFE786454:OFP786454 OPA786454:OPL786454 OYW786454:OZH786454 PIS786454:PJD786454 PSO786454:PSZ786454 QCK786454:QCV786454 QMG786454:QMR786454 QWC786454:QWN786454 RFY786454:RGJ786454 RPU786454:RQF786454 RZQ786454:SAB786454 SJM786454:SJX786454 STI786454:STT786454 TDE786454:TDP786454 TNA786454:TNL786454 TWW786454:TXH786454 UGS786454:UHD786454 UQO786454:UQZ786454 VAK786454:VAV786454 VKG786454:VKR786454 VUC786454:VUN786454 WDY786454:WEJ786454 WNU786454:WOF786454 WXQ786454:WYB786454 LE851990:LP851990 VA851990:VL851990 AEW851990:AFH851990 AOS851990:APD851990 AYO851990:AYZ851990 BIK851990:BIV851990 BSG851990:BSR851990 CCC851990:CCN851990 CLY851990:CMJ851990 CVU851990:CWF851990 DFQ851990:DGB851990 DPM851990:DPX851990 DZI851990:DZT851990 EJE851990:EJP851990 ETA851990:ETL851990 FCW851990:FDH851990 FMS851990:FND851990 FWO851990:FWZ851990 GGK851990:GGV851990 GQG851990:GQR851990 HAC851990:HAN851990 HJY851990:HKJ851990 HTU851990:HUF851990 IDQ851990:IEB851990 INM851990:INX851990 IXI851990:IXT851990 JHE851990:JHP851990 JRA851990:JRL851990 KAW851990:KBH851990 KKS851990:KLD851990 KUO851990:KUZ851990 LEK851990:LEV851990 LOG851990:LOR851990 LYC851990:LYN851990 MHY851990:MIJ851990 MRU851990:MSF851990 NBQ851990:NCB851990 NLM851990:NLX851990 NVI851990:NVT851990 OFE851990:OFP851990 OPA851990:OPL851990 OYW851990:OZH851990 PIS851990:PJD851990 PSO851990:PSZ851990 QCK851990:QCV851990 QMG851990:QMR851990 QWC851990:QWN851990 RFY851990:RGJ851990 RPU851990:RQF851990 RZQ851990:SAB851990 SJM851990:SJX851990 STI851990:STT851990 TDE851990:TDP851990 TNA851990:TNL851990 TWW851990:TXH851990 UGS851990:UHD851990 UQO851990:UQZ851990 VAK851990:VAV851990 VKG851990:VKR851990 VUC851990:VUN851990 WDY851990:WEJ851990 WNU851990:WOF851990 WXQ851990:WYB851990 LE917526:LP917526 VA917526:VL917526 AEW917526:AFH917526 AOS917526:APD917526 AYO917526:AYZ917526 BIK917526:BIV917526 BSG917526:BSR917526 CCC917526:CCN917526 CLY917526:CMJ917526 CVU917526:CWF917526 DFQ917526:DGB917526 DPM917526:DPX917526 DZI917526:DZT917526 EJE917526:EJP917526 ETA917526:ETL917526 FCW917526:FDH917526 FMS917526:FND917526 FWO917526:FWZ917526 GGK917526:GGV917526 GQG917526:GQR917526 HAC917526:HAN917526 HJY917526:HKJ917526 HTU917526:HUF917526 IDQ917526:IEB917526 INM917526:INX917526 IXI917526:IXT917526 JHE917526:JHP917526 JRA917526:JRL917526 KAW917526:KBH917526 KKS917526:KLD917526 KUO917526:KUZ917526 LEK917526:LEV917526 LOG917526:LOR917526 LYC917526:LYN917526 MHY917526:MIJ917526 MRU917526:MSF917526 NBQ917526:NCB917526 NLM917526:NLX917526 NVI917526:NVT917526 OFE917526:OFP917526 OPA917526:OPL917526 OYW917526:OZH917526 PIS917526:PJD917526 PSO917526:PSZ917526 QCK917526:QCV917526 QMG917526:QMR917526 QWC917526:QWN917526 RFY917526:RGJ917526 RPU917526:RQF917526 RZQ917526:SAB917526 SJM917526:SJX917526 STI917526:STT917526 TDE917526:TDP917526 TNA917526:TNL917526 TWW917526:TXH917526 UGS917526:UHD917526 UQO917526:UQZ917526 VAK917526:VAV917526 VKG917526:VKR917526 VUC917526:VUN917526 WDY917526:WEJ917526 WNU917526:WOF917526 WXQ917526:WYB917526 LE983062:LP983062 VA983062:VL983062 AEW983062:AFH983062 AOS983062:APD983062 AYO983062:AYZ983062 BIK983062:BIV983062 BSG983062:BSR983062 CCC983062:CCN983062 CLY983062:CMJ983062 CVU983062:CWF983062 DFQ983062:DGB983062 DPM983062:DPX983062 DZI983062:DZT983062 EJE983062:EJP983062 ETA983062:ETL983062 FCW983062:FDH983062 FMS983062:FND983062 FWO983062:FWZ983062 GGK983062:GGV983062 GQG983062:GQR983062 HAC983062:HAN983062 HJY983062:HKJ983062 HTU983062:HUF983062 IDQ983062:IEB983062 INM983062:INX983062 IXI983062:IXT983062 JHE983062:JHP983062 JRA983062:JRL983062 KAW983062:KBH983062 KKS983062:KLD983062 KUO983062:KUZ983062 LEK983062:LEV983062 LOG983062:LOR983062 LYC983062:LYN983062 MHY983062:MIJ983062 MRU983062:MSF983062 NBQ983062:NCB983062 NLM983062:NLX983062 NVI983062:NVT983062 OFE983062:OFP983062 OPA983062:OPL983062 OYW983062:OZH983062 PIS983062:PJD983062 PSO983062:PSZ983062 QCK983062:QCV983062 QMG983062:QMR983062 QWC983062:QWN983062 RFY983062:RGJ983062 RPU983062:RQF983062 RZQ983062:SAB983062 SJM983062:SJX983062 STI983062:STT983062 TDE983062:TDP983062 TNA983062:TNL983062 TWW983062:TXH983062 UGS983062:UHD983062 UQO983062:UQZ983062 VAK983062:VAV983062 VKG983062:VKR983062 VUC983062:VUN983062 WDY983062:WEJ983062 WNU983062:WOF983062 L65561:BT65564 L983062:BT983062 L917526:BT917526 L851990:BT851990 L786454:BT786454 L720918:BT720918 L655382:BT655382 L589846:BT589846 L524310:BT524310 L458774:BT458774 L393238:BT393238 L327702:BT327702 L262166:BT262166 L196630:BT196630 L131094:BT131094 L65558:BT65558 L983065:BT983068 L917529:BT917532 L851993:BT851996 L786457:BT786460 L720921:BT720924 L655385:BT655388 L589849:BT589852 L524313:BT524316 L458777:BT458780 L393241:BT393244 L327705:BT327708 L262169:BT262172 L196633:BT196636 L131097:BT131100"/>
    <dataValidation type="list" allowBlank="1" showInputMessage="1" errorTitle="Ошибка" error="Выберите значение из списка" prompt="Выберите значение из списка" sqref="WXT983059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O65555 LH65555 VD65555 AEZ65555 AOV65555 AYR65555 BIN65555 BSJ65555 CCF65555 CMB65555 CVX65555 DFT65555 DPP65555 DZL65555 EJH65555 ETD65555 FCZ65555 FMV65555 FWR65555 GGN65555 GQJ65555 HAF65555 HKB65555 HTX65555 IDT65555 INP65555 IXL65555 JHH65555 JRD65555 KAZ65555 KKV65555 KUR65555 LEN65555 LOJ65555 LYF65555 MIB65555 MRX65555 NBT65555 NLP65555 NVL65555 OFH65555 OPD65555 OYZ65555 PIV65555 PSR65555 QCN65555 QMJ65555 QWF65555 RGB65555 RPX65555 RZT65555 SJP65555 STL65555 TDH65555 TND65555 TWZ65555 UGV65555 UQR65555 VAN65555 VKJ65555 VUF65555 WEB65555 WNX65555 WXT65555 O131091 LH131091 VD131091 AEZ131091 AOV131091 AYR131091 BIN131091 BSJ131091 CCF131091 CMB131091 CVX131091 DFT131091 DPP131091 DZL131091 EJH131091 ETD131091 FCZ131091 FMV131091 FWR131091 GGN131091 GQJ131091 HAF131091 HKB131091 HTX131091 IDT131091 INP131091 IXL131091 JHH131091 JRD131091 KAZ131091 KKV131091 KUR131091 LEN131091 LOJ131091 LYF131091 MIB131091 MRX131091 NBT131091 NLP131091 NVL131091 OFH131091 OPD131091 OYZ131091 PIV131091 PSR131091 QCN131091 QMJ131091 QWF131091 RGB131091 RPX131091 RZT131091 SJP131091 STL131091 TDH131091 TND131091 TWZ131091 UGV131091 UQR131091 VAN131091 VKJ131091 VUF131091 WEB131091 WNX131091 WXT131091 O196627 LH196627 VD196627 AEZ196627 AOV196627 AYR196627 BIN196627 BSJ196627 CCF196627 CMB196627 CVX196627 DFT196627 DPP196627 DZL196627 EJH196627 ETD196627 FCZ196627 FMV196627 FWR196627 GGN196627 GQJ196627 HAF196627 HKB196627 HTX196627 IDT196627 INP196627 IXL196627 JHH196627 JRD196627 KAZ196627 KKV196627 KUR196627 LEN196627 LOJ196627 LYF196627 MIB196627 MRX196627 NBT196627 NLP196627 NVL196627 OFH196627 OPD196627 OYZ196627 PIV196627 PSR196627 QCN196627 QMJ196627 QWF196627 RGB196627 RPX196627 RZT196627 SJP196627 STL196627 TDH196627 TND196627 TWZ196627 UGV196627 UQR196627 VAN196627 VKJ196627 VUF196627 WEB196627 WNX196627 WXT196627 O262163 LH262163 VD262163 AEZ262163 AOV262163 AYR262163 BIN262163 BSJ262163 CCF262163 CMB262163 CVX262163 DFT262163 DPP262163 DZL262163 EJH262163 ETD262163 FCZ262163 FMV262163 FWR262163 GGN262163 GQJ262163 HAF262163 HKB262163 HTX262163 IDT262163 INP262163 IXL262163 JHH262163 JRD262163 KAZ262163 KKV262163 KUR262163 LEN262163 LOJ262163 LYF262163 MIB262163 MRX262163 NBT262163 NLP262163 NVL262163 OFH262163 OPD262163 OYZ262163 PIV262163 PSR262163 QCN262163 QMJ262163 QWF262163 RGB262163 RPX262163 RZT262163 SJP262163 STL262163 TDH262163 TND262163 TWZ262163 UGV262163 UQR262163 VAN262163 VKJ262163 VUF262163 WEB262163 WNX262163 WXT262163 O327699 LH327699 VD327699 AEZ327699 AOV327699 AYR327699 BIN327699 BSJ327699 CCF327699 CMB327699 CVX327699 DFT327699 DPP327699 DZL327699 EJH327699 ETD327699 FCZ327699 FMV327699 FWR327699 GGN327699 GQJ327699 HAF327699 HKB327699 HTX327699 IDT327699 INP327699 IXL327699 JHH327699 JRD327699 KAZ327699 KKV327699 KUR327699 LEN327699 LOJ327699 LYF327699 MIB327699 MRX327699 NBT327699 NLP327699 NVL327699 OFH327699 OPD327699 OYZ327699 PIV327699 PSR327699 QCN327699 QMJ327699 QWF327699 RGB327699 RPX327699 RZT327699 SJP327699 STL327699 TDH327699 TND327699 TWZ327699 UGV327699 UQR327699 VAN327699 VKJ327699 VUF327699 WEB327699 WNX327699 WXT327699 O393235 LH393235 VD393235 AEZ393235 AOV393235 AYR393235 BIN393235 BSJ393235 CCF393235 CMB393235 CVX393235 DFT393235 DPP393235 DZL393235 EJH393235 ETD393235 FCZ393235 FMV393235 FWR393235 GGN393235 GQJ393235 HAF393235 HKB393235 HTX393235 IDT393235 INP393235 IXL393235 JHH393235 JRD393235 KAZ393235 KKV393235 KUR393235 LEN393235 LOJ393235 LYF393235 MIB393235 MRX393235 NBT393235 NLP393235 NVL393235 OFH393235 OPD393235 OYZ393235 PIV393235 PSR393235 QCN393235 QMJ393235 QWF393235 RGB393235 RPX393235 RZT393235 SJP393235 STL393235 TDH393235 TND393235 TWZ393235 UGV393235 UQR393235 VAN393235 VKJ393235 VUF393235 WEB393235 WNX393235 WXT393235 O458771 LH458771 VD458771 AEZ458771 AOV458771 AYR458771 BIN458771 BSJ458771 CCF458771 CMB458771 CVX458771 DFT458771 DPP458771 DZL458771 EJH458771 ETD458771 FCZ458771 FMV458771 FWR458771 GGN458771 GQJ458771 HAF458771 HKB458771 HTX458771 IDT458771 INP458771 IXL458771 JHH458771 JRD458771 KAZ458771 KKV458771 KUR458771 LEN458771 LOJ458771 LYF458771 MIB458771 MRX458771 NBT458771 NLP458771 NVL458771 OFH458771 OPD458771 OYZ458771 PIV458771 PSR458771 QCN458771 QMJ458771 QWF458771 RGB458771 RPX458771 RZT458771 SJP458771 STL458771 TDH458771 TND458771 TWZ458771 UGV458771 UQR458771 VAN458771 VKJ458771 VUF458771 WEB458771 WNX458771 WXT458771 O524307 LH524307 VD524307 AEZ524307 AOV524307 AYR524307 BIN524307 BSJ524307 CCF524307 CMB524307 CVX524307 DFT524307 DPP524307 DZL524307 EJH524307 ETD524307 FCZ524307 FMV524307 FWR524307 GGN524307 GQJ524307 HAF524307 HKB524307 HTX524307 IDT524307 INP524307 IXL524307 JHH524307 JRD524307 KAZ524307 KKV524307 KUR524307 LEN524307 LOJ524307 LYF524307 MIB524307 MRX524307 NBT524307 NLP524307 NVL524307 OFH524307 OPD524307 OYZ524307 PIV524307 PSR524307 QCN524307 QMJ524307 QWF524307 RGB524307 RPX524307 RZT524307 SJP524307 STL524307 TDH524307 TND524307 TWZ524307 UGV524307 UQR524307 VAN524307 VKJ524307 VUF524307 WEB524307 WNX524307 WXT524307 O589843 LH589843 VD589843 AEZ589843 AOV589843 AYR589843 BIN589843 BSJ589843 CCF589843 CMB589843 CVX589843 DFT589843 DPP589843 DZL589843 EJH589843 ETD589843 FCZ589843 FMV589843 FWR589843 GGN589843 GQJ589843 HAF589843 HKB589843 HTX589843 IDT589843 INP589843 IXL589843 JHH589843 JRD589843 KAZ589843 KKV589843 KUR589843 LEN589843 LOJ589843 LYF589843 MIB589843 MRX589843 NBT589843 NLP589843 NVL589843 OFH589843 OPD589843 OYZ589843 PIV589843 PSR589843 QCN589843 QMJ589843 QWF589843 RGB589843 RPX589843 RZT589843 SJP589843 STL589843 TDH589843 TND589843 TWZ589843 UGV589843 UQR589843 VAN589843 VKJ589843 VUF589843 WEB589843 WNX589843 WXT589843 O655379 LH655379 VD655379 AEZ655379 AOV655379 AYR655379 BIN655379 BSJ655379 CCF655379 CMB655379 CVX655379 DFT655379 DPP655379 DZL655379 EJH655379 ETD655379 FCZ655379 FMV655379 FWR655379 GGN655379 GQJ655379 HAF655379 HKB655379 HTX655379 IDT655379 INP655379 IXL655379 JHH655379 JRD655379 KAZ655379 KKV655379 KUR655379 LEN655379 LOJ655379 LYF655379 MIB655379 MRX655379 NBT655379 NLP655379 NVL655379 OFH655379 OPD655379 OYZ655379 PIV655379 PSR655379 QCN655379 QMJ655379 QWF655379 RGB655379 RPX655379 RZT655379 SJP655379 STL655379 TDH655379 TND655379 TWZ655379 UGV655379 UQR655379 VAN655379 VKJ655379 VUF655379 WEB655379 WNX655379 WXT655379 O720915 LH720915 VD720915 AEZ720915 AOV720915 AYR720915 BIN720915 BSJ720915 CCF720915 CMB720915 CVX720915 DFT720915 DPP720915 DZL720915 EJH720915 ETD720915 FCZ720915 FMV720915 FWR720915 GGN720915 GQJ720915 HAF720915 HKB720915 HTX720915 IDT720915 INP720915 IXL720915 JHH720915 JRD720915 KAZ720915 KKV720915 KUR720915 LEN720915 LOJ720915 LYF720915 MIB720915 MRX720915 NBT720915 NLP720915 NVL720915 OFH720915 OPD720915 OYZ720915 PIV720915 PSR720915 QCN720915 QMJ720915 QWF720915 RGB720915 RPX720915 RZT720915 SJP720915 STL720915 TDH720915 TND720915 TWZ720915 UGV720915 UQR720915 VAN720915 VKJ720915 VUF720915 WEB720915 WNX720915 WXT720915 O786451 LH786451 VD786451 AEZ786451 AOV786451 AYR786451 BIN786451 BSJ786451 CCF786451 CMB786451 CVX786451 DFT786451 DPP786451 DZL786451 EJH786451 ETD786451 FCZ786451 FMV786451 FWR786451 GGN786451 GQJ786451 HAF786451 HKB786451 HTX786451 IDT786451 INP786451 IXL786451 JHH786451 JRD786451 KAZ786451 KKV786451 KUR786451 LEN786451 LOJ786451 LYF786451 MIB786451 MRX786451 NBT786451 NLP786451 NVL786451 OFH786451 OPD786451 OYZ786451 PIV786451 PSR786451 QCN786451 QMJ786451 QWF786451 RGB786451 RPX786451 RZT786451 SJP786451 STL786451 TDH786451 TND786451 TWZ786451 UGV786451 UQR786451 VAN786451 VKJ786451 VUF786451 WEB786451 WNX786451 WXT786451 O851987 LH851987 VD851987 AEZ851987 AOV851987 AYR851987 BIN851987 BSJ851987 CCF851987 CMB851987 CVX851987 DFT851987 DPP851987 DZL851987 EJH851987 ETD851987 FCZ851987 FMV851987 FWR851987 GGN851987 GQJ851987 HAF851987 HKB851987 HTX851987 IDT851987 INP851987 IXL851987 JHH851987 JRD851987 KAZ851987 KKV851987 KUR851987 LEN851987 LOJ851987 LYF851987 MIB851987 MRX851987 NBT851987 NLP851987 NVL851987 OFH851987 OPD851987 OYZ851987 PIV851987 PSR851987 QCN851987 QMJ851987 QWF851987 RGB851987 RPX851987 RZT851987 SJP851987 STL851987 TDH851987 TND851987 TWZ851987 UGV851987 UQR851987 VAN851987 VKJ851987 VUF851987 WEB851987 WNX851987 WXT851987 O917523 LH917523 VD917523 AEZ917523 AOV917523 AYR917523 BIN917523 BSJ917523 CCF917523 CMB917523 CVX917523 DFT917523 DPP917523 DZL917523 EJH917523 ETD917523 FCZ917523 FMV917523 FWR917523 GGN917523 GQJ917523 HAF917523 HKB917523 HTX917523 IDT917523 INP917523 IXL917523 JHH917523 JRD917523 KAZ917523 KKV917523 KUR917523 LEN917523 LOJ917523 LYF917523 MIB917523 MRX917523 NBT917523 NLP917523 NVL917523 OFH917523 OPD917523 OYZ917523 PIV917523 PSR917523 QCN917523 QMJ917523 QWF917523 RGB917523 RPX917523 RZT917523 SJP917523 STL917523 TDH917523 TND917523 TWZ917523 UGV917523 UQR917523 VAN917523 VKJ917523 VUF917523 WEB917523 WNX917523 WXT917523 O983059 LH983059 VD983059 AEZ983059 AOV983059 AYR983059 BIN983059 BSJ983059 CCF983059 CMB983059 CVX983059 DFT983059 DPP983059 DZL983059 EJH983059 ETD983059 FCZ983059 FMV983059 FWR983059 GGN983059 GQJ983059 HAF983059 HKB983059 HTX983059 IDT983059 INP983059 IXL983059 JHH983059 JRD983059 KAZ983059 KKV983059 KUR983059 LEN983059 LOJ983059 LYF983059 MIB983059 MRX983059 NBT983059 NLP983059 NVL983059 OFH983059 OPD983059 OYZ983059 PIV983059 PSR983059 QCN983059 QMJ983059 QWF983059 RGB983059 RPX983059 RZT983059 SJP983059 STL983059 TDH983059 TND983059 TWZ983059 UGV983059 UQR983059 VAN983059 VKJ983059 VUF983059 WEB983059 WNX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formula1>kind_of_cons</formula1>
    </dataValidation>
    <dataValidation type="textLength" operator="lessThanOrEqual" allowBlank="1" showInputMessage="1" showErrorMessage="1" errorTitle="Ошибка" error="Допускается ввод не более 900 символов!" sqref="WYB983054:WYB983060 VL18:VL24 AFH18:AFH24 APD18:APD24 AYZ18:AYZ24 BIV18:BIV24 BSR18:BSR24 CCN18:CCN24 CMJ18:CMJ24 CWF18:CWF24 DGB18:DGB24 DPX18:DPX24 DZT18:DZT24 EJP18:EJP24 ETL18:ETL24 FDH18:FDH24 FND18:FND24 FWZ18:FWZ24 GGV18:GGV24 GQR18:GQR24 HAN18:HAN24 HKJ18:HKJ24 HUF18:HUF24 IEB18:IEB24 INX18:INX24 IXT18:IXT24 JHP18:JHP24 JRL18:JRL24 KBH18:KBH24 KLD18:KLD24 KUZ18:KUZ24 LEV18:LEV24 LOR18:LOR24 LYN18:LYN24 MIJ18:MIJ24 MSF18:MSF24 NCB18:NCB24 NLX18:NLX24 NVT18:NVT24 OFP18:OFP24 OPL18:OPL24 OZH18:OZH24 PJD18:PJD24 PSZ18:PSZ24 QCV18:QCV24 QMR18:QMR24 QWN18:QWN24 RGJ18:RGJ24 RQF18:RQF24 SAB18:SAB24 SJX18:SJX24 STT18:STT24 TDP18:TDP24 TNL18:TNL24 TXH18:TXH24 UHD18:UHD24 UQZ18:UQZ24 VAV18:VAV24 VKR18:VKR24 VUN18:VUN24 WEJ18:WEJ24 WOF18:WOF24 WYB18:WYB24 WOF983054:WOF983060 BT65550:BT65556 LP65550:LP65556 VL65550:VL65556 AFH65550:AFH65556 APD65550:APD65556 AYZ65550:AYZ65556 BIV65550:BIV65556 BSR65550:BSR65556 CCN65550:CCN65556 CMJ65550:CMJ65556 CWF65550:CWF65556 DGB65550:DGB65556 DPX65550:DPX65556 DZT65550:DZT65556 EJP65550:EJP65556 ETL65550:ETL65556 FDH65550:FDH65556 FND65550:FND65556 FWZ65550:FWZ65556 GGV65550:GGV65556 GQR65550:GQR65556 HAN65550:HAN65556 HKJ65550:HKJ65556 HUF65550:HUF65556 IEB65550:IEB65556 INX65550:INX65556 IXT65550:IXT65556 JHP65550:JHP65556 JRL65550:JRL65556 KBH65550:KBH65556 KLD65550:KLD65556 KUZ65550:KUZ65556 LEV65550:LEV65556 LOR65550:LOR65556 LYN65550:LYN65556 MIJ65550:MIJ65556 MSF65550:MSF65556 NCB65550:NCB65556 NLX65550:NLX65556 NVT65550:NVT65556 OFP65550:OFP65556 OPL65550:OPL65556 OZH65550:OZH65556 PJD65550:PJD65556 PSZ65550:PSZ65556 QCV65550:QCV65556 QMR65550:QMR65556 QWN65550:QWN65556 RGJ65550:RGJ65556 RQF65550:RQF65556 SAB65550:SAB65556 SJX65550:SJX65556 STT65550:STT65556 TDP65550:TDP65556 TNL65550:TNL65556 TXH65550:TXH65556 UHD65550:UHD65556 UQZ65550:UQZ65556 VAV65550:VAV65556 VKR65550:VKR65556 VUN65550:VUN65556 WEJ65550:WEJ65556 WOF65550:WOF65556 WYB65550:WYB65556 BT131086:BT131092 LP131086:LP131092 VL131086:VL131092 AFH131086:AFH131092 APD131086:APD131092 AYZ131086:AYZ131092 BIV131086:BIV131092 BSR131086:BSR131092 CCN131086:CCN131092 CMJ131086:CMJ131092 CWF131086:CWF131092 DGB131086:DGB131092 DPX131086:DPX131092 DZT131086:DZT131092 EJP131086:EJP131092 ETL131086:ETL131092 FDH131086:FDH131092 FND131086:FND131092 FWZ131086:FWZ131092 GGV131086:GGV131092 GQR131086:GQR131092 HAN131086:HAN131092 HKJ131086:HKJ131092 HUF131086:HUF131092 IEB131086:IEB131092 INX131086:INX131092 IXT131086:IXT131092 JHP131086:JHP131092 JRL131086:JRL131092 KBH131086:KBH131092 KLD131086:KLD131092 KUZ131086:KUZ131092 LEV131086:LEV131092 LOR131086:LOR131092 LYN131086:LYN131092 MIJ131086:MIJ131092 MSF131086:MSF131092 NCB131086:NCB131092 NLX131086:NLX131092 NVT131086:NVT131092 OFP131086:OFP131092 OPL131086:OPL131092 OZH131086:OZH131092 PJD131086:PJD131092 PSZ131086:PSZ131092 QCV131086:QCV131092 QMR131086:QMR131092 QWN131086:QWN131092 RGJ131086:RGJ131092 RQF131086:RQF131092 SAB131086:SAB131092 SJX131086:SJX131092 STT131086:STT131092 TDP131086:TDP131092 TNL131086:TNL131092 TXH131086:TXH131092 UHD131086:UHD131092 UQZ131086:UQZ131092 VAV131086:VAV131092 VKR131086:VKR131092 VUN131086:VUN131092 WEJ131086:WEJ131092 WOF131086:WOF131092 WYB131086:WYB131092 BT196622:BT196628 LP196622:LP196628 VL196622:VL196628 AFH196622:AFH196628 APD196622:APD196628 AYZ196622:AYZ196628 BIV196622:BIV196628 BSR196622:BSR196628 CCN196622:CCN196628 CMJ196622:CMJ196628 CWF196622:CWF196628 DGB196622:DGB196628 DPX196622:DPX196628 DZT196622:DZT196628 EJP196622:EJP196628 ETL196622:ETL196628 FDH196622:FDH196628 FND196622:FND196628 FWZ196622:FWZ196628 GGV196622:GGV196628 GQR196622:GQR196628 HAN196622:HAN196628 HKJ196622:HKJ196628 HUF196622:HUF196628 IEB196622:IEB196628 INX196622:INX196628 IXT196622:IXT196628 JHP196622:JHP196628 JRL196622:JRL196628 KBH196622:KBH196628 KLD196622:KLD196628 KUZ196622:KUZ196628 LEV196622:LEV196628 LOR196622:LOR196628 LYN196622:LYN196628 MIJ196622:MIJ196628 MSF196622:MSF196628 NCB196622:NCB196628 NLX196622:NLX196628 NVT196622:NVT196628 OFP196622:OFP196628 OPL196622:OPL196628 OZH196622:OZH196628 PJD196622:PJD196628 PSZ196622:PSZ196628 QCV196622:QCV196628 QMR196622:QMR196628 QWN196622:QWN196628 RGJ196622:RGJ196628 RQF196622:RQF196628 SAB196622:SAB196628 SJX196622:SJX196628 STT196622:STT196628 TDP196622:TDP196628 TNL196622:TNL196628 TXH196622:TXH196628 UHD196622:UHD196628 UQZ196622:UQZ196628 VAV196622:VAV196628 VKR196622:VKR196628 VUN196622:VUN196628 WEJ196622:WEJ196628 WOF196622:WOF196628 WYB196622:WYB196628 BT262158:BT262164 LP262158:LP262164 VL262158:VL262164 AFH262158:AFH262164 APD262158:APD262164 AYZ262158:AYZ262164 BIV262158:BIV262164 BSR262158:BSR262164 CCN262158:CCN262164 CMJ262158:CMJ262164 CWF262158:CWF262164 DGB262158:DGB262164 DPX262158:DPX262164 DZT262158:DZT262164 EJP262158:EJP262164 ETL262158:ETL262164 FDH262158:FDH262164 FND262158:FND262164 FWZ262158:FWZ262164 GGV262158:GGV262164 GQR262158:GQR262164 HAN262158:HAN262164 HKJ262158:HKJ262164 HUF262158:HUF262164 IEB262158:IEB262164 INX262158:INX262164 IXT262158:IXT262164 JHP262158:JHP262164 JRL262158:JRL262164 KBH262158:KBH262164 KLD262158:KLD262164 KUZ262158:KUZ262164 LEV262158:LEV262164 LOR262158:LOR262164 LYN262158:LYN262164 MIJ262158:MIJ262164 MSF262158:MSF262164 NCB262158:NCB262164 NLX262158:NLX262164 NVT262158:NVT262164 OFP262158:OFP262164 OPL262158:OPL262164 OZH262158:OZH262164 PJD262158:PJD262164 PSZ262158:PSZ262164 QCV262158:QCV262164 QMR262158:QMR262164 QWN262158:QWN262164 RGJ262158:RGJ262164 RQF262158:RQF262164 SAB262158:SAB262164 SJX262158:SJX262164 STT262158:STT262164 TDP262158:TDP262164 TNL262158:TNL262164 TXH262158:TXH262164 UHD262158:UHD262164 UQZ262158:UQZ262164 VAV262158:VAV262164 VKR262158:VKR262164 VUN262158:VUN262164 WEJ262158:WEJ262164 WOF262158:WOF262164 WYB262158:WYB262164 BT327694:BT327700 LP327694:LP327700 VL327694:VL327700 AFH327694:AFH327700 APD327694:APD327700 AYZ327694:AYZ327700 BIV327694:BIV327700 BSR327694:BSR327700 CCN327694:CCN327700 CMJ327694:CMJ327700 CWF327694:CWF327700 DGB327694:DGB327700 DPX327694:DPX327700 DZT327694:DZT327700 EJP327694:EJP327700 ETL327694:ETL327700 FDH327694:FDH327700 FND327694:FND327700 FWZ327694:FWZ327700 GGV327694:GGV327700 GQR327694:GQR327700 HAN327694:HAN327700 HKJ327694:HKJ327700 HUF327694:HUF327700 IEB327694:IEB327700 INX327694:INX327700 IXT327694:IXT327700 JHP327694:JHP327700 JRL327694:JRL327700 KBH327694:KBH327700 KLD327694:KLD327700 KUZ327694:KUZ327700 LEV327694:LEV327700 LOR327694:LOR327700 LYN327694:LYN327700 MIJ327694:MIJ327700 MSF327694:MSF327700 NCB327694:NCB327700 NLX327694:NLX327700 NVT327694:NVT327700 OFP327694:OFP327700 OPL327694:OPL327700 OZH327694:OZH327700 PJD327694:PJD327700 PSZ327694:PSZ327700 QCV327694:QCV327700 QMR327694:QMR327700 QWN327694:QWN327700 RGJ327694:RGJ327700 RQF327694:RQF327700 SAB327694:SAB327700 SJX327694:SJX327700 STT327694:STT327700 TDP327694:TDP327700 TNL327694:TNL327700 TXH327694:TXH327700 UHD327694:UHD327700 UQZ327694:UQZ327700 VAV327694:VAV327700 VKR327694:VKR327700 VUN327694:VUN327700 WEJ327694:WEJ327700 WOF327694:WOF327700 WYB327694:WYB327700 BT393230:BT393236 LP393230:LP393236 VL393230:VL393236 AFH393230:AFH393236 APD393230:APD393236 AYZ393230:AYZ393236 BIV393230:BIV393236 BSR393230:BSR393236 CCN393230:CCN393236 CMJ393230:CMJ393236 CWF393230:CWF393236 DGB393230:DGB393236 DPX393230:DPX393236 DZT393230:DZT393236 EJP393230:EJP393236 ETL393230:ETL393236 FDH393230:FDH393236 FND393230:FND393236 FWZ393230:FWZ393236 GGV393230:GGV393236 GQR393230:GQR393236 HAN393230:HAN393236 HKJ393230:HKJ393236 HUF393230:HUF393236 IEB393230:IEB393236 INX393230:INX393236 IXT393230:IXT393236 JHP393230:JHP393236 JRL393230:JRL393236 KBH393230:KBH393236 KLD393230:KLD393236 KUZ393230:KUZ393236 LEV393230:LEV393236 LOR393230:LOR393236 LYN393230:LYN393236 MIJ393230:MIJ393236 MSF393230:MSF393236 NCB393230:NCB393236 NLX393230:NLX393236 NVT393230:NVT393236 OFP393230:OFP393236 OPL393230:OPL393236 OZH393230:OZH393236 PJD393230:PJD393236 PSZ393230:PSZ393236 QCV393230:QCV393236 QMR393230:QMR393236 QWN393230:QWN393236 RGJ393230:RGJ393236 RQF393230:RQF393236 SAB393230:SAB393236 SJX393230:SJX393236 STT393230:STT393236 TDP393230:TDP393236 TNL393230:TNL393236 TXH393230:TXH393236 UHD393230:UHD393236 UQZ393230:UQZ393236 VAV393230:VAV393236 VKR393230:VKR393236 VUN393230:VUN393236 WEJ393230:WEJ393236 WOF393230:WOF393236 WYB393230:WYB393236 BT458766:BT458772 LP458766:LP458772 VL458766:VL458772 AFH458766:AFH458772 APD458766:APD458772 AYZ458766:AYZ458772 BIV458766:BIV458772 BSR458766:BSR458772 CCN458766:CCN458772 CMJ458766:CMJ458772 CWF458766:CWF458772 DGB458766:DGB458772 DPX458766:DPX458772 DZT458766:DZT458772 EJP458766:EJP458772 ETL458766:ETL458772 FDH458766:FDH458772 FND458766:FND458772 FWZ458766:FWZ458772 GGV458766:GGV458772 GQR458766:GQR458772 HAN458766:HAN458772 HKJ458766:HKJ458772 HUF458766:HUF458772 IEB458766:IEB458772 INX458766:INX458772 IXT458766:IXT458772 JHP458766:JHP458772 JRL458766:JRL458772 KBH458766:KBH458772 KLD458766:KLD458772 KUZ458766:KUZ458772 LEV458766:LEV458772 LOR458766:LOR458772 LYN458766:LYN458772 MIJ458766:MIJ458772 MSF458766:MSF458772 NCB458766:NCB458772 NLX458766:NLX458772 NVT458766:NVT458772 OFP458766:OFP458772 OPL458766:OPL458772 OZH458766:OZH458772 PJD458766:PJD458772 PSZ458766:PSZ458772 QCV458766:QCV458772 QMR458766:QMR458772 QWN458766:QWN458772 RGJ458766:RGJ458772 RQF458766:RQF458772 SAB458766:SAB458772 SJX458766:SJX458772 STT458766:STT458772 TDP458766:TDP458772 TNL458766:TNL458772 TXH458766:TXH458772 UHD458766:UHD458772 UQZ458766:UQZ458772 VAV458766:VAV458772 VKR458766:VKR458772 VUN458766:VUN458772 WEJ458766:WEJ458772 WOF458766:WOF458772 WYB458766:WYB458772 BT524302:BT524308 LP524302:LP524308 VL524302:VL524308 AFH524302:AFH524308 APD524302:APD524308 AYZ524302:AYZ524308 BIV524302:BIV524308 BSR524302:BSR524308 CCN524302:CCN524308 CMJ524302:CMJ524308 CWF524302:CWF524308 DGB524302:DGB524308 DPX524302:DPX524308 DZT524302:DZT524308 EJP524302:EJP524308 ETL524302:ETL524308 FDH524302:FDH524308 FND524302:FND524308 FWZ524302:FWZ524308 GGV524302:GGV524308 GQR524302:GQR524308 HAN524302:HAN524308 HKJ524302:HKJ524308 HUF524302:HUF524308 IEB524302:IEB524308 INX524302:INX524308 IXT524302:IXT524308 JHP524302:JHP524308 JRL524302:JRL524308 KBH524302:KBH524308 KLD524302:KLD524308 KUZ524302:KUZ524308 LEV524302:LEV524308 LOR524302:LOR524308 LYN524302:LYN524308 MIJ524302:MIJ524308 MSF524302:MSF524308 NCB524302:NCB524308 NLX524302:NLX524308 NVT524302:NVT524308 OFP524302:OFP524308 OPL524302:OPL524308 OZH524302:OZH524308 PJD524302:PJD524308 PSZ524302:PSZ524308 QCV524302:QCV524308 QMR524302:QMR524308 QWN524302:QWN524308 RGJ524302:RGJ524308 RQF524302:RQF524308 SAB524302:SAB524308 SJX524302:SJX524308 STT524302:STT524308 TDP524302:TDP524308 TNL524302:TNL524308 TXH524302:TXH524308 UHD524302:UHD524308 UQZ524302:UQZ524308 VAV524302:VAV524308 VKR524302:VKR524308 VUN524302:VUN524308 WEJ524302:WEJ524308 WOF524302:WOF524308 WYB524302:WYB524308 BT589838:BT589844 LP589838:LP589844 VL589838:VL589844 AFH589838:AFH589844 APD589838:APD589844 AYZ589838:AYZ589844 BIV589838:BIV589844 BSR589838:BSR589844 CCN589838:CCN589844 CMJ589838:CMJ589844 CWF589838:CWF589844 DGB589838:DGB589844 DPX589838:DPX589844 DZT589838:DZT589844 EJP589838:EJP589844 ETL589838:ETL589844 FDH589838:FDH589844 FND589838:FND589844 FWZ589838:FWZ589844 GGV589838:GGV589844 GQR589838:GQR589844 HAN589838:HAN589844 HKJ589838:HKJ589844 HUF589838:HUF589844 IEB589838:IEB589844 INX589838:INX589844 IXT589838:IXT589844 JHP589838:JHP589844 JRL589838:JRL589844 KBH589838:KBH589844 KLD589838:KLD589844 KUZ589838:KUZ589844 LEV589838:LEV589844 LOR589838:LOR589844 LYN589838:LYN589844 MIJ589838:MIJ589844 MSF589838:MSF589844 NCB589838:NCB589844 NLX589838:NLX589844 NVT589838:NVT589844 OFP589838:OFP589844 OPL589838:OPL589844 OZH589838:OZH589844 PJD589838:PJD589844 PSZ589838:PSZ589844 QCV589838:QCV589844 QMR589838:QMR589844 QWN589838:QWN589844 RGJ589838:RGJ589844 RQF589838:RQF589844 SAB589838:SAB589844 SJX589838:SJX589844 STT589838:STT589844 TDP589838:TDP589844 TNL589838:TNL589844 TXH589838:TXH589844 UHD589838:UHD589844 UQZ589838:UQZ589844 VAV589838:VAV589844 VKR589838:VKR589844 VUN589838:VUN589844 WEJ589838:WEJ589844 WOF589838:WOF589844 WYB589838:WYB589844 BT655374:BT655380 LP655374:LP655380 VL655374:VL655380 AFH655374:AFH655380 APD655374:APD655380 AYZ655374:AYZ655380 BIV655374:BIV655380 BSR655374:BSR655380 CCN655374:CCN655380 CMJ655374:CMJ655380 CWF655374:CWF655380 DGB655374:DGB655380 DPX655374:DPX655380 DZT655374:DZT655380 EJP655374:EJP655380 ETL655374:ETL655380 FDH655374:FDH655380 FND655374:FND655380 FWZ655374:FWZ655380 GGV655374:GGV655380 GQR655374:GQR655380 HAN655374:HAN655380 HKJ655374:HKJ655380 HUF655374:HUF655380 IEB655374:IEB655380 INX655374:INX655380 IXT655374:IXT655380 JHP655374:JHP655380 JRL655374:JRL655380 KBH655374:KBH655380 KLD655374:KLD655380 KUZ655374:KUZ655380 LEV655374:LEV655380 LOR655374:LOR655380 LYN655374:LYN655380 MIJ655374:MIJ655380 MSF655374:MSF655380 NCB655374:NCB655380 NLX655374:NLX655380 NVT655374:NVT655380 OFP655374:OFP655380 OPL655374:OPL655380 OZH655374:OZH655380 PJD655374:PJD655380 PSZ655374:PSZ655380 QCV655374:QCV655380 QMR655374:QMR655380 QWN655374:QWN655380 RGJ655374:RGJ655380 RQF655374:RQF655380 SAB655374:SAB655380 SJX655374:SJX655380 STT655374:STT655380 TDP655374:TDP655380 TNL655374:TNL655380 TXH655374:TXH655380 UHD655374:UHD655380 UQZ655374:UQZ655380 VAV655374:VAV655380 VKR655374:VKR655380 VUN655374:VUN655380 WEJ655374:WEJ655380 WOF655374:WOF655380 WYB655374:WYB655380 BT720910:BT720916 LP720910:LP720916 VL720910:VL720916 AFH720910:AFH720916 APD720910:APD720916 AYZ720910:AYZ720916 BIV720910:BIV720916 BSR720910:BSR720916 CCN720910:CCN720916 CMJ720910:CMJ720916 CWF720910:CWF720916 DGB720910:DGB720916 DPX720910:DPX720916 DZT720910:DZT720916 EJP720910:EJP720916 ETL720910:ETL720916 FDH720910:FDH720916 FND720910:FND720916 FWZ720910:FWZ720916 GGV720910:GGV720916 GQR720910:GQR720916 HAN720910:HAN720916 HKJ720910:HKJ720916 HUF720910:HUF720916 IEB720910:IEB720916 INX720910:INX720916 IXT720910:IXT720916 JHP720910:JHP720916 JRL720910:JRL720916 KBH720910:KBH720916 KLD720910:KLD720916 KUZ720910:KUZ720916 LEV720910:LEV720916 LOR720910:LOR720916 LYN720910:LYN720916 MIJ720910:MIJ720916 MSF720910:MSF720916 NCB720910:NCB720916 NLX720910:NLX720916 NVT720910:NVT720916 OFP720910:OFP720916 OPL720910:OPL720916 OZH720910:OZH720916 PJD720910:PJD720916 PSZ720910:PSZ720916 QCV720910:QCV720916 QMR720910:QMR720916 QWN720910:QWN720916 RGJ720910:RGJ720916 RQF720910:RQF720916 SAB720910:SAB720916 SJX720910:SJX720916 STT720910:STT720916 TDP720910:TDP720916 TNL720910:TNL720916 TXH720910:TXH720916 UHD720910:UHD720916 UQZ720910:UQZ720916 VAV720910:VAV720916 VKR720910:VKR720916 VUN720910:VUN720916 WEJ720910:WEJ720916 WOF720910:WOF720916 WYB720910:WYB720916 BT786446:BT786452 LP786446:LP786452 VL786446:VL786452 AFH786446:AFH786452 APD786446:APD786452 AYZ786446:AYZ786452 BIV786446:BIV786452 BSR786446:BSR786452 CCN786446:CCN786452 CMJ786446:CMJ786452 CWF786446:CWF786452 DGB786446:DGB786452 DPX786446:DPX786452 DZT786446:DZT786452 EJP786446:EJP786452 ETL786446:ETL786452 FDH786446:FDH786452 FND786446:FND786452 FWZ786446:FWZ786452 GGV786446:GGV786452 GQR786446:GQR786452 HAN786446:HAN786452 HKJ786446:HKJ786452 HUF786446:HUF786452 IEB786446:IEB786452 INX786446:INX786452 IXT786446:IXT786452 JHP786446:JHP786452 JRL786446:JRL786452 KBH786446:KBH786452 KLD786446:KLD786452 KUZ786446:KUZ786452 LEV786446:LEV786452 LOR786446:LOR786452 LYN786446:LYN786452 MIJ786446:MIJ786452 MSF786446:MSF786452 NCB786446:NCB786452 NLX786446:NLX786452 NVT786446:NVT786452 OFP786446:OFP786452 OPL786446:OPL786452 OZH786446:OZH786452 PJD786446:PJD786452 PSZ786446:PSZ786452 QCV786446:QCV786452 QMR786446:QMR786452 QWN786446:QWN786452 RGJ786446:RGJ786452 RQF786446:RQF786452 SAB786446:SAB786452 SJX786446:SJX786452 STT786446:STT786452 TDP786446:TDP786452 TNL786446:TNL786452 TXH786446:TXH786452 UHD786446:UHD786452 UQZ786446:UQZ786452 VAV786446:VAV786452 VKR786446:VKR786452 VUN786446:VUN786452 WEJ786446:WEJ786452 WOF786446:WOF786452 WYB786446:WYB786452 BT851982:BT851988 LP851982:LP851988 VL851982:VL851988 AFH851982:AFH851988 APD851982:APD851988 AYZ851982:AYZ851988 BIV851982:BIV851988 BSR851982:BSR851988 CCN851982:CCN851988 CMJ851982:CMJ851988 CWF851982:CWF851988 DGB851982:DGB851988 DPX851982:DPX851988 DZT851982:DZT851988 EJP851982:EJP851988 ETL851982:ETL851988 FDH851982:FDH851988 FND851982:FND851988 FWZ851982:FWZ851988 GGV851982:GGV851988 GQR851982:GQR851988 HAN851982:HAN851988 HKJ851982:HKJ851988 HUF851982:HUF851988 IEB851982:IEB851988 INX851982:INX851988 IXT851982:IXT851988 JHP851982:JHP851988 JRL851982:JRL851988 KBH851982:KBH851988 KLD851982:KLD851988 KUZ851982:KUZ851988 LEV851982:LEV851988 LOR851982:LOR851988 LYN851982:LYN851988 MIJ851982:MIJ851988 MSF851982:MSF851988 NCB851982:NCB851988 NLX851982:NLX851988 NVT851982:NVT851988 OFP851982:OFP851988 OPL851982:OPL851988 OZH851982:OZH851988 PJD851982:PJD851988 PSZ851982:PSZ851988 QCV851982:QCV851988 QMR851982:QMR851988 QWN851982:QWN851988 RGJ851982:RGJ851988 RQF851982:RQF851988 SAB851982:SAB851988 SJX851982:SJX851988 STT851982:STT851988 TDP851982:TDP851988 TNL851982:TNL851988 TXH851982:TXH851988 UHD851982:UHD851988 UQZ851982:UQZ851988 VAV851982:VAV851988 VKR851982:VKR851988 VUN851982:VUN851988 WEJ851982:WEJ851988 WOF851982:WOF851988 WYB851982:WYB851988 BT917518:BT917524 LP917518:LP917524 VL917518:VL917524 AFH917518:AFH917524 APD917518:APD917524 AYZ917518:AYZ917524 BIV917518:BIV917524 BSR917518:BSR917524 CCN917518:CCN917524 CMJ917518:CMJ917524 CWF917518:CWF917524 DGB917518:DGB917524 DPX917518:DPX917524 DZT917518:DZT917524 EJP917518:EJP917524 ETL917518:ETL917524 FDH917518:FDH917524 FND917518:FND917524 FWZ917518:FWZ917524 GGV917518:GGV917524 GQR917518:GQR917524 HAN917518:HAN917524 HKJ917518:HKJ917524 HUF917518:HUF917524 IEB917518:IEB917524 INX917518:INX917524 IXT917518:IXT917524 JHP917518:JHP917524 JRL917518:JRL917524 KBH917518:KBH917524 KLD917518:KLD917524 KUZ917518:KUZ917524 LEV917518:LEV917524 LOR917518:LOR917524 LYN917518:LYN917524 MIJ917518:MIJ917524 MSF917518:MSF917524 NCB917518:NCB917524 NLX917518:NLX917524 NVT917518:NVT917524 OFP917518:OFP917524 OPL917518:OPL917524 OZH917518:OZH917524 PJD917518:PJD917524 PSZ917518:PSZ917524 QCV917518:QCV917524 QMR917518:QMR917524 QWN917518:QWN917524 RGJ917518:RGJ917524 RQF917518:RQF917524 SAB917518:SAB917524 SJX917518:SJX917524 STT917518:STT917524 TDP917518:TDP917524 TNL917518:TNL917524 TXH917518:TXH917524 UHD917518:UHD917524 UQZ917518:UQZ917524 VAV917518:VAV917524 VKR917518:VKR917524 VUN917518:VUN917524 WEJ917518:WEJ917524 WOF917518:WOF917524 WYB917518:WYB917524 BT983054:BT983060 LP983054:LP983060 VL983054:VL983060 AFH983054:AFH983060 APD983054:APD983060 AYZ983054:AYZ983060 BIV983054:BIV983060 BSR983054:BSR983060 CCN983054:CCN983060 CMJ983054:CMJ983060 CWF983054:CWF983060 DGB983054:DGB983060 DPX983054:DPX983060 DZT983054:DZT983060 EJP983054:EJP983060 ETL983054:ETL983060 FDH983054:FDH983060 FND983054:FND983060 FWZ983054:FWZ983060 GGV983054:GGV983060 GQR983054:GQR983060 HAN983054:HAN983060 HKJ983054:HKJ983060 HUF983054:HUF983060 IEB983054:IEB983060 INX983054:INX983060 IXT983054:IXT983060 JHP983054:JHP983060 JRL983054:JRL983060 KBH983054:KBH983060 KLD983054:KLD983060 KUZ983054:KUZ983060 LEV983054:LEV983060 LOR983054:LOR983060 LYN983054:LYN983060 MIJ983054:MIJ983060 MSF983054:MSF983060 NCB983054:NCB983060 NLX983054:NLX983060 NVT983054:NVT983060 OFP983054:OFP983060 OPL983054:OPL983060 OZH983054:OZH983060 PJD983054:PJD983060 PSZ983054:PSZ983060 QCV983054:QCV983060 QMR983054:QMR983060 QWN983054:QWN983060 RGJ983054:RGJ983060 RQF983054:RQF983060 SAB983054:SAB983060 SJX983054:SJX983060 STT983054:STT983060 TDP983054:TDP983060 TNL983054:TNL983060 TXH983054:TXH983060 UHD983054:UHD983060 UQZ983054:UQZ983060 VAV983054:VAV983060 VKR983054:VKR983060 VUN983054:VUN983060 WEJ983054:WEJ983060 LP18:LP24">
      <formula1>900</formula1>
    </dataValidation>
    <dataValidation type="list" allowBlank="1" showInputMessage="1" showErrorMessage="1" errorTitle="Ошибка" error="Выберите значение из списка" sqref="LF24 VB24 AEX24 AOT24 AYP24 BIL24 BSH24 CCD24 CLZ24 CVV24 DFR24 DPN24 DZJ24 EJF24 ETB24 FCX24 FMT24 FWP24 GGL24 GQH24 HAD24 HJZ24 HTV24 IDR24 INN24 IXJ24 JHF24 JRB24 KAX24 KKT24 KUP24 LEL24 LOH24 LYD24 MHZ24 MRV24 NBR24 NLN24 NVJ24 OFF24 OPB24 OYX24 PIT24 PSP24 QCL24 QMH24 QWD24 RFZ24 RPV24 RZR24 SJN24 STJ24 TDF24 TNB24 TWX24 UGT24 UQP24 VAL24 VKH24 VUD24 WDZ24 WNV24 WXR24 WXR983060 M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M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M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M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M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M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M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M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M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M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M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M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M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M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M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LM65556:LM65557 VI65556:VI65557 AFE65556:AFE65557 APA65556:APA65557 AYW65556:AYW65557 BIS65556:BIS65557 BSO65556:BSO65557 CCK65556:CCK65557 CMG65556:CMG65557 CWC65556:CWC65557 DFY65556:DFY65557 DPU65556:DPU65557 DZQ65556:DZQ65557 EJM65556:EJM65557 ETI65556:ETI65557 FDE65556:FDE65557 FNA65556:FNA65557 FWW65556:FWW65557 GGS65556:GGS65557 GQO65556:GQO65557 HAK65556:HAK65557 HKG65556:HKG65557 HUC65556:HUC65557 IDY65556:IDY65557 INU65556:INU65557 IXQ65556:IXQ65557 JHM65556:JHM65557 JRI65556:JRI65557 KBE65556:KBE65557 KLA65556:KLA65557 KUW65556:KUW65557 LES65556:LES65557 LOO65556:LOO65557 LYK65556:LYK65557 MIG65556:MIG65557 MSC65556:MSC65557 NBY65556:NBY65557 NLU65556:NLU65557 NVQ65556:NVQ65557 OFM65556:OFM65557 OPI65556:OPI65557 OZE65556:OZE65557 PJA65556:PJA65557 PSW65556:PSW65557 QCS65556:QCS65557 QMO65556:QMO65557 QWK65556:QWK65557 RGG65556:RGG65557 RQC65556:RQC65557 RZY65556:RZY65557 SJU65556:SJU65557 STQ65556:STQ65557 TDM65556:TDM65557 TNI65556:TNI65557 TXE65556:TXE65557 UHA65556:UHA65557 UQW65556:UQW65557 VAS65556:VAS65557 VKO65556:VKO65557 VUK65556:VUK65557 WEG65556:WEG65557 WOC65556:WOC65557 WXY65556:WXY65557 T131092:T131093 LM131092:LM131093 VI131092:VI131093 AFE131092:AFE131093 APA131092:APA131093 AYW131092:AYW131093 BIS131092:BIS131093 BSO131092:BSO131093 CCK131092:CCK131093 CMG131092:CMG131093 CWC131092:CWC131093 DFY131092:DFY131093 DPU131092:DPU131093 DZQ131092:DZQ131093 EJM131092:EJM131093 ETI131092:ETI131093 FDE131092:FDE131093 FNA131092:FNA131093 FWW131092:FWW131093 GGS131092:GGS131093 GQO131092:GQO131093 HAK131092:HAK131093 HKG131092:HKG131093 HUC131092:HUC131093 IDY131092:IDY131093 INU131092:INU131093 IXQ131092:IXQ131093 JHM131092:JHM131093 JRI131092:JRI131093 KBE131092:KBE131093 KLA131092:KLA131093 KUW131092:KUW131093 LES131092:LES131093 LOO131092:LOO131093 LYK131092:LYK131093 MIG131092:MIG131093 MSC131092:MSC131093 NBY131092:NBY131093 NLU131092:NLU131093 NVQ131092:NVQ131093 OFM131092:OFM131093 OPI131092:OPI131093 OZE131092:OZE131093 PJA131092:PJA131093 PSW131092:PSW131093 QCS131092:QCS131093 QMO131092:QMO131093 QWK131092:QWK131093 RGG131092:RGG131093 RQC131092:RQC131093 RZY131092:RZY131093 SJU131092:SJU131093 STQ131092:STQ131093 TDM131092:TDM131093 TNI131092:TNI131093 TXE131092:TXE131093 UHA131092:UHA131093 UQW131092:UQW131093 VAS131092:VAS131093 VKO131092:VKO131093 VUK131092:VUK131093 WEG131092:WEG131093 WOC131092:WOC131093 WXY131092:WXY131093 T196628:T196629 LM196628:LM196629 VI196628:VI196629 AFE196628:AFE196629 APA196628:APA196629 AYW196628:AYW196629 BIS196628:BIS196629 BSO196628:BSO196629 CCK196628:CCK196629 CMG196628:CMG196629 CWC196628:CWC196629 DFY196628:DFY196629 DPU196628:DPU196629 DZQ196628:DZQ196629 EJM196628:EJM196629 ETI196628:ETI196629 FDE196628:FDE196629 FNA196628:FNA196629 FWW196628:FWW196629 GGS196628:GGS196629 GQO196628:GQO196629 HAK196628:HAK196629 HKG196628:HKG196629 HUC196628:HUC196629 IDY196628:IDY196629 INU196628:INU196629 IXQ196628:IXQ196629 JHM196628:JHM196629 JRI196628:JRI196629 KBE196628:KBE196629 KLA196628:KLA196629 KUW196628:KUW196629 LES196628:LES196629 LOO196628:LOO196629 LYK196628:LYK196629 MIG196628:MIG196629 MSC196628:MSC196629 NBY196628:NBY196629 NLU196628:NLU196629 NVQ196628:NVQ196629 OFM196628:OFM196629 OPI196628:OPI196629 OZE196628:OZE196629 PJA196628:PJA196629 PSW196628:PSW196629 QCS196628:QCS196629 QMO196628:QMO196629 QWK196628:QWK196629 RGG196628:RGG196629 RQC196628:RQC196629 RZY196628:RZY196629 SJU196628:SJU196629 STQ196628:STQ196629 TDM196628:TDM196629 TNI196628:TNI196629 TXE196628:TXE196629 UHA196628:UHA196629 UQW196628:UQW196629 VAS196628:VAS196629 VKO196628:VKO196629 VUK196628:VUK196629 WEG196628:WEG196629 WOC196628:WOC196629 WXY196628:WXY196629 T262164:T262165 LM262164:LM262165 VI262164:VI262165 AFE262164:AFE262165 APA262164:APA262165 AYW262164:AYW262165 BIS262164:BIS262165 BSO262164:BSO262165 CCK262164:CCK262165 CMG262164:CMG262165 CWC262164:CWC262165 DFY262164:DFY262165 DPU262164:DPU262165 DZQ262164:DZQ262165 EJM262164:EJM262165 ETI262164:ETI262165 FDE262164:FDE262165 FNA262164:FNA262165 FWW262164:FWW262165 GGS262164:GGS262165 GQO262164:GQO262165 HAK262164:HAK262165 HKG262164:HKG262165 HUC262164:HUC262165 IDY262164:IDY262165 INU262164:INU262165 IXQ262164:IXQ262165 JHM262164:JHM262165 JRI262164:JRI262165 KBE262164:KBE262165 KLA262164:KLA262165 KUW262164:KUW262165 LES262164:LES262165 LOO262164:LOO262165 LYK262164:LYK262165 MIG262164:MIG262165 MSC262164:MSC262165 NBY262164:NBY262165 NLU262164:NLU262165 NVQ262164:NVQ262165 OFM262164:OFM262165 OPI262164:OPI262165 OZE262164:OZE262165 PJA262164:PJA262165 PSW262164:PSW262165 QCS262164:QCS262165 QMO262164:QMO262165 QWK262164:QWK262165 RGG262164:RGG262165 RQC262164:RQC262165 RZY262164:RZY262165 SJU262164:SJU262165 STQ262164:STQ262165 TDM262164:TDM262165 TNI262164:TNI262165 TXE262164:TXE262165 UHA262164:UHA262165 UQW262164:UQW262165 VAS262164:VAS262165 VKO262164:VKO262165 VUK262164:VUK262165 WEG262164:WEG262165 WOC262164:WOC262165 WXY262164:WXY262165 T327700:T327701 LM327700:LM327701 VI327700:VI327701 AFE327700:AFE327701 APA327700:APA327701 AYW327700:AYW327701 BIS327700:BIS327701 BSO327700:BSO327701 CCK327700:CCK327701 CMG327700:CMG327701 CWC327700:CWC327701 DFY327700:DFY327701 DPU327700:DPU327701 DZQ327700:DZQ327701 EJM327700:EJM327701 ETI327700:ETI327701 FDE327700:FDE327701 FNA327700:FNA327701 FWW327700:FWW327701 GGS327700:GGS327701 GQO327700:GQO327701 HAK327700:HAK327701 HKG327700:HKG327701 HUC327700:HUC327701 IDY327700:IDY327701 INU327700:INU327701 IXQ327700:IXQ327701 JHM327700:JHM327701 JRI327700:JRI327701 KBE327700:KBE327701 KLA327700:KLA327701 KUW327700:KUW327701 LES327700:LES327701 LOO327700:LOO327701 LYK327700:LYK327701 MIG327700:MIG327701 MSC327700:MSC327701 NBY327700:NBY327701 NLU327700:NLU327701 NVQ327700:NVQ327701 OFM327700:OFM327701 OPI327700:OPI327701 OZE327700:OZE327701 PJA327700:PJA327701 PSW327700:PSW327701 QCS327700:QCS327701 QMO327700:QMO327701 QWK327700:QWK327701 RGG327700:RGG327701 RQC327700:RQC327701 RZY327700:RZY327701 SJU327700:SJU327701 STQ327700:STQ327701 TDM327700:TDM327701 TNI327700:TNI327701 TXE327700:TXE327701 UHA327700:UHA327701 UQW327700:UQW327701 VAS327700:VAS327701 VKO327700:VKO327701 VUK327700:VUK327701 WEG327700:WEG327701 WOC327700:WOC327701 WXY327700:WXY327701 T393236:T393237 LM393236:LM393237 VI393236:VI393237 AFE393236:AFE393237 APA393236:APA393237 AYW393236:AYW393237 BIS393236:BIS393237 BSO393236:BSO393237 CCK393236:CCK393237 CMG393236:CMG393237 CWC393236:CWC393237 DFY393236:DFY393237 DPU393236:DPU393237 DZQ393236:DZQ393237 EJM393236:EJM393237 ETI393236:ETI393237 FDE393236:FDE393237 FNA393236:FNA393237 FWW393236:FWW393237 GGS393236:GGS393237 GQO393236:GQO393237 HAK393236:HAK393237 HKG393236:HKG393237 HUC393236:HUC393237 IDY393236:IDY393237 INU393236:INU393237 IXQ393236:IXQ393237 JHM393236:JHM393237 JRI393236:JRI393237 KBE393236:KBE393237 KLA393236:KLA393237 KUW393236:KUW393237 LES393236:LES393237 LOO393236:LOO393237 LYK393236:LYK393237 MIG393236:MIG393237 MSC393236:MSC393237 NBY393236:NBY393237 NLU393236:NLU393237 NVQ393236:NVQ393237 OFM393236:OFM393237 OPI393236:OPI393237 OZE393236:OZE393237 PJA393236:PJA393237 PSW393236:PSW393237 QCS393236:QCS393237 QMO393236:QMO393237 QWK393236:QWK393237 RGG393236:RGG393237 RQC393236:RQC393237 RZY393236:RZY393237 SJU393236:SJU393237 STQ393236:STQ393237 TDM393236:TDM393237 TNI393236:TNI393237 TXE393236:TXE393237 UHA393236:UHA393237 UQW393236:UQW393237 VAS393236:VAS393237 VKO393236:VKO393237 VUK393236:VUK393237 WEG393236:WEG393237 WOC393236:WOC393237 WXY393236:WXY393237 T458772:T458773 LM458772:LM458773 VI458772:VI458773 AFE458772:AFE458773 APA458772:APA458773 AYW458772:AYW458773 BIS458772:BIS458773 BSO458772:BSO458773 CCK458772:CCK458773 CMG458772:CMG458773 CWC458772:CWC458773 DFY458772:DFY458773 DPU458772:DPU458773 DZQ458772:DZQ458773 EJM458772:EJM458773 ETI458772:ETI458773 FDE458772:FDE458773 FNA458772:FNA458773 FWW458772:FWW458773 GGS458772:GGS458773 GQO458772:GQO458773 HAK458772:HAK458773 HKG458772:HKG458773 HUC458772:HUC458773 IDY458772:IDY458773 INU458772:INU458773 IXQ458772:IXQ458773 JHM458772:JHM458773 JRI458772:JRI458773 KBE458772:KBE458773 KLA458772:KLA458773 KUW458772:KUW458773 LES458772:LES458773 LOO458772:LOO458773 LYK458772:LYK458773 MIG458772:MIG458773 MSC458772:MSC458773 NBY458772:NBY458773 NLU458772:NLU458773 NVQ458772:NVQ458773 OFM458772:OFM458773 OPI458772:OPI458773 OZE458772:OZE458773 PJA458772:PJA458773 PSW458772:PSW458773 QCS458772:QCS458773 QMO458772:QMO458773 QWK458772:QWK458773 RGG458772:RGG458773 RQC458772:RQC458773 RZY458772:RZY458773 SJU458772:SJU458773 STQ458772:STQ458773 TDM458772:TDM458773 TNI458772:TNI458773 TXE458772:TXE458773 UHA458772:UHA458773 UQW458772:UQW458773 VAS458772:VAS458773 VKO458772:VKO458773 VUK458772:VUK458773 WEG458772:WEG458773 WOC458772:WOC458773 WXY458772:WXY458773 T524308:T524309 LM524308:LM524309 VI524308:VI524309 AFE524308:AFE524309 APA524308:APA524309 AYW524308:AYW524309 BIS524308:BIS524309 BSO524308:BSO524309 CCK524308:CCK524309 CMG524308:CMG524309 CWC524308:CWC524309 DFY524308:DFY524309 DPU524308:DPU524309 DZQ524308:DZQ524309 EJM524308:EJM524309 ETI524308:ETI524309 FDE524308:FDE524309 FNA524308:FNA524309 FWW524308:FWW524309 GGS524308:GGS524309 GQO524308:GQO524309 HAK524308:HAK524309 HKG524308:HKG524309 HUC524308:HUC524309 IDY524308:IDY524309 INU524308:INU524309 IXQ524308:IXQ524309 JHM524308:JHM524309 JRI524308:JRI524309 KBE524308:KBE524309 KLA524308:KLA524309 KUW524308:KUW524309 LES524308:LES524309 LOO524308:LOO524309 LYK524308:LYK524309 MIG524308:MIG524309 MSC524308:MSC524309 NBY524308:NBY524309 NLU524308:NLU524309 NVQ524308:NVQ524309 OFM524308:OFM524309 OPI524308:OPI524309 OZE524308:OZE524309 PJA524308:PJA524309 PSW524308:PSW524309 QCS524308:QCS524309 QMO524308:QMO524309 QWK524308:QWK524309 RGG524308:RGG524309 RQC524308:RQC524309 RZY524308:RZY524309 SJU524308:SJU524309 STQ524308:STQ524309 TDM524308:TDM524309 TNI524308:TNI524309 TXE524308:TXE524309 UHA524308:UHA524309 UQW524308:UQW524309 VAS524308:VAS524309 VKO524308:VKO524309 VUK524308:VUK524309 WEG524308:WEG524309 WOC524308:WOC524309 WXY524308:WXY524309 T589844:T589845 LM589844:LM589845 VI589844:VI589845 AFE589844:AFE589845 APA589844:APA589845 AYW589844:AYW589845 BIS589844:BIS589845 BSO589844:BSO589845 CCK589844:CCK589845 CMG589844:CMG589845 CWC589844:CWC589845 DFY589844:DFY589845 DPU589844:DPU589845 DZQ589844:DZQ589845 EJM589844:EJM589845 ETI589844:ETI589845 FDE589844:FDE589845 FNA589844:FNA589845 FWW589844:FWW589845 GGS589844:GGS589845 GQO589844:GQO589845 HAK589844:HAK589845 HKG589844:HKG589845 HUC589844:HUC589845 IDY589844:IDY589845 INU589844:INU589845 IXQ589844:IXQ589845 JHM589844:JHM589845 JRI589844:JRI589845 KBE589844:KBE589845 KLA589844:KLA589845 KUW589844:KUW589845 LES589844:LES589845 LOO589844:LOO589845 LYK589844:LYK589845 MIG589844:MIG589845 MSC589844:MSC589845 NBY589844:NBY589845 NLU589844:NLU589845 NVQ589844:NVQ589845 OFM589844:OFM589845 OPI589844:OPI589845 OZE589844:OZE589845 PJA589844:PJA589845 PSW589844:PSW589845 QCS589844:QCS589845 QMO589844:QMO589845 QWK589844:QWK589845 RGG589844:RGG589845 RQC589844:RQC589845 RZY589844:RZY589845 SJU589844:SJU589845 STQ589844:STQ589845 TDM589844:TDM589845 TNI589844:TNI589845 TXE589844:TXE589845 UHA589844:UHA589845 UQW589844:UQW589845 VAS589844:VAS589845 VKO589844:VKO589845 VUK589844:VUK589845 WEG589844:WEG589845 WOC589844:WOC589845 WXY589844:WXY589845 T655380:T655381 LM655380:LM655381 VI655380:VI655381 AFE655380:AFE655381 APA655380:APA655381 AYW655380:AYW655381 BIS655380:BIS655381 BSO655380:BSO655381 CCK655380:CCK655381 CMG655380:CMG655381 CWC655380:CWC655381 DFY655380:DFY655381 DPU655380:DPU655381 DZQ655380:DZQ655381 EJM655380:EJM655381 ETI655380:ETI655381 FDE655380:FDE655381 FNA655380:FNA655381 FWW655380:FWW655381 GGS655380:GGS655381 GQO655380:GQO655381 HAK655380:HAK655381 HKG655380:HKG655381 HUC655380:HUC655381 IDY655380:IDY655381 INU655380:INU655381 IXQ655380:IXQ655381 JHM655380:JHM655381 JRI655380:JRI655381 KBE655380:KBE655381 KLA655380:KLA655381 KUW655380:KUW655381 LES655380:LES655381 LOO655380:LOO655381 LYK655380:LYK655381 MIG655380:MIG655381 MSC655380:MSC655381 NBY655380:NBY655381 NLU655380:NLU655381 NVQ655380:NVQ655381 OFM655380:OFM655381 OPI655380:OPI655381 OZE655380:OZE655381 PJA655380:PJA655381 PSW655380:PSW655381 QCS655380:QCS655381 QMO655380:QMO655381 QWK655380:QWK655381 RGG655380:RGG655381 RQC655380:RQC655381 RZY655380:RZY655381 SJU655380:SJU655381 STQ655380:STQ655381 TDM655380:TDM655381 TNI655380:TNI655381 TXE655380:TXE655381 UHA655380:UHA655381 UQW655380:UQW655381 VAS655380:VAS655381 VKO655380:VKO655381 VUK655380:VUK655381 WEG655380:WEG655381 WOC655380:WOC655381 WXY655380:WXY655381 T720916:T720917 LM720916:LM720917 VI720916:VI720917 AFE720916:AFE720917 APA720916:APA720917 AYW720916:AYW720917 BIS720916:BIS720917 BSO720916:BSO720917 CCK720916:CCK720917 CMG720916:CMG720917 CWC720916:CWC720917 DFY720916:DFY720917 DPU720916:DPU720917 DZQ720916:DZQ720917 EJM720916:EJM720917 ETI720916:ETI720917 FDE720916:FDE720917 FNA720916:FNA720917 FWW720916:FWW720917 GGS720916:GGS720917 GQO720916:GQO720917 HAK720916:HAK720917 HKG720916:HKG720917 HUC720916:HUC720917 IDY720916:IDY720917 INU720916:INU720917 IXQ720916:IXQ720917 JHM720916:JHM720917 JRI720916:JRI720917 KBE720916:KBE720917 KLA720916:KLA720917 KUW720916:KUW720917 LES720916:LES720917 LOO720916:LOO720917 LYK720916:LYK720917 MIG720916:MIG720917 MSC720916:MSC720917 NBY720916:NBY720917 NLU720916:NLU720917 NVQ720916:NVQ720917 OFM720916:OFM720917 OPI720916:OPI720917 OZE720916:OZE720917 PJA720916:PJA720917 PSW720916:PSW720917 QCS720916:QCS720917 QMO720916:QMO720917 QWK720916:QWK720917 RGG720916:RGG720917 RQC720916:RQC720917 RZY720916:RZY720917 SJU720916:SJU720917 STQ720916:STQ720917 TDM720916:TDM720917 TNI720916:TNI720917 TXE720916:TXE720917 UHA720916:UHA720917 UQW720916:UQW720917 VAS720916:VAS720917 VKO720916:VKO720917 VUK720916:VUK720917 WEG720916:WEG720917 WOC720916:WOC720917 WXY720916:WXY720917 T786452:T786453 LM786452:LM786453 VI786452:VI786453 AFE786452:AFE786453 APA786452:APA786453 AYW786452:AYW786453 BIS786452:BIS786453 BSO786452:BSO786453 CCK786452:CCK786453 CMG786452:CMG786453 CWC786452:CWC786453 DFY786452:DFY786453 DPU786452:DPU786453 DZQ786452:DZQ786453 EJM786452:EJM786453 ETI786452:ETI786453 FDE786452:FDE786453 FNA786452:FNA786453 FWW786452:FWW786453 GGS786452:GGS786453 GQO786452:GQO786453 HAK786452:HAK786453 HKG786452:HKG786453 HUC786452:HUC786453 IDY786452:IDY786453 INU786452:INU786453 IXQ786452:IXQ786453 JHM786452:JHM786453 JRI786452:JRI786453 KBE786452:KBE786453 KLA786452:KLA786453 KUW786452:KUW786453 LES786452:LES786453 LOO786452:LOO786453 LYK786452:LYK786453 MIG786452:MIG786453 MSC786452:MSC786453 NBY786452:NBY786453 NLU786452:NLU786453 NVQ786452:NVQ786453 OFM786452:OFM786453 OPI786452:OPI786453 OZE786452:OZE786453 PJA786452:PJA786453 PSW786452:PSW786453 QCS786452:QCS786453 QMO786452:QMO786453 QWK786452:QWK786453 RGG786452:RGG786453 RQC786452:RQC786453 RZY786452:RZY786453 SJU786452:SJU786453 STQ786452:STQ786453 TDM786452:TDM786453 TNI786452:TNI786453 TXE786452:TXE786453 UHA786452:UHA786453 UQW786452:UQW786453 VAS786452:VAS786453 VKO786452:VKO786453 VUK786452:VUK786453 WEG786452:WEG786453 WOC786452:WOC786453 WXY786452:WXY786453 T851988:T851989 LM851988:LM851989 VI851988:VI851989 AFE851988:AFE851989 APA851988:APA851989 AYW851988:AYW851989 BIS851988:BIS851989 BSO851988:BSO851989 CCK851988:CCK851989 CMG851988:CMG851989 CWC851988:CWC851989 DFY851988:DFY851989 DPU851988:DPU851989 DZQ851988:DZQ851989 EJM851988:EJM851989 ETI851988:ETI851989 FDE851988:FDE851989 FNA851988:FNA851989 FWW851988:FWW851989 GGS851988:GGS851989 GQO851988:GQO851989 HAK851988:HAK851989 HKG851988:HKG851989 HUC851988:HUC851989 IDY851988:IDY851989 INU851988:INU851989 IXQ851988:IXQ851989 JHM851988:JHM851989 JRI851988:JRI851989 KBE851988:KBE851989 KLA851988:KLA851989 KUW851988:KUW851989 LES851988:LES851989 LOO851988:LOO851989 LYK851988:LYK851989 MIG851988:MIG851989 MSC851988:MSC851989 NBY851988:NBY851989 NLU851988:NLU851989 NVQ851988:NVQ851989 OFM851988:OFM851989 OPI851988:OPI851989 OZE851988:OZE851989 PJA851988:PJA851989 PSW851988:PSW851989 QCS851988:QCS851989 QMO851988:QMO851989 QWK851988:QWK851989 RGG851988:RGG851989 RQC851988:RQC851989 RZY851988:RZY851989 SJU851988:SJU851989 STQ851988:STQ851989 TDM851988:TDM851989 TNI851988:TNI851989 TXE851988:TXE851989 UHA851988:UHA851989 UQW851988:UQW851989 VAS851988:VAS851989 VKO851988:VKO851989 VUK851988:VUK851989 WEG851988:WEG851989 WOC851988:WOC851989 WXY851988:WXY851989 T917524:T917525 LM917524:LM917525 VI917524:VI917525 AFE917524:AFE917525 APA917524:APA917525 AYW917524:AYW917525 BIS917524:BIS917525 BSO917524:BSO917525 CCK917524:CCK917525 CMG917524:CMG917525 CWC917524:CWC917525 DFY917524:DFY917525 DPU917524:DPU917525 DZQ917524:DZQ917525 EJM917524:EJM917525 ETI917524:ETI917525 FDE917524:FDE917525 FNA917524:FNA917525 FWW917524:FWW917525 GGS917524:GGS917525 GQO917524:GQO917525 HAK917524:HAK917525 HKG917524:HKG917525 HUC917524:HUC917525 IDY917524:IDY917525 INU917524:INU917525 IXQ917524:IXQ917525 JHM917524:JHM917525 JRI917524:JRI917525 KBE917524:KBE917525 KLA917524:KLA917525 KUW917524:KUW917525 LES917524:LES917525 LOO917524:LOO917525 LYK917524:LYK917525 MIG917524:MIG917525 MSC917524:MSC917525 NBY917524:NBY917525 NLU917524:NLU917525 NVQ917524:NVQ917525 OFM917524:OFM917525 OPI917524:OPI917525 OZE917524:OZE917525 PJA917524:PJA917525 PSW917524:PSW917525 QCS917524:QCS917525 QMO917524:QMO917525 QWK917524:QWK917525 RGG917524:RGG917525 RQC917524:RQC917525 RZY917524:RZY917525 SJU917524:SJU917525 STQ917524:STQ917525 TDM917524:TDM917525 TNI917524:TNI917525 TXE917524:TXE917525 UHA917524:UHA917525 UQW917524:UQW917525 VAS917524:VAS917525 VKO917524:VKO917525 VUK917524:VUK917525 WEG917524:WEG917525 WOC917524:WOC917525 WXY917524:WXY917525 T983060:T983061 LM983060:LM983061 VI983060:VI983061 AFE983060:AFE983061 APA983060:APA983061 AYW983060:AYW983061 BIS983060:BIS983061 BSO983060:BSO983061 CCK983060:CCK983061 CMG983060:CMG983061 CWC983060:CWC983061 DFY983060:DFY983061 DPU983060:DPU983061 DZQ983060:DZQ983061 EJM983060:EJM983061 ETI983060:ETI983061 FDE983060:FDE983061 FNA983060:FNA983061 FWW983060:FWW983061 GGS983060:GGS983061 GQO983060:GQO983061 HAK983060:HAK983061 HKG983060:HKG983061 HUC983060:HUC983061 IDY983060:IDY983061 INU983060:INU983061 IXQ983060:IXQ983061 JHM983060:JHM983061 JRI983060:JRI983061 KBE983060:KBE983061 KLA983060:KLA983061 KUW983060:KUW983061 LES983060:LES983061 LOO983060:LOO983061 LYK983060:LYK983061 MIG983060:MIG983061 MSC983060:MSC983061 NBY983060:NBY983061 NLU983060:NLU983061 NVQ983060:NVQ983061 OFM983060:OFM983061 OPI983060:OPI983061 OZE983060:OZE983061 PJA983060:PJA983061 PSW983060:PSW983061 QCS983060:QCS983061 QMO983060:QMO983061 QWK983060:QWK983061 RGG983060:RGG983061 RQC983060:RQC983061 RZY983060:RZY983061 SJU983060:SJU983061 STQ983060:STQ983061 TDM983060:TDM983061 TNI983060:TNI983061 TXE983060:TXE983061 UHA983060:UHA983061 UQW983060:UQW983061 VAS983060:VAS983061 VKO983060:VKO983061 VUK983060:VUK983061 WEG983060:WEG983061 WOC983060:WOC983061 WXY983060:WXY983061 WXW983060:WXW983061 R65556:R65557 LK65556:LK65557 VG65556:VG65557 AFC65556:AFC65557 AOY65556:AOY65557 AYU65556:AYU65557 BIQ65556:BIQ65557 BSM65556:BSM65557 CCI65556:CCI65557 CME65556:CME65557 CWA65556:CWA65557 DFW65556:DFW65557 DPS65556:DPS65557 DZO65556:DZO65557 EJK65556:EJK65557 ETG65556:ETG65557 FDC65556:FDC65557 FMY65556:FMY65557 FWU65556:FWU65557 GGQ65556:GGQ65557 GQM65556:GQM65557 HAI65556:HAI65557 HKE65556:HKE65557 HUA65556:HUA65557 IDW65556:IDW65557 INS65556:INS65557 IXO65556:IXO65557 JHK65556:JHK65557 JRG65556:JRG65557 KBC65556:KBC65557 KKY65556:KKY65557 KUU65556:KUU65557 LEQ65556:LEQ65557 LOM65556:LOM65557 LYI65556:LYI65557 MIE65556:MIE65557 MSA65556:MSA65557 NBW65556:NBW65557 NLS65556:NLS65557 NVO65556:NVO65557 OFK65556:OFK65557 OPG65556:OPG65557 OZC65556:OZC65557 PIY65556:PIY65557 PSU65556:PSU65557 QCQ65556:QCQ65557 QMM65556:QMM65557 QWI65556:QWI65557 RGE65556:RGE65557 RQA65556:RQA65557 RZW65556:RZW65557 SJS65556:SJS65557 STO65556:STO65557 TDK65556:TDK65557 TNG65556:TNG65557 TXC65556:TXC65557 UGY65556:UGY65557 UQU65556:UQU65557 VAQ65556:VAQ65557 VKM65556:VKM65557 VUI65556:VUI65557 WEE65556:WEE65557 WOA65556:WOA65557 WXW65556:WXW65557 R131092:R131093 LK131092:LK131093 VG131092:VG131093 AFC131092:AFC131093 AOY131092:AOY131093 AYU131092:AYU131093 BIQ131092:BIQ131093 BSM131092:BSM131093 CCI131092:CCI131093 CME131092:CME131093 CWA131092:CWA131093 DFW131092:DFW131093 DPS131092:DPS131093 DZO131092:DZO131093 EJK131092:EJK131093 ETG131092:ETG131093 FDC131092:FDC131093 FMY131092:FMY131093 FWU131092:FWU131093 GGQ131092:GGQ131093 GQM131092:GQM131093 HAI131092:HAI131093 HKE131092:HKE131093 HUA131092:HUA131093 IDW131092:IDW131093 INS131092:INS131093 IXO131092:IXO131093 JHK131092:JHK131093 JRG131092:JRG131093 KBC131092:KBC131093 KKY131092:KKY131093 KUU131092:KUU131093 LEQ131092:LEQ131093 LOM131092:LOM131093 LYI131092:LYI131093 MIE131092:MIE131093 MSA131092:MSA131093 NBW131092:NBW131093 NLS131092:NLS131093 NVO131092:NVO131093 OFK131092:OFK131093 OPG131092:OPG131093 OZC131092:OZC131093 PIY131092:PIY131093 PSU131092:PSU131093 QCQ131092:QCQ131093 QMM131092:QMM131093 QWI131092:QWI131093 RGE131092:RGE131093 RQA131092:RQA131093 RZW131092:RZW131093 SJS131092:SJS131093 STO131092:STO131093 TDK131092:TDK131093 TNG131092:TNG131093 TXC131092:TXC131093 UGY131092:UGY131093 UQU131092:UQU131093 VAQ131092:VAQ131093 VKM131092:VKM131093 VUI131092:VUI131093 WEE131092:WEE131093 WOA131092:WOA131093 WXW131092:WXW131093 R196628:R196629 LK196628:LK196629 VG196628:VG196629 AFC196628:AFC196629 AOY196628:AOY196629 AYU196628:AYU196629 BIQ196628:BIQ196629 BSM196628:BSM196629 CCI196628:CCI196629 CME196628:CME196629 CWA196628:CWA196629 DFW196628:DFW196629 DPS196628:DPS196629 DZO196628:DZO196629 EJK196628:EJK196629 ETG196628:ETG196629 FDC196628:FDC196629 FMY196628:FMY196629 FWU196628:FWU196629 GGQ196628:GGQ196629 GQM196628:GQM196629 HAI196628:HAI196629 HKE196628:HKE196629 HUA196628:HUA196629 IDW196628:IDW196629 INS196628:INS196629 IXO196628:IXO196629 JHK196628:JHK196629 JRG196628:JRG196629 KBC196628:KBC196629 KKY196628:KKY196629 KUU196628:KUU196629 LEQ196628:LEQ196629 LOM196628:LOM196629 LYI196628:LYI196629 MIE196628:MIE196629 MSA196628:MSA196629 NBW196628:NBW196629 NLS196628:NLS196629 NVO196628:NVO196629 OFK196628:OFK196629 OPG196628:OPG196629 OZC196628:OZC196629 PIY196628:PIY196629 PSU196628:PSU196629 QCQ196628:QCQ196629 QMM196628:QMM196629 QWI196628:QWI196629 RGE196628:RGE196629 RQA196628:RQA196629 RZW196628:RZW196629 SJS196628:SJS196629 STO196628:STO196629 TDK196628:TDK196629 TNG196628:TNG196629 TXC196628:TXC196629 UGY196628:UGY196629 UQU196628:UQU196629 VAQ196628:VAQ196629 VKM196628:VKM196629 VUI196628:VUI196629 WEE196628:WEE196629 WOA196628:WOA196629 WXW196628:WXW196629 R262164:R262165 LK262164:LK262165 VG262164:VG262165 AFC262164:AFC262165 AOY262164:AOY262165 AYU262164:AYU262165 BIQ262164:BIQ262165 BSM262164:BSM262165 CCI262164:CCI262165 CME262164:CME262165 CWA262164:CWA262165 DFW262164:DFW262165 DPS262164:DPS262165 DZO262164:DZO262165 EJK262164:EJK262165 ETG262164:ETG262165 FDC262164:FDC262165 FMY262164:FMY262165 FWU262164:FWU262165 GGQ262164:GGQ262165 GQM262164:GQM262165 HAI262164:HAI262165 HKE262164:HKE262165 HUA262164:HUA262165 IDW262164:IDW262165 INS262164:INS262165 IXO262164:IXO262165 JHK262164:JHK262165 JRG262164:JRG262165 KBC262164:KBC262165 KKY262164:KKY262165 KUU262164:KUU262165 LEQ262164:LEQ262165 LOM262164:LOM262165 LYI262164:LYI262165 MIE262164:MIE262165 MSA262164:MSA262165 NBW262164:NBW262165 NLS262164:NLS262165 NVO262164:NVO262165 OFK262164:OFK262165 OPG262164:OPG262165 OZC262164:OZC262165 PIY262164:PIY262165 PSU262164:PSU262165 QCQ262164:QCQ262165 QMM262164:QMM262165 QWI262164:QWI262165 RGE262164:RGE262165 RQA262164:RQA262165 RZW262164:RZW262165 SJS262164:SJS262165 STO262164:STO262165 TDK262164:TDK262165 TNG262164:TNG262165 TXC262164:TXC262165 UGY262164:UGY262165 UQU262164:UQU262165 VAQ262164:VAQ262165 VKM262164:VKM262165 VUI262164:VUI262165 WEE262164:WEE262165 WOA262164:WOA262165 WXW262164:WXW262165 R327700:R327701 LK327700:LK327701 VG327700:VG327701 AFC327700:AFC327701 AOY327700:AOY327701 AYU327700:AYU327701 BIQ327700:BIQ327701 BSM327700:BSM327701 CCI327700:CCI327701 CME327700:CME327701 CWA327700:CWA327701 DFW327700:DFW327701 DPS327700:DPS327701 DZO327700:DZO327701 EJK327700:EJK327701 ETG327700:ETG327701 FDC327700:FDC327701 FMY327700:FMY327701 FWU327700:FWU327701 GGQ327700:GGQ327701 GQM327700:GQM327701 HAI327700:HAI327701 HKE327700:HKE327701 HUA327700:HUA327701 IDW327700:IDW327701 INS327700:INS327701 IXO327700:IXO327701 JHK327700:JHK327701 JRG327700:JRG327701 KBC327700:KBC327701 KKY327700:KKY327701 KUU327700:KUU327701 LEQ327700:LEQ327701 LOM327700:LOM327701 LYI327700:LYI327701 MIE327700:MIE327701 MSA327700:MSA327701 NBW327700:NBW327701 NLS327700:NLS327701 NVO327700:NVO327701 OFK327700:OFK327701 OPG327700:OPG327701 OZC327700:OZC327701 PIY327700:PIY327701 PSU327700:PSU327701 QCQ327700:QCQ327701 QMM327700:QMM327701 QWI327700:QWI327701 RGE327700:RGE327701 RQA327700:RQA327701 RZW327700:RZW327701 SJS327700:SJS327701 STO327700:STO327701 TDK327700:TDK327701 TNG327700:TNG327701 TXC327700:TXC327701 UGY327700:UGY327701 UQU327700:UQU327701 VAQ327700:VAQ327701 VKM327700:VKM327701 VUI327700:VUI327701 WEE327700:WEE327701 WOA327700:WOA327701 WXW327700:WXW327701 R393236:R393237 LK393236:LK393237 VG393236:VG393237 AFC393236:AFC393237 AOY393236:AOY393237 AYU393236:AYU393237 BIQ393236:BIQ393237 BSM393236:BSM393237 CCI393236:CCI393237 CME393236:CME393237 CWA393236:CWA393237 DFW393236:DFW393237 DPS393236:DPS393237 DZO393236:DZO393237 EJK393236:EJK393237 ETG393236:ETG393237 FDC393236:FDC393237 FMY393236:FMY393237 FWU393236:FWU393237 GGQ393236:GGQ393237 GQM393236:GQM393237 HAI393236:HAI393237 HKE393236:HKE393237 HUA393236:HUA393237 IDW393236:IDW393237 INS393236:INS393237 IXO393236:IXO393237 JHK393236:JHK393237 JRG393236:JRG393237 KBC393236:KBC393237 KKY393236:KKY393237 KUU393236:KUU393237 LEQ393236:LEQ393237 LOM393236:LOM393237 LYI393236:LYI393237 MIE393236:MIE393237 MSA393236:MSA393237 NBW393236:NBW393237 NLS393236:NLS393237 NVO393236:NVO393237 OFK393236:OFK393237 OPG393236:OPG393237 OZC393236:OZC393237 PIY393236:PIY393237 PSU393236:PSU393237 QCQ393236:QCQ393237 QMM393236:QMM393237 QWI393236:QWI393237 RGE393236:RGE393237 RQA393236:RQA393237 RZW393236:RZW393237 SJS393236:SJS393237 STO393236:STO393237 TDK393236:TDK393237 TNG393236:TNG393237 TXC393236:TXC393237 UGY393236:UGY393237 UQU393236:UQU393237 VAQ393236:VAQ393237 VKM393236:VKM393237 VUI393236:VUI393237 WEE393236:WEE393237 WOA393236:WOA393237 WXW393236:WXW393237 R458772:R458773 LK458772:LK458773 VG458772:VG458773 AFC458772:AFC458773 AOY458772:AOY458773 AYU458772:AYU458773 BIQ458772:BIQ458773 BSM458772:BSM458773 CCI458772:CCI458773 CME458772:CME458773 CWA458772:CWA458773 DFW458772:DFW458773 DPS458772:DPS458773 DZO458772:DZO458773 EJK458772:EJK458773 ETG458772:ETG458773 FDC458772:FDC458773 FMY458772:FMY458773 FWU458772:FWU458773 GGQ458772:GGQ458773 GQM458772:GQM458773 HAI458772:HAI458773 HKE458772:HKE458773 HUA458772:HUA458773 IDW458772:IDW458773 INS458772:INS458773 IXO458772:IXO458773 JHK458772:JHK458773 JRG458772:JRG458773 KBC458772:KBC458773 KKY458772:KKY458773 KUU458772:KUU458773 LEQ458772:LEQ458773 LOM458772:LOM458773 LYI458772:LYI458773 MIE458772:MIE458773 MSA458772:MSA458773 NBW458772:NBW458773 NLS458772:NLS458773 NVO458772:NVO458773 OFK458772:OFK458773 OPG458772:OPG458773 OZC458772:OZC458773 PIY458772:PIY458773 PSU458772:PSU458773 QCQ458772:QCQ458773 QMM458772:QMM458773 QWI458772:QWI458773 RGE458772:RGE458773 RQA458772:RQA458773 RZW458772:RZW458773 SJS458772:SJS458773 STO458772:STO458773 TDK458772:TDK458773 TNG458772:TNG458773 TXC458772:TXC458773 UGY458772:UGY458773 UQU458772:UQU458773 VAQ458772:VAQ458773 VKM458772:VKM458773 VUI458772:VUI458773 WEE458772:WEE458773 WOA458772:WOA458773 WXW458772:WXW458773 R524308:R524309 LK524308:LK524309 VG524308:VG524309 AFC524308:AFC524309 AOY524308:AOY524309 AYU524308:AYU524309 BIQ524308:BIQ524309 BSM524308:BSM524309 CCI524308:CCI524309 CME524308:CME524309 CWA524308:CWA524309 DFW524308:DFW524309 DPS524308:DPS524309 DZO524308:DZO524309 EJK524308:EJK524309 ETG524308:ETG524309 FDC524308:FDC524309 FMY524308:FMY524309 FWU524308:FWU524309 GGQ524308:GGQ524309 GQM524308:GQM524309 HAI524308:HAI524309 HKE524308:HKE524309 HUA524308:HUA524309 IDW524308:IDW524309 INS524308:INS524309 IXO524308:IXO524309 JHK524308:JHK524309 JRG524308:JRG524309 KBC524308:KBC524309 KKY524308:KKY524309 KUU524308:KUU524309 LEQ524308:LEQ524309 LOM524308:LOM524309 LYI524308:LYI524309 MIE524308:MIE524309 MSA524308:MSA524309 NBW524308:NBW524309 NLS524308:NLS524309 NVO524308:NVO524309 OFK524308:OFK524309 OPG524308:OPG524309 OZC524308:OZC524309 PIY524308:PIY524309 PSU524308:PSU524309 QCQ524308:QCQ524309 QMM524308:QMM524309 QWI524308:QWI524309 RGE524308:RGE524309 RQA524308:RQA524309 RZW524308:RZW524309 SJS524308:SJS524309 STO524308:STO524309 TDK524308:TDK524309 TNG524308:TNG524309 TXC524308:TXC524309 UGY524308:UGY524309 UQU524308:UQU524309 VAQ524308:VAQ524309 VKM524308:VKM524309 VUI524308:VUI524309 WEE524308:WEE524309 WOA524308:WOA524309 WXW524308:WXW524309 R589844:R589845 LK589844:LK589845 VG589844:VG589845 AFC589844:AFC589845 AOY589844:AOY589845 AYU589844:AYU589845 BIQ589844:BIQ589845 BSM589844:BSM589845 CCI589844:CCI589845 CME589844:CME589845 CWA589844:CWA589845 DFW589844:DFW589845 DPS589844:DPS589845 DZO589844:DZO589845 EJK589844:EJK589845 ETG589844:ETG589845 FDC589844:FDC589845 FMY589844:FMY589845 FWU589844:FWU589845 GGQ589844:GGQ589845 GQM589844:GQM589845 HAI589844:HAI589845 HKE589844:HKE589845 HUA589844:HUA589845 IDW589844:IDW589845 INS589844:INS589845 IXO589844:IXO589845 JHK589844:JHK589845 JRG589844:JRG589845 KBC589844:KBC589845 KKY589844:KKY589845 KUU589844:KUU589845 LEQ589844:LEQ589845 LOM589844:LOM589845 LYI589844:LYI589845 MIE589844:MIE589845 MSA589844:MSA589845 NBW589844:NBW589845 NLS589844:NLS589845 NVO589844:NVO589845 OFK589844:OFK589845 OPG589844:OPG589845 OZC589844:OZC589845 PIY589844:PIY589845 PSU589844:PSU589845 QCQ589844:QCQ589845 QMM589844:QMM589845 QWI589844:QWI589845 RGE589844:RGE589845 RQA589844:RQA589845 RZW589844:RZW589845 SJS589844:SJS589845 STO589844:STO589845 TDK589844:TDK589845 TNG589844:TNG589845 TXC589844:TXC589845 UGY589844:UGY589845 UQU589844:UQU589845 VAQ589844:VAQ589845 VKM589844:VKM589845 VUI589844:VUI589845 WEE589844:WEE589845 WOA589844:WOA589845 WXW589844:WXW589845 R655380:R655381 LK655380:LK655381 VG655380:VG655381 AFC655380:AFC655381 AOY655380:AOY655381 AYU655380:AYU655381 BIQ655380:BIQ655381 BSM655380:BSM655381 CCI655380:CCI655381 CME655380:CME655381 CWA655380:CWA655381 DFW655380:DFW655381 DPS655380:DPS655381 DZO655380:DZO655381 EJK655380:EJK655381 ETG655380:ETG655381 FDC655380:FDC655381 FMY655380:FMY655381 FWU655380:FWU655381 GGQ655380:GGQ655381 GQM655380:GQM655381 HAI655380:HAI655381 HKE655380:HKE655381 HUA655380:HUA655381 IDW655380:IDW655381 INS655380:INS655381 IXO655380:IXO655381 JHK655380:JHK655381 JRG655380:JRG655381 KBC655380:KBC655381 KKY655380:KKY655381 KUU655380:KUU655381 LEQ655380:LEQ655381 LOM655380:LOM655381 LYI655380:LYI655381 MIE655380:MIE655381 MSA655380:MSA655381 NBW655380:NBW655381 NLS655380:NLS655381 NVO655380:NVO655381 OFK655380:OFK655381 OPG655380:OPG655381 OZC655380:OZC655381 PIY655380:PIY655381 PSU655380:PSU655381 QCQ655380:QCQ655381 QMM655380:QMM655381 QWI655380:QWI655381 RGE655380:RGE655381 RQA655380:RQA655381 RZW655380:RZW655381 SJS655380:SJS655381 STO655380:STO655381 TDK655380:TDK655381 TNG655380:TNG655381 TXC655380:TXC655381 UGY655380:UGY655381 UQU655380:UQU655381 VAQ655380:VAQ655381 VKM655380:VKM655381 VUI655380:VUI655381 WEE655380:WEE655381 WOA655380:WOA655381 WXW655380:WXW655381 R720916:R720917 LK720916:LK720917 VG720916:VG720917 AFC720916:AFC720917 AOY720916:AOY720917 AYU720916:AYU720917 BIQ720916:BIQ720917 BSM720916:BSM720917 CCI720916:CCI720917 CME720916:CME720917 CWA720916:CWA720917 DFW720916:DFW720917 DPS720916:DPS720917 DZO720916:DZO720917 EJK720916:EJK720917 ETG720916:ETG720917 FDC720916:FDC720917 FMY720916:FMY720917 FWU720916:FWU720917 GGQ720916:GGQ720917 GQM720916:GQM720917 HAI720916:HAI720917 HKE720916:HKE720917 HUA720916:HUA720917 IDW720916:IDW720917 INS720916:INS720917 IXO720916:IXO720917 JHK720916:JHK720917 JRG720916:JRG720917 KBC720916:KBC720917 KKY720916:KKY720917 KUU720916:KUU720917 LEQ720916:LEQ720917 LOM720916:LOM720917 LYI720916:LYI720917 MIE720916:MIE720917 MSA720916:MSA720917 NBW720916:NBW720917 NLS720916:NLS720917 NVO720916:NVO720917 OFK720916:OFK720917 OPG720916:OPG720917 OZC720916:OZC720917 PIY720916:PIY720917 PSU720916:PSU720917 QCQ720916:QCQ720917 QMM720916:QMM720917 QWI720916:QWI720917 RGE720916:RGE720917 RQA720916:RQA720917 RZW720916:RZW720917 SJS720916:SJS720917 STO720916:STO720917 TDK720916:TDK720917 TNG720916:TNG720917 TXC720916:TXC720917 UGY720916:UGY720917 UQU720916:UQU720917 VAQ720916:VAQ720917 VKM720916:VKM720917 VUI720916:VUI720917 WEE720916:WEE720917 WOA720916:WOA720917 WXW720916:WXW720917 R786452:R786453 LK786452:LK786453 VG786452:VG786453 AFC786452:AFC786453 AOY786452:AOY786453 AYU786452:AYU786453 BIQ786452:BIQ786453 BSM786452:BSM786453 CCI786452:CCI786453 CME786452:CME786453 CWA786452:CWA786453 DFW786452:DFW786453 DPS786452:DPS786453 DZO786452:DZO786453 EJK786452:EJK786453 ETG786452:ETG786453 FDC786452:FDC786453 FMY786452:FMY786453 FWU786452:FWU786453 GGQ786452:GGQ786453 GQM786452:GQM786453 HAI786452:HAI786453 HKE786452:HKE786453 HUA786452:HUA786453 IDW786452:IDW786453 INS786452:INS786453 IXO786452:IXO786453 JHK786452:JHK786453 JRG786452:JRG786453 KBC786452:KBC786453 KKY786452:KKY786453 KUU786452:KUU786453 LEQ786452:LEQ786453 LOM786452:LOM786453 LYI786452:LYI786453 MIE786452:MIE786453 MSA786452:MSA786453 NBW786452:NBW786453 NLS786452:NLS786453 NVO786452:NVO786453 OFK786452:OFK786453 OPG786452:OPG786453 OZC786452:OZC786453 PIY786452:PIY786453 PSU786452:PSU786453 QCQ786452:QCQ786453 QMM786452:QMM786453 QWI786452:QWI786453 RGE786452:RGE786453 RQA786452:RQA786453 RZW786452:RZW786453 SJS786452:SJS786453 STO786452:STO786453 TDK786452:TDK786453 TNG786452:TNG786453 TXC786452:TXC786453 UGY786452:UGY786453 UQU786452:UQU786453 VAQ786452:VAQ786453 VKM786452:VKM786453 VUI786452:VUI786453 WEE786452:WEE786453 WOA786452:WOA786453 WXW786452:WXW786453 R851988:R851989 LK851988:LK851989 VG851988:VG851989 AFC851988:AFC851989 AOY851988:AOY851989 AYU851988:AYU851989 BIQ851988:BIQ851989 BSM851988:BSM851989 CCI851988:CCI851989 CME851988:CME851989 CWA851988:CWA851989 DFW851988:DFW851989 DPS851988:DPS851989 DZO851988:DZO851989 EJK851988:EJK851989 ETG851988:ETG851989 FDC851988:FDC851989 FMY851988:FMY851989 FWU851988:FWU851989 GGQ851988:GGQ851989 GQM851988:GQM851989 HAI851988:HAI851989 HKE851988:HKE851989 HUA851988:HUA851989 IDW851988:IDW851989 INS851988:INS851989 IXO851988:IXO851989 JHK851988:JHK851989 JRG851988:JRG851989 KBC851988:KBC851989 KKY851988:KKY851989 KUU851988:KUU851989 LEQ851988:LEQ851989 LOM851988:LOM851989 LYI851988:LYI851989 MIE851988:MIE851989 MSA851988:MSA851989 NBW851988:NBW851989 NLS851988:NLS851989 NVO851988:NVO851989 OFK851988:OFK851989 OPG851988:OPG851989 OZC851988:OZC851989 PIY851988:PIY851989 PSU851988:PSU851989 QCQ851988:QCQ851989 QMM851988:QMM851989 QWI851988:QWI851989 RGE851988:RGE851989 RQA851988:RQA851989 RZW851988:RZW851989 SJS851988:SJS851989 STO851988:STO851989 TDK851988:TDK851989 TNG851988:TNG851989 TXC851988:TXC851989 UGY851988:UGY851989 UQU851988:UQU851989 VAQ851988:VAQ851989 VKM851988:VKM851989 VUI851988:VUI851989 WEE851988:WEE851989 WOA851988:WOA851989 WXW851988:WXW851989 R917524:R917525 LK917524:LK917525 VG917524:VG917525 AFC917524:AFC917525 AOY917524:AOY917525 AYU917524:AYU917525 BIQ917524:BIQ917525 BSM917524:BSM917525 CCI917524:CCI917525 CME917524:CME917525 CWA917524:CWA917525 DFW917524:DFW917525 DPS917524:DPS917525 DZO917524:DZO917525 EJK917524:EJK917525 ETG917524:ETG917525 FDC917524:FDC917525 FMY917524:FMY917525 FWU917524:FWU917525 GGQ917524:GGQ917525 GQM917524:GQM917525 HAI917524:HAI917525 HKE917524:HKE917525 HUA917524:HUA917525 IDW917524:IDW917525 INS917524:INS917525 IXO917524:IXO917525 JHK917524:JHK917525 JRG917524:JRG917525 KBC917524:KBC917525 KKY917524:KKY917525 KUU917524:KUU917525 LEQ917524:LEQ917525 LOM917524:LOM917525 LYI917524:LYI917525 MIE917524:MIE917525 MSA917524:MSA917525 NBW917524:NBW917525 NLS917524:NLS917525 NVO917524:NVO917525 OFK917524:OFK917525 OPG917524:OPG917525 OZC917524:OZC917525 PIY917524:PIY917525 PSU917524:PSU917525 QCQ917524:QCQ917525 QMM917524:QMM917525 QWI917524:QWI917525 RGE917524:RGE917525 RQA917524:RQA917525 RZW917524:RZW917525 SJS917524:SJS917525 STO917524:STO917525 TDK917524:TDK917525 TNG917524:TNG917525 TXC917524:TXC917525 UGY917524:UGY917525 UQU917524:UQU917525 VAQ917524:VAQ917525 VKM917524:VKM917525 VUI917524:VUI917525 WEE917524:WEE917525 WOA917524:WOA917525 WXW917524:WXW917525 R983060:R983061 LK983060:LK983061 VG983060:VG983061 AFC983060:AFC983061 AOY983060:AOY983061 AYU983060:AYU983061 BIQ983060:BIQ983061 BSM983060:BSM983061 CCI983060:CCI983061 CME983060:CME983061 CWA983060:CWA983061 DFW983060:DFW983061 DPS983060:DPS983061 DZO983060:DZO983061 EJK983060:EJK983061 ETG983060:ETG983061 FDC983060:FDC983061 FMY983060:FMY983061 FWU983060:FWU983061 GGQ983060:GGQ983061 GQM983060:GQM983061 HAI983060:HAI983061 HKE983060:HKE983061 HUA983060:HUA983061 IDW983060:IDW983061 INS983060:INS983061 IXO983060:IXO983061 JHK983060:JHK983061 JRG983060:JRG983061 KBC983060:KBC983061 KKY983060:KKY983061 KUU983060:KUU983061 LEQ983060:LEQ983061 LOM983060:LOM983061 LYI983060:LYI983061 MIE983060:MIE983061 MSA983060:MSA983061 NBW983060:NBW983061 NLS983060:NLS983061 NVO983060:NVO983061 OFK983060:OFK983061 OPG983060:OPG983061 OZC983060:OZC983061 PIY983060:PIY983061 PSU983060:PSU983061 QCQ983060:QCQ983061 QMM983060:QMM983061 QWI983060:QWI983061 RGE983060:RGE983061 RQA983060:RQA983061 RZW983060:RZW983061 SJS983060:SJS983061 STO983060:STO983061 TDK983060:TDK983061 TNG983060:TNG983061 TXC983060:TXC983061 UGY983060:UGY983061 UQU983060:UQU983061 VAQ983060:VAQ983061 VKM983060:VKM983061 VUI983060:VUI983061 WEE983060:WEE983061 WOA983060:WOA983061 T24:T25 LM24:LM25 VI24:VI25 AFE24:AFE25 APA24:APA25 AYW24:AYW25 BIS24:BIS25 BSO24:BSO25 CCK24:CCK25 CMG24:CMG25 CWC24:CWC25 DFY24:DFY25 DPU24:DPU25 DZQ24:DZQ25 EJM24:EJM25 ETI24:ETI25 FDE24:FDE25 FNA24:FNA25 FWW24:FWW25 GGS24:GGS25 GQO24:GQO25 HAK24:HAK25 HKG24:HKG25 HUC24:HUC25 IDY24:IDY25 INU24:INU25 IXQ24:IXQ25 JHM24:JHM25 JRI24:JRI25 KBE24:KBE25 KLA24:KLA25 KUW24:KUW25 LES24:LES25 LOO24:LOO25 LYK24:LYK25 MIG24:MIG25 MSC24:MSC25 NBY24:NBY25 NLU24:NLU25 NVQ24:NVQ25 OFM24:OFM25 OPI24:OPI25 OZE24:OZE25 PJA24:PJA25 PSW24:PSW25 QCS24:QCS25 QMO24:QMO25 QWK24:QWK25 RGG24:RGG25 RQC24:RQC25 RZY24:RZY25 SJU24:SJU25 STQ24:STQ25 TDM24:TDM25 TNI24:TNI25 TXE24:TXE25 UHA24:UHA25 UQW24:UQW25 VAS24:VAS25 VKO24:VKO25 VUK24:VUK25 WEG24:WEG25 WOC24:WOC25 WXY24:WXY25 R24:R25 LK24:LK25 VG24:VG25 AFC24:AFC25 AOY24:AOY25 AYU24:AYU25 BIQ24:BIQ25 BSM24:BSM25 CCI24:CCI25 CME24:CME25 CWA24:CWA25 DFW24:DFW25 DPS24:DPS25 DZO24:DZO25 EJK24:EJK25 ETG24:ETG25 FDC24:FDC25 FMY24:FMY25 FWU24:FWU25 GGQ24:GGQ25 GQM24:GQM25 HAI24:HAI25 HKE24:HKE25 HUA24:HUA25 IDW24:IDW25 INS24:INS25 IXO24:IXO25 JHK24:JHK25 JRG24:JRG25 KBC24:KBC25 KKY24:KKY25 KUU24:KUU25 LEQ24:LEQ25 LOM24:LOM25 LYI24:LYI25 MIE24:MIE25 MSA24:MSA25 NBW24:NBW25 NLS24:NLS25 NVO24:NVO25 OFK24:OFK25 OPG24:OPG25 OZC24:OZC25 PIY24:PIY25 PSU24:PSU25 QCQ24:QCQ25 QMM24:QMM25 QWI24:QWI25 RGE24:RGE25 RQA24:RQA25 RZW24:RZW25 SJS24:SJS25 STO24:STO25 TDK24:TDK25 TNG24:TNG25 TXC24:TXC25 UGY24:UGY25 UQU24:UQU25 VAQ24:VAQ25 VKM24:VKM25 VUI24:VUI25 WEE24:WEE25 WOA24:WOA25 WXW24:WXW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C24:BC25 BA24:BA25 BJ65556:BJ65557 BJ131092:BJ131093 BJ196628:BJ196629 BJ262164:BJ262165 BJ327700:BJ327701 BJ393236:BJ393237 BJ458772:BJ458773 BJ524308:BJ524309 BJ589844:BJ589845 BJ655380:BJ655381 BJ720916:BJ720917 BJ786452:BJ786453 BJ851988:BJ851989 BJ917524:BJ917525 BJ983060:BJ983061 BH65556:BH65557 BH131092:BH131093 BH196628:BH196629 BH262164:BH262165 BH327700:BH327701 BH393236:BH393237 BH458772:BH458773 BH524308:BH524309 BH589844:BH589845 BH655380:BH655381 BH720916:BH720917 BH786452:BH786453 BH851988:BH851989 BH917524:BH917525 BH983060:BH983061 BJ24:BJ25 BH24:BH25 BQ65556:BQ65557 BQ131092:BQ131093 BQ196628:BQ196629 BQ262164:BQ262165 BQ327700:BQ327701 BQ393236:BQ393237 BQ458772:BQ458773 BQ524308:BQ524309 BQ589844:BQ589845 BQ655380:BQ655381 BQ720916:BQ720917 BQ786452:BQ786453 BQ851988:BQ851989 BQ917524:BQ917525 BQ983060:BQ983061 BO65556:BO65557 BO131092:BO131093 BO196628:BO196629 BO262164:BO262165 BO327700:BO327701 BO393236:BO393237 BO458772:BO458773 BO524308:BO524309 BO589844:BO589845 BO655380:BO655381 BO720916:BO720917 BO786452:BO786453 BO851988:BO851989 BO917524:BO917525 BO983060:BO983061 BQ24:BQ25 BO24:BO25"/>
    <dataValidation allowBlank="1" showInputMessage="1" showErrorMessage="1" prompt="Для выбора выполните двойной щелчок левой клавиши мыши по соответствующей ячейке." sqref="S65556:S65557 LL65556:LL65557 VH65556:VH65557 AFD65556:AFD65557 AOZ65556:AOZ65557 AYV65556:AYV65557 BIR65556:BIR65557 BSN65556:BSN65557 CCJ65556:CCJ65557 CMF65556:CMF65557 CWB65556:CWB65557 DFX65556:DFX65557 DPT65556:DPT65557 DZP65556:DZP65557 EJL65556:EJL65557 ETH65556:ETH65557 FDD65556:FDD65557 FMZ65556:FMZ65557 FWV65556:FWV65557 GGR65556:GGR65557 GQN65556:GQN65557 HAJ65556:HAJ65557 HKF65556:HKF65557 HUB65556:HUB65557 IDX65556:IDX65557 INT65556:INT65557 IXP65556:IXP65557 JHL65556:JHL65557 JRH65556:JRH65557 KBD65556:KBD65557 KKZ65556:KKZ65557 KUV65556:KUV65557 LER65556:LER65557 LON65556:LON65557 LYJ65556:LYJ65557 MIF65556:MIF65557 MSB65556:MSB65557 NBX65556:NBX65557 NLT65556:NLT65557 NVP65556:NVP65557 OFL65556:OFL65557 OPH65556:OPH65557 OZD65556:OZD65557 PIZ65556:PIZ65557 PSV65556:PSV65557 QCR65556:QCR65557 QMN65556:QMN65557 QWJ65556:QWJ65557 RGF65556:RGF65557 RQB65556:RQB65557 RZX65556:RZX65557 SJT65556:SJT65557 STP65556:STP65557 TDL65556:TDL65557 TNH65556:TNH65557 TXD65556:TXD65557 UGZ65556:UGZ65557 UQV65556:UQV65557 VAR65556:VAR65557 VKN65556:VKN65557 VUJ65556:VUJ65557 WEF65556:WEF65557 WOB65556:WOB65557 WXX65556:WXX65557 S131092:S131093 LL131092:LL131093 VH131092:VH131093 AFD131092:AFD131093 AOZ131092:AOZ131093 AYV131092:AYV131093 BIR131092:BIR131093 BSN131092:BSN131093 CCJ131092:CCJ131093 CMF131092:CMF131093 CWB131092:CWB131093 DFX131092:DFX131093 DPT131092:DPT131093 DZP131092:DZP131093 EJL131092:EJL131093 ETH131092:ETH131093 FDD131092:FDD131093 FMZ131092:FMZ131093 FWV131092:FWV131093 GGR131092:GGR131093 GQN131092:GQN131093 HAJ131092:HAJ131093 HKF131092:HKF131093 HUB131092:HUB131093 IDX131092:IDX131093 INT131092:INT131093 IXP131092:IXP131093 JHL131092:JHL131093 JRH131092:JRH131093 KBD131092:KBD131093 KKZ131092:KKZ131093 KUV131092:KUV131093 LER131092:LER131093 LON131092:LON131093 LYJ131092:LYJ131093 MIF131092:MIF131093 MSB131092:MSB131093 NBX131092:NBX131093 NLT131092:NLT131093 NVP131092:NVP131093 OFL131092:OFL131093 OPH131092:OPH131093 OZD131092:OZD131093 PIZ131092:PIZ131093 PSV131092:PSV131093 QCR131092:QCR131093 QMN131092:QMN131093 QWJ131092:QWJ131093 RGF131092:RGF131093 RQB131092:RQB131093 RZX131092:RZX131093 SJT131092:SJT131093 STP131092:STP131093 TDL131092:TDL131093 TNH131092:TNH131093 TXD131092:TXD131093 UGZ131092:UGZ131093 UQV131092:UQV131093 VAR131092:VAR131093 VKN131092:VKN131093 VUJ131092:VUJ131093 WEF131092:WEF131093 WOB131092:WOB131093 WXX131092:WXX131093 S196628:S196629 LL196628:LL196629 VH196628:VH196629 AFD196628:AFD196629 AOZ196628:AOZ196629 AYV196628:AYV196629 BIR196628:BIR196629 BSN196628:BSN196629 CCJ196628:CCJ196629 CMF196628:CMF196629 CWB196628:CWB196629 DFX196628:DFX196629 DPT196628:DPT196629 DZP196628:DZP196629 EJL196628:EJL196629 ETH196628:ETH196629 FDD196628:FDD196629 FMZ196628:FMZ196629 FWV196628:FWV196629 GGR196628:GGR196629 GQN196628:GQN196629 HAJ196628:HAJ196629 HKF196628:HKF196629 HUB196628:HUB196629 IDX196628:IDX196629 INT196628:INT196629 IXP196628:IXP196629 JHL196628:JHL196629 JRH196628:JRH196629 KBD196628:KBD196629 KKZ196628:KKZ196629 KUV196628:KUV196629 LER196628:LER196629 LON196628:LON196629 LYJ196628:LYJ196629 MIF196628:MIF196629 MSB196628:MSB196629 NBX196628:NBX196629 NLT196628:NLT196629 NVP196628:NVP196629 OFL196628:OFL196629 OPH196628:OPH196629 OZD196628:OZD196629 PIZ196628:PIZ196629 PSV196628:PSV196629 QCR196628:QCR196629 QMN196628:QMN196629 QWJ196628:QWJ196629 RGF196628:RGF196629 RQB196628:RQB196629 RZX196628:RZX196629 SJT196628:SJT196629 STP196628:STP196629 TDL196628:TDL196629 TNH196628:TNH196629 TXD196628:TXD196629 UGZ196628:UGZ196629 UQV196628:UQV196629 VAR196628:VAR196629 VKN196628:VKN196629 VUJ196628:VUJ196629 WEF196628:WEF196629 WOB196628:WOB196629 WXX196628:WXX196629 S262164:S262165 LL262164:LL262165 VH262164:VH262165 AFD262164:AFD262165 AOZ262164:AOZ262165 AYV262164:AYV262165 BIR262164:BIR262165 BSN262164:BSN262165 CCJ262164:CCJ262165 CMF262164:CMF262165 CWB262164:CWB262165 DFX262164:DFX262165 DPT262164:DPT262165 DZP262164:DZP262165 EJL262164:EJL262165 ETH262164:ETH262165 FDD262164:FDD262165 FMZ262164:FMZ262165 FWV262164:FWV262165 GGR262164:GGR262165 GQN262164:GQN262165 HAJ262164:HAJ262165 HKF262164:HKF262165 HUB262164:HUB262165 IDX262164:IDX262165 INT262164:INT262165 IXP262164:IXP262165 JHL262164:JHL262165 JRH262164:JRH262165 KBD262164:KBD262165 KKZ262164:KKZ262165 KUV262164:KUV262165 LER262164:LER262165 LON262164:LON262165 LYJ262164:LYJ262165 MIF262164:MIF262165 MSB262164:MSB262165 NBX262164:NBX262165 NLT262164:NLT262165 NVP262164:NVP262165 OFL262164:OFL262165 OPH262164:OPH262165 OZD262164:OZD262165 PIZ262164:PIZ262165 PSV262164:PSV262165 QCR262164:QCR262165 QMN262164:QMN262165 QWJ262164:QWJ262165 RGF262164:RGF262165 RQB262164:RQB262165 RZX262164:RZX262165 SJT262164:SJT262165 STP262164:STP262165 TDL262164:TDL262165 TNH262164:TNH262165 TXD262164:TXD262165 UGZ262164:UGZ262165 UQV262164:UQV262165 VAR262164:VAR262165 VKN262164:VKN262165 VUJ262164:VUJ262165 WEF262164:WEF262165 WOB262164:WOB262165 WXX262164:WXX262165 S327700:S327701 LL327700:LL327701 VH327700:VH327701 AFD327700:AFD327701 AOZ327700:AOZ327701 AYV327700:AYV327701 BIR327700:BIR327701 BSN327700:BSN327701 CCJ327700:CCJ327701 CMF327700:CMF327701 CWB327700:CWB327701 DFX327700:DFX327701 DPT327700:DPT327701 DZP327700:DZP327701 EJL327700:EJL327701 ETH327700:ETH327701 FDD327700:FDD327701 FMZ327700:FMZ327701 FWV327700:FWV327701 GGR327700:GGR327701 GQN327700:GQN327701 HAJ327700:HAJ327701 HKF327700:HKF327701 HUB327700:HUB327701 IDX327700:IDX327701 INT327700:INT327701 IXP327700:IXP327701 JHL327700:JHL327701 JRH327700:JRH327701 KBD327700:KBD327701 KKZ327700:KKZ327701 KUV327700:KUV327701 LER327700:LER327701 LON327700:LON327701 LYJ327700:LYJ327701 MIF327700:MIF327701 MSB327700:MSB327701 NBX327700:NBX327701 NLT327700:NLT327701 NVP327700:NVP327701 OFL327700:OFL327701 OPH327700:OPH327701 OZD327700:OZD327701 PIZ327700:PIZ327701 PSV327700:PSV327701 QCR327700:QCR327701 QMN327700:QMN327701 QWJ327700:QWJ327701 RGF327700:RGF327701 RQB327700:RQB327701 RZX327700:RZX327701 SJT327700:SJT327701 STP327700:STP327701 TDL327700:TDL327701 TNH327700:TNH327701 TXD327700:TXD327701 UGZ327700:UGZ327701 UQV327700:UQV327701 VAR327700:VAR327701 VKN327700:VKN327701 VUJ327700:VUJ327701 WEF327700:WEF327701 WOB327700:WOB327701 WXX327700:WXX327701 S393236:S393237 LL393236:LL393237 VH393236:VH393237 AFD393236:AFD393237 AOZ393236:AOZ393237 AYV393236:AYV393237 BIR393236:BIR393237 BSN393236:BSN393237 CCJ393236:CCJ393237 CMF393236:CMF393237 CWB393236:CWB393237 DFX393236:DFX393237 DPT393236:DPT393237 DZP393236:DZP393237 EJL393236:EJL393237 ETH393236:ETH393237 FDD393236:FDD393237 FMZ393236:FMZ393237 FWV393236:FWV393237 GGR393236:GGR393237 GQN393236:GQN393237 HAJ393236:HAJ393237 HKF393236:HKF393237 HUB393236:HUB393237 IDX393236:IDX393237 INT393236:INT393237 IXP393236:IXP393237 JHL393236:JHL393237 JRH393236:JRH393237 KBD393236:KBD393237 KKZ393236:KKZ393237 KUV393236:KUV393237 LER393236:LER393237 LON393236:LON393237 LYJ393236:LYJ393237 MIF393236:MIF393237 MSB393236:MSB393237 NBX393236:NBX393237 NLT393236:NLT393237 NVP393236:NVP393237 OFL393236:OFL393237 OPH393236:OPH393237 OZD393236:OZD393237 PIZ393236:PIZ393237 PSV393236:PSV393237 QCR393236:QCR393237 QMN393236:QMN393237 QWJ393236:QWJ393237 RGF393236:RGF393237 RQB393236:RQB393237 RZX393236:RZX393237 SJT393236:SJT393237 STP393236:STP393237 TDL393236:TDL393237 TNH393236:TNH393237 TXD393236:TXD393237 UGZ393236:UGZ393237 UQV393236:UQV393237 VAR393236:VAR393237 VKN393236:VKN393237 VUJ393236:VUJ393237 WEF393236:WEF393237 WOB393236:WOB393237 WXX393236:WXX393237 S458772:S458773 LL458772:LL458773 VH458772:VH458773 AFD458772:AFD458773 AOZ458772:AOZ458773 AYV458772:AYV458773 BIR458772:BIR458773 BSN458772:BSN458773 CCJ458772:CCJ458773 CMF458772:CMF458773 CWB458772:CWB458773 DFX458772:DFX458773 DPT458772:DPT458773 DZP458772:DZP458773 EJL458772:EJL458773 ETH458772:ETH458773 FDD458772:FDD458773 FMZ458772:FMZ458773 FWV458772:FWV458773 GGR458772:GGR458773 GQN458772:GQN458773 HAJ458772:HAJ458773 HKF458772:HKF458773 HUB458772:HUB458773 IDX458772:IDX458773 INT458772:INT458773 IXP458772:IXP458773 JHL458772:JHL458773 JRH458772:JRH458773 KBD458772:KBD458773 KKZ458772:KKZ458773 KUV458772:KUV458773 LER458772:LER458773 LON458772:LON458773 LYJ458772:LYJ458773 MIF458772:MIF458773 MSB458772:MSB458773 NBX458772:NBX458773 NLT458772:NLT458773 NVP458772:NVP458773 OFL458772:OFL458773 OPH458772:OPH458773 OZD458772:OZD458773 PIZ458772:PIZ458773 PSV458772:PSV458773 QCR458772:QCR458773 QMN458772:QMN458773 QWJ458772:QWJ458773 RGF458772:RGF458773 RQB458772:RQB458773 RZX458772:RZX458773 SJT458772:SJT458773 STP458772:STP458773 TDL458772:TDL458773 TNH458772:TNH458773 TXD458772:TXD458773 UGZ458772:UGZ458773 UQV458772:UQV458773 VAR458772:VAR458773 VKN458772:VKN458773 VUJ458772:VUJ458773 WEF458772:WEF458773 WOB458772:WOB458773 WXX458772:WXX458773 S524308:S524309 LL524308:LL524309 VH524308:VH524309 AFD524308:AFD524309 AOZ524308:AOZ524309 AYV524308:AYV524309 BIR524308:BIR524309 BSN524308:BSN524309 CCJ524308:CCJ524309 CMF524308:CMF524309 CWB524308:CWB524309 DFX524308:DFX524309 DPT524308:DPT524309 DZP524308:DZP524309 EJL524308:EJL524309 ETH524308:ETH524309 FDD524308:FDD524309 FMZ524308:FMZ524309 FWV524308:FWV524309 GGR524308:GGR524309 GQN524308:GQN524309 HAJ524308:HAJ524309 HKF524308:HKF524309 HUB524308:HUB524309 IDX524308:IDX524309 INT524308:INT524309 IXP524308:IXP524309 JHL524308:JHL524309 JRH524308:JRH524309 KBD524308:KBD524309 KKZ524308:KKZ524309 KUV524308:KUV524309 LER524308:LER524309 LON524308:LON524309 LYJ524308:LYJ524309 MIF524308:MIF524309 MSB524308:MSB524309 NBX524308:NBX524309 NLT524308:NLT524309 NVP524308:NVP524309 OFL524308:OFL524309 OPH524308:OPH524309 OZD524308:OZD524309 PIZ524308:PIZ524309 PSV524308:PSV524309 QCR524308:QCR524309 QMN524308:QMN524309 QWJ524308:QWJ524309 RGF524308:RGF524309 RQB524308:RQB524309 RZX524308:RZX524309 SJT524308:SJT524309 STP524308:STP524309 TDL524308:TDL524309 TNH524308:TNH524309 TXD524308:TXD524309 UGZ524308:UGZ524309 UQV524308:UQV524309 VAR524308:VAR524309 VKN524308:VKN524309 VUJ524308:VUJ524309 WEF524308:WEF524309 WOB524308:WOB524309 WXX524308:WXX524309 S589844:S589845 LL589844:LL589845 VH589844:VH589845 AFD589844:AFD589845 AOZ589844:AOZ589845 AYV589844:AYV589845 BIR589844:BIR589845 BSN589844:BSN589845 CCJ589844:CCJ589845 CMF589844:CMF589845 CWB589844:CWB589845 DFX589844:DFX589845 DPT589844:DPT589845 DZP589844:DZP589845 EJL589844:EJL589845 ETH589844:ETH589845 FDD589844:FDD589845 FMZ589844:FMZ589845 FWV589844:FWV589845 GGR589844:GGR589845 GQN589844:GQN589845 HAJ589844:HAJ589845 HKF589844:HKF589845 HUB589844:HUB589845 IDX589844:IDX589845 INT589844:INT589845 IXP589844:IXP589845 JHL589844:JHL589845 JRH589844:JRH589845 KBD589844:KBD589845 KKZ589844:KKZ589845 KUV589844:KUV589845 LER589844:LER589845 LON589844:LON589845 LYJ589844:LYJ589845 MIF589844:MIF589845 MSB589844:MSB589845 NBX589844:NBX589845 NLT589844:NLT589845 NVP589844:NVP589845 OFL589844:OFL589845 OPH589844:OPH589845 OZD589844:OZD589845 PIZ589844:PIZ589845 PSV589844:PSV589845 QCR589844:QCR589845 QMN589844:QMN589845 QWJ589844:QWJ589845 RGF589844:RGF589845 RQB589844:RQB589845 RZX589844:RZX589845 SJT589844:SJT589845 STP589844:STP589845 TDL589844:TDL589845 TNH589844:TNH589845 TXD589844:TXD589845 UGZ589844:UGZ589845 UQV589844:UQV589845 VAR589844:VAR589845 VKN589844:VKN589845 VUJ589844:VUJ589845 WEF589844:WEF589845 WOB589844:WOB589845 WXX589844:WXX589845 S655380:S655381 LL655380:LL655381 VH655380:VH655381 AFD655380:AFD655381 AOZ655380:AOZ655381 AYV655380:AYV655381 BIR655380:BIR655381 BSN655380:BSN655381 CCJ655380:CCJ655381 CMF655380:CMF655381 CWB655380:CWB655381 DFX655380:DFX655381 DPT655380:DPT655381 DZP655380:DZP655381 EJL655380:EJL655381 ETH655380:ETH655381 FDD655380:FDD655381 FMZ655380:FMZ655381 FWV655380:FWV655381 GGR655380:GGR655381 GQN655380:GQN655381 HAJ655380:HAJ655381 HKF655380:HKF655381 HUB655380:HUB655381 IDX655380:IDX655381 INT655380:INT655381 IXP655380:IXP655381 JHL655380:JHL655381 JRH655380:JRH655381 KBD655380:KBD655381 KKZ655380:KKZ655381 KUV655380:KUV655381 LER655380:LER655381 LON655380:LON655381 LYJ655380:LYJ655381 MIF655380:MIF655381 MSB655380:MSB655381 NBX655380:NBX655381 NLT655380:NLT655381 NVP655380:NVP655381 OFL655380:OFL655381 OPH655380:OPH655381 OZD655380:OZD655381 PIZ655380:PIZ655381 PSV655380:PSV655381 QCR655380:QCR655381 QMN655380:QMN655381 QWJ655380:QWJ655381 RGF655380:RGF655381 RQB655380:RQB655381 RZX655380:RZX655381 SJT655380:SJT655381 STP655380:STP655381 TDL655380:TDL655381 TNH655380:TNH655381 TXD655380:TXD655381 UGZ655380:UGZ655381 UQV655380:UQV655381 VAR655380:VAR655381 VKN655380:VKN655381 VUJ655380:VUJ655381 WEF655380:WEF655381 WOB655380:WOB655381 WXX655380:WXX655381 S720916:S720917 LL720916:LL720917 VH720916:VH720917 AFD720916:AFD720917 AOZ720916:AOZ720917 AYV720916:AYV720917 BIR720916:BIR720917 BSN720916:BSN720917 CCJ720916:CCJ720917 CMF720916:CMF720917 CWB720916:CWB720917 DFX720916:DFX720917 DPT720916:DPT720917 DZP720916:DZP720917 EJL720916:EJL720917 ETH720916:ETH720917 FDD720916:FDD720917 FMZ720916:FMZ720917 FWV720916:FWV720917 GGR720916:GGR720917 GQN720916:GQN720917 HAJ720916:HAJ720917 HKF720916:HKF720917 HUB720916:HUB720917 IDX720916:IDX720917 INT720916:INT720917 IXP720916:IXP720917 JHL720916:JHL720917 JRH720916:JRH720917 KBD720916:KBD720917 KKZ720916:KKZ720917 KUV720916:KUV720917 LER720916:LER720917 LON720916:LON720917 LYJ720916:LYJ720917 MIF720916:MIF720917 MSB720916:MSB720917 NBX720916:NBX720917 NLT720916:NLT720917 NVP720916:NVP720917 OFL720916:OFL720917 OPH720916:OPH720917 OZD720916:OZD720917 PIZ720916:PIZ720917 PSV720916:PSV720917 QCR720916:QCR720917 QMN720916:QMN720917 QWJ720916:QWJ720917 RGF720916:RGF720917 RQB720916:RQB720917 RZX720916:RZX720917 SJT720916:SJT720917 STP720916:STP720917 TDL720916:TDL720917 TNH720916:TNH720917 TXD720916:TXD720917 UGZ720916:UGZ720917 UQV720916:UQV720917 VAR720916:VAR720917 VKN720916:VKN720917 VUJ720916:VUJ720917 WEF720916:WEF720917 WOB720916:WOB720917 WXX720916:WXX720917 S786452:S786453 LL786452:LL786453 VH786452:VH786453 AFD786452:AFD786453 AOZ786452:AOZ786453 AYV786452:AYV786453 BIR786452:BIR786453 BSN786452:BSN786453 CCJ786452:CCJ786453 CMF786452:CMF786453 CWB786452:CWB786453 DFX786452:DFX786453 DPT786452:DPT786453 DZP786452:DZP786453 EJL786452:EJL786453 ETH786452:ETH786453 FDD786452:FDD786453 FMZ786452:FMZ786453 FWV786452:FWV786453 GGR786452:GGR786453 GQN786452:GQN786453 HAJ786452:HAJ786453 HKF786452:HKF786453 HUB786452:HUB786453 IDX786452:IDX786453 INT786452:INT786453 IXP786452:IXP786453 JHL786452:JHL786453 JRH786452:JRH786453 KBD786452:KBD786453 KKZ786452:KKZ786453 KUV786452:KUV786453 LER786452:LER786453 LON786452:LON786453 LYJ786452:LYJ786453 MIF786452:MIF786453 MSB786452:MSB786453 NBX786452:NBX786453 NLT786452:NLT786453 NVP786452:NVP786453 OFL786452:OFL786453 OPH786452:OPH786453 OZD786452:OZD786453 PIZ786452:PIZ786453 PSV786452:PSV786453 QCR786452:QCR786453 QMN786452:QMN786453 QWJ786452:QWJ786453 RGF786452:RGF786453 RQB786452:RQB786453 RZX786452:RZX786453 SJT786452:SJT786453 STP786452:STP786453 TDL786452:TDL786453 TNH786452:TNH786453 TXD786452:TXD786453 UGZ786452:UGZ786453 UQV786452:UQV786453 VAR786452:VAR786453 VKN786452:VKN786453 VUJ786452:VUJ786453 WEF786452:WEF786453 WOB786452:WOB786453 WXX786452:WXX786453 S851988:S851989 LL851988:LL851989 VH851988:VH851989 AFD851988:AFD851989 AOZ851988:AOZ851989 AYV851988:AYV851989 BIR851988:BIR851989 BSN851988:BSN851989 CCJ851988:CCJ851989 CMF851988:CMF851989 CWB851988:CWB851989 DFX851988:DFX851989 DPT851988:DPT851989 DZP851988:DZP851989 EJL851988:EJL851989 ETH851988:ETH851989 FDD851988:FDD851989 FMZ851988:FMZ851989 FWV851988:FWV851989 GGR851988:GGR851989 GQN851988:GQN851989 HAJ851988:HAJ851989 HKF851988:HKF851989 HUB851988:HUB851989 IDX851988:IDX851989 INT851988:INT851989 IXP851988:IXP851989 JHL851988:JHL851989 JRH851988:JRH851989 KBD851988:KBD851989 KKZ851988:KKZ851989 KUV851988:KUV851989 LER851988:LER851989 LON851988:LON851989 LYJ851988:LYJ851989 MIF851988:MIF851989 MSB851988:MSB851989 NBX851988:NBX851989 NLT851988:NLT851989 NVP851988:NVP851989 OFL851988:OFL851989 OPH851988:OPH851989 OZD851988:OZD851989 PIZ851988:PIZ851989 PSV851988:PSV851989 QCR851988:QCR851989 QMN851988:QMN851989 QWJ851988:QWJ851989 RGF851988:RGF851989 RQB851988:RQB851989 RZX851988:RZX851989 SJT851988:SJT851989 STP851988:STP851989 TDL851988:TDL851989 TNH851988:TNH851989 TXD851988:TXD851989 UGZ851988:UGZ851989 UQV851988:UQV851989 VAR851988:VAR851989 VKN851988:VKN851989 VUJ851988:VUJ851989 WEF851988:WEF851989 WOB851988:WOB851989 WXX851988:WXX851989 S917524:S917525 LL917524:LL917525 VH917524:VH917525 AFD917524:AFD917525 AOZ917524:AOZ917525 AYV917524:AYV917525 BIR917524:BIR917525 BSN917524:BSN917525 CCJ917524:CCJ917525 CMF917524:CMF917525 CWB917524:CWB917525 DFX917524:DFX917525 DPT917524:DPT917525 DZP917524:DZP917525 EJL917524:EJL917525 ETH917524:ETH917525 FDD917524:FDD917525 FMZ917524:FMZ917525 FWV917524:FWV917525 GGR917524:GGR917525 GQN917524:GQN917525 HAJ917524:HAJ917525 HKF917524:HKF917525 HUB917524:HUB917525 IDX917524:IDX917525 INT917524:INT917525 IXP917524:IXP917525 JHL917524:JHL917525 JRH917524:JRH917525 KBD917524:KBD917525 KKZ917524:KKZ917525 KUV917524:KUV917525 LER917524:LER917525 LON917524:LON917525 LYJ917524:LYJ917525 MIF917524:MIF917525 MSB917524:MSB917525 NBX917524:NBX917525 NLT917524:NLT917525 NVP917524:NVP917525 OFL917524:OFL917525 OPH917524:OPH917525 OZD917524:OZD917525 PIZ917524:PIZ917525 PSV917524:PSV917525 QCR917524:QCR917525 QMN917524:QMN917525 QWJ917524:QWJ917525 RGF917524:RGF917525 RQB917524:RQB917525 RZX917524:RZX917525 SJT917524:SJT917525 STP917524:STP917525 TDL917524:TDL917525 TNH917524:TNH917525 TXD917524:TXD917525 UGZ917524:UGZ917525 UQV917524:UQV917525 VAR917524:VAR917525 VKN917524:VKN917525 VUJ917524:VUJ917525 WEF917524:WEF917525 WOB917524:WOB917525 WXX917524:WXX917525 S983060:S983061 LL983060:LL983061 VH983060:VH983061 AFD983060:AFD983061 AOZ983060:AOZ983061 AYV983060:AYV983061 BIR983060:BIR983061 BSN983060:BSN983061 CCJ983060:CCJ983061 CMF983060:CMF983061 CWB983060:CWB983061 DFX983060:DFX983061 DPT983060:DPT983061 DZP983060:DZP983061 EJL983060:EJL983061 ETH983060:ETH983061 FDD983060:FDD983061 FMZ983060:FMZ983061 FWV983060:FWV983061 GGR983060:GGR983061 GQN983060:GQN983061 HAJ983060:HAJ983061 HKF983060:HKF983061 HUB983060:HUB983061 IDX983060:IDX983061 INT983060:INT983061 IXP983060:IXP983061 JHL983060:JHL983061 JRH983060:JRH983061 KBD983060:KBD983061 KKZ983060:KKZ983061 KUV983060:KUV983061 LER983060:LER983061 LON983060:LON983061 LYJ983060:LYJ983061 MIF983060:MIF983061 MSB983060:MSB983061 NBX983060:NBX983061 NLT983060:NLT983061 NVP983060:NVP983061 OFL983060:OFL983061 OPH983060:OPH983061 OZD983060:OZD983061 PIZ983060:PIZ983061 PSV983060:PSV983061 QCR983060:QCR983061 QMN983060:QMN983061 QWJ983060:QWJ983061 RGF983060:RGF983061 RQB983060:RQB983061 RZX983060:RZX983061 SJT983060:SJT983061 STP983060:STP983061 TDL983060:TDL983061 TNH983060:TNH983061 TXD983060:TXD983061 UGZ983060:UGZ983061 UQV983060:UQV983061 VAR983060:VAR983061 VKN983060:VKN983061 VUJ983060:VUJ983061 WEF983060:WEF983061 WOB983060:WOB983061 WXX983060:WXX983061 U393236:U393237 U458772:U458773 LN65556:LN65557 VJ65556:VJ65557 AFF65556:AFF65557 APB65556:APB65557 AYX65556:AYX65557 BIT65556:BIT65557 BSP65556:BSP65557 CCL65556:CCL65557 CMH65556:CMH65557 CWD65556:CWD65557 DFZ65556:DFZ65557 DPV65556:DPV65557 DZR65556:DZR65557 EJN65556:EJN65557 ETJ65556:ETJ65557 FDF65556:FDF65557 FNB65556:FNB65557 FWX65556:FWX65557 GGT65556:GGT65557 GQP65556:GQP65557 HAL65556:HAL65557 HKH65556:HKH65557 HUD65556:HUD65557 IDZ65556:IDZ65557 INV65556:INV65557 IXR65556:IXR65557 JHN65556:JHN65557 JRJ65556:JRJ65557 KBF65556:KBF65557 KLB65556:KLB65557 KUX65556:KUX65557 LET65556:LET65557 LOP65556:LOP65557 LYL65556:LYL65557 MIH65556:MIH65557 MSD65556:MSD65557 NBZ65556:NBZ65557 NLV65556:NLV65557 NVR65556:NVR65557 OFN65556:OFN65557 OPJ65556:OPJ65557 OZF65556:OZF65557 PJB65556:PJB65557 PSX65556:PSX65557 QCT65556:QCT65557 QMP65556:QMP65557 QWL65556:QWL65557 RGH65556:RGH65557 RQD65556:RQD65557 RZZ65556:RZZ65557 SJV65556:SJV65557 STR65556:STR65557 TDN65556:TDN65557 TNJ65556:TNJ65557 TXF65556:TXF65557 UHB65556:UHB65557 UQX65556:UQX65557 VAT65556:VAT65557 VKP65556:VKP65557 VUL65556:VUL65557 WEH65556:WEH65557 WOD65556:WOD65557 WXZ65556:WXZ65557 U524308:U524309 LN131092:LN131093 VJ131092:VJ131093 AFF131092:AFF131093 APB131092:APB131093 AYX131092:AYX131093 BIT131092:BIT131093 BSP131092:BSP131093 CCL131092:CCL131093 CMH131092:CMH131093 CWD131092:CWD131093 DFZ131092:DFZ131093 DPV131092:DPV131093 DZR131092:DZR131093 EJN131092:EJN131093 ETJ131092:ETJ131093 FDF131092:FDF131093 FNB131092:FNB131093 FWX131092:FWX131093 GGT131092:GGT131093 GQP131092:GQP131093 HAL131092:HAL131093 HKH131092:HKH131093 HUD131092:HUD131093 IDZ131092:IDZ131093 INV131092:INV131093 IXR131092:IXR131093 JHN131092:JHN131093 JRJ131092:JRJ131093 KBF131092:KBF131093 KLB131092:KLB131093 KUX131092:KUX131093 LET131092:LET131093 LOP131092:LOP131093 LYL131092:LYL131093 MIH131092:MIH131093 MSD131092:MSD131093 NBZ131092:NBZ131093 NLV131092:NLV131093 NVR131092:NVR131093 OFN131092:OFN131093 OPJ131092:OPJ131093 OZF131092:OZF131093 PJB131092:PJB131093 PSX131092:PSX131093 QCT131092:QCT131093 QMP131092:QMP131093 QWL131092:QWL131093 RGH131092:RGH131093 RQD131092:RQD131093 RZZ131092:RZZ131093 SJV131092:SJV131093 STR131092:STR131093 TDN131092:TDN131093 TNJ131092:TNJ131093 TXF131092:TXF131093 UHB131092:UHB131093 UQX131092:UQX131093 VAT131092:VAT131093 VKP131092:VKP131093 VUL131092:VUL131093 WEH131092:WEH131093 WOD131092:WOD131093 WXZ131092:WXZ131093 U589844:U589845 LN196628:LN196629 VJ196628:VJ196629 AFF196628:AFF196629 APB196628:APB196629 AYX196628:AYX196629 BIT196628:BIT196629 BSP196628:BSP196629 CCL196628:CCL196629 CMH196628:CMH196629 CWD196628:CWD196629 DFZ196628:DFZ196629 DPV196628:DPV196629 DZR196628:DZR196629 EJN196628:EJN196629 ETJ196628:ETJ196629 FDF196628:FDF196629 FNB196628:FNB196629 FWX196628:FWX196629 GGT196628:GGT196629 GQP196628:GQP196629 HAL196628:HAL196629 HKH196628:HKH196629 HUD196628:HUD196629 IDZ196628:IDZ196629 INV196628:INV196629 IXR196628:IXR196629 JHN196628:JHN196629 JRJ196628:JRJ196629 KBF196628:KBF196629 KLB196628:KLB196629 KUX196628:KUX196629 LET196628:LET196629 LOP196628:LOP196629 LYL196628:LYL196629 MIH196628:MIH196629 MSD196628:MSD196629 NBZ196628:NBZ196629 NLV196628:NLV196629 NVR196628:NVR196629 OFN196628:OFN196629 OPJ196628:OPJ196629 OZF196628:OZF196629 PJB196628:PJB196629 PSX196628:PSX196629 QCT196628:QCT196629 QMP196628:QMP196629 QWL196628:QWL196629 RGH196628:RGH196629 RQD196628:RQD196629 RZZ196628:RZZ196629 SJV196628:SJV196629 STR196628:STR196629 TDN196628:TDN196629 TNJ196628:TNJ196629 TXF196628:TXF196629 UHB196628:UHB196629 UQX196628:UQX196629 VAT196628:VAT196629 VKP196628:VKP196629 VUL196628:VUL196629 WEH196628:WEH196629 WOD196628:WOD196629 WXZ196628:WXZ196629 U655380:U655381 LN262164:LN262165 VJ262164:VJ262165 AFF262164:AFF262165 APB262164:APB262165 AYX262164:AYX262165 BIT262164:BIT262165 BSP262164:BSP262165 CCL262164:CCL262165 CMH262164:CMH262165 CWD262164:CWD262165 DFZ262164:DFZ262165 DPV262164:DPV262165 DZR262164:DZR262165 EJN262164:EJN262165 ETJ262164:ETJ262165 FDF262164:FDF262165 FNB262164:FNB262165 FWX262164:FWX262165 GGT262164:GGT262165 GQP262164:GQP262165 HAL262164:HAL262165 HKH262164:HKH262165 HUD262164:HUD262165 IDZ262164:IDZ262165 INV262164:INV262165 IXR262164:IXR262165 JHN262164:JHN262165 JRJ262164:JRJ262165 KBF262164:KBF262165 KLB262164:KLB262165 KUX262164:KUX262165 LET262164:LET262165 LOP262164:LOP262165 LYL262164:LYL262165 MIH262164:MIH262165 MSD262164:MSD262165 NBZ262164:NBZ262165 NLV262164:NLV262165 NVR262164:NVR262165 OFN262164:OFN262165 OPJ262164:OPJ262165 OZF262164:OZF262165 PJB262164:PJB262165 PSX262164:PSX262165 QCT262164:QCT262165 QMP262164:QMP262165 QWL262164:QWL262165 RGH262164:RGH262165 RQD262164:RQD262165 RZZ262164:RZZ262165 SJV262164:SJV262165 STR262164:STR262165 TDN262164:TDN262165 TNJ262164:TNJ262165 TXF262164:TXF262165 UHB262164:UHB262165 UQX262164:UQX262165 VAT262164:VAT262165 VKP262164:VKP262165 VUL262164:VUL262165 WEH262164:WEH262165 WOD262164:WOD262165 WXZ262164:WXZ262165 U720916:U720917 LN327700:LN327701 VJ327700:VJ327701 AFF327700:AFF327701 APB327700:APB327701 AYX327700:AYX327701 BIT327700:BIT327701 BSP327700:BSP327701 CCL327700:CCL327701 CMH327700:CMH327701 CWD327700:CWD327701 DFZ327700:DFZ327701 DPV327700:DPV327701 DZR327700:DZR327701 EJN327700:EJN327701 ETJ327700:ETJ327701 FDF327700:FDF327701 FNB327700:FNB327701 FWX327700:FWX327701 GGT327700:GGT327701 GQP327700:GQP327701 HAL327700:HAL327701 HKH327700:HKH327701 HUD327700:HUD327701 IDZ327700:IDZ327701 INV327700:INV327701 IXR327700:IXR327701 JHN327700:JHN327701 JRJ327700:JRJ327701 KBF327700:KBF327701 KLB327700:KLB327701 KUX327700:KUX327701 LET327700:LET327701 LOP327700:LOP327701 LYL327700:LYL327701 MIH327700:MIH327701 MSD327700:MSD327701 NBZ327700:NBZ327701 NLV327700:NLV327701 NVR327700:NVR327701 OFN327700:OFN327701 OPJ327700:OPJ327701 OZF327700:OZF327701 PJB327700:PJB327701 PSX327700:PSX327701 QCT327700:QCT327701 QMP327700:QMP327701 QWL327700:QWL327701 RGH327700:RGH327701 RQD327700:RQD327701 RZZ327700:RZZ327701 SJV327700:SJV327701 STR327700:STR327701 TDN327700:TDN327701 TNJ327700:TNJ327701 TXF327700:TXF327701 UHB327700:UHB327701 UQX327700:UQX327701 VAT327700:VAT327701 VKP327700:VKP327701 VUL327700:VUL327701 WEH327700:WEH327701 WOD327700:WOD327701 WXZ327700:WXZ327701 U786452:U786453 LN393236:LN393237 VJ393236:VJ393237 AFF393236:AFF393237 APB393236:APB393237 AYX393236:AYX393237 BIT393236:BIT393237 BSP393236:BSP393237 CCL393236:CCL393237 CMH393236:CMH393237 CWD393236:CWD393237 DFZ393236:DFZ393237 DPV393236:DPV393237 DZR393236:DZR393237 EJN393236:EJN393237 ETJ393236:ETJ393237 FDF393236:FDF393237 FNB393236:FNB393237 FWX393236:FWX393237 GGT393236:GGT393237 GQP393236:GQP393237 HAL393236:HAL393237 HKH393236:HKH393237 HUD393236:HUD393237 IDZ393236:IDZ393237 INV393236:INV393237 IXR393236:IXR393237 JHN393236:JHN393237 JRJ393236:JRJ393237 KBF393236:KBF393237 KLB393236:KLB393237 KUX393236:KUX393237 LET393236:LET393237 LOP393236:LOP393237 LYL393236:LYL393237 MIH393236:MIH393237 MSD393236:MSD393237 NBZ393236:NBZ393237 NLV393236:NLV393237 NVR393236:NVR393237 OFN393236:OFN393237 OPJ393236:OPJ393237 OZF393236:OZF393237 PJB393236:PJB393237 PSX393236:PSX393237 QCT393236:QCT393237 QMP393236:QMP393237 QWL393236:QWL393237 RGH393236:RGH393237 RQD393236:RQD393237 RZZ393236:RZZ393237 SJV393236:SJV393237 STR393236:STR393237 TDN393236:TDN393237 TNJ393236:TNJ393237 TXF393236:TXF393237 UHB393236:UHB393237 UQX393236:UQX393237 VAT393236:VAT393237 VKP393236:VKP393237 VUL393236:VUL393237 WEH393236:WEH393237 WOD393236:WOD393237 WXZ393236:WXZ393237 U851988:U851989 LN458772:LN458773 VJ458772:VJ458773 AFF458772:AFF458773 APB458772:APB458773 AYX458772:AYX458773 BIT458772:BIT458773 BSP458772:BSP458773 CCL458772:CCL458773 CMH458772:CMH458773 CWD458772:CWD458773 DFZ458772:DFZ458773 DPV458772:DPV458773 DZR458772:DZR458773 EJN458772:EJN458773 ETJ458772:ETJ458773 FDF458772:FDF458773 FNB458772:FNB458773 FWX458772:FWX458773 GGT458772:GGT458773 GQP458772:GQP458773 HAL458772:HAL458773 HKH458772:HKH458773 HUD458772:HUD458773 IDZ458772:IDZ458773 INV458772:INV458773 IXR458772:IXR458773 JHN458772:JHN458773 JRJ458772:JRJ458773 KBF458772:KBF458773 KLB458772:KLB458773 KUX458772:KUX458773 LET458772:LET458773 LOP458772:LOP458773 LYL458772:LYL458773 MIH458772:MIH458773 MSD458772:MSD458773 NBZ458772:NBZ458773 NLV458772:NLV458773 NVR458772:NVR458773 OFN458772:OFN458773 OPJ458772:OPJ458773 OZF458772:OZF458773 PJB458772:PJB458773 PSX458772:PSX458773 QCT458772:QCT458773 QMP458772:QMP458773 QWL458772:QWL458773 RGH458772:RGH458773 RQD458772:RQD458773 RZZ458772:RZZ458773 SJV458772:SJV458773 STR458772:STR458773 TDN458772:TDN458773 TNJ458772:TNJ458773 TXF458772:TXF458773 UHB458772:UHB458773 UQX458772:UQX458773 VAT458772:VAT458773 VKP458772:VKP458773 VUL458772:VUL458773 WEH458772:WEH458773 WOD458772:WOD458773 WXZ458772:WXZ458773 U917524:U917525 LN524308:LN524309 VJ524308:VJ524309 AFF524308:AFF524309 APB524308:APB524309 AYX524308:AYX524309 BIT524308:BIT524309 BSP524308:BSP524309 CCL524308:CCL524309 CMH524308:CMH524309 CWD524308:CWD524309 DFZ524308:DFZ524309 DPV524308:DPV524309 DZR524308:DZR524309 EJN524308:EJN524309 ETJ524308:ETJ524309 FDF524308:FDF524309 FNB524308:FNB524309 FWX524308:FWX524309 GGT524308:GGT524309 GQP524308:GQP524309 HAL524308:HAL524309 HKH524308:HKH524309 HUD524308:HUD524309 IDZ524308:IDZ524309 INV524308:INV524309 IXR524308:IXR524309 JHN524308:JHN524309 JRJ524308:JRJ524309 KBF524308:KBF524309 KLB524308:KLB524309 KUX524308:KUX524309 LET524308:LET524309 LOP524308:LOP524309 LYL524308:LYL524309 MIH524308:MIH524309 MSD524308:MSD524309 NBZ524308:NBZ524309 NLV524308:NLV524309 NVR524308:NVR524309 OFN524308:OFN524309 OPJ524308:OPJ524309 OZF524308:OZF524309 PJB524308:PJB524309 PSX524308:PSX524309 QCT524308:QCT524309 QMP524308:QMP524309 QWL524308:QWL524309 RGH524308:RGH524309 RQD524308:RQD524309 RZZ524308:RZZ524309 SJV524308:SJV524309 STR524308:STR524309 TDN524308:TDN524309 TNJ524308:TNJ524309 TXF524308:TXF524309 UHB524308:UHB524309 UQX524308:UQX524309 VAT524308:VAT524309 VKP524308:VKP524309 VUL524308:VUL524309 WEH524308:WEH524309 WOD524308:WOD524309 WXZ524308:WXZ524309 U983060:U983061 LN589844:LN589845 VJ589844:VJ589845 AFF589844:AFF589845 APB589844:APB589845 AYX589844:AYX589845 BIT589844:BIT589845 BSP589844:BSP589845 CCL589844:CCL589845 CMH589844:CMH589845 CWD589844:CWD589845 DFZ589844:DFZ589845 DPV589844:DPV589845 DZR589844:DZR589845 EJN589844:EJN589845 ETJ589844:ETJ589845 FDF589844:FDF589845 FNB589844:FNB589845 FWX589844:FWX589845 GGT589844:GGT589845 GQP589844:GQP589845 HAL589844:HAL589845 HKH589844:HKH589845 HUD589844:HUD589845 IDZ589844:IDZ589845 INV589844:INV589845 IXR589844:IXR589845 JHN589844:JHN589845 JRJ589844:JRJ589845 KBF589844:KBF589845 KLB589844:KLB589845 KUX589844:KUX589845 LET589844:LET589845 LOP589844:LOP589845 LYL589844:LYL589845 MIH589844:MIH589845 MSD589844:MSD589845 NBZ589844:NBZ589845 NLV589844:NLV589845 NVR589844:NVR589845 OFN589844:OFN589845 OPJ589844:OPJ589845 OZF589844:OZF589845 PJB589844:PJB589845 PSX589844:PSX589845 QCT589844:QCT589845 QMP589844:QMP589845 QWL589844:QWL589845 RGH589844:RGH589845 RQD589844:RQD589845 RZZ589844:RZZ589845 SJV589844:SJV589845 STR589844:STR589845 TDN589844:TDN589845 TNJ589844:TNJ589845 TXF589844:TXF589845 UHB589844:UHB589845 UQX589844:UQX589845 VAT589844:VAT589845 VKP589844:VKP589845 VUL589844:VUL589845 WEH589844:WEH589845 WOD589844:WOD589845 WXZ589844:WXZ589845 U65556:U65557 LN655380:LN655381 VJ655380:VJ655381 AFF655380:AFF655381 APB655380:APB655381 AYX655380:AYX655381 BIT655380:BIT655381 BSP655380:BSP655381 CCL655380:CCL655381 CMH655380:CMH655381 CWD655380:CWD655381 DFZ655380:DFZ655381 DPV655380:DPV655381 DZR655380:DZR655381 EJN655380:EJN655381 ETJ655380:ETJ655381 FDF655380:FDF655381 FNB655380:FNB655381 FWX655380:FWX655381 GGT655380:GGT655381 GQP655380:GQP655381 HAL655380:HAL655381 HKH655380:HKH655381 HUD655380:HUD655381 IDZ655380:IDZ655381 INV655380:INV655381 IXR655380:IXR655381 JHN655380:JHN655381 JRJ655380:JRJ655381 KBF655380:KBF655381 KLB655380:KLB655381 KUX655380:KUX655381 LET655380:LET655381 LOP655380:LOP655381 LYL655380:LYL655381 MIH655380:MIH655381 MSD655380:MSD655381 NBZ655380:NBZ655381 NLV655380:NLV655381 NVR655380:NVR655381 OFN655380:OFN655381 OPJ655380:OPJ655381 OZF655380:OZF655381 PJB655380:PJB655381 PSX655380:PSX655381 QCT655380:QCT655381 QMP655380:QMP655381 QWL655380:QWL655381 RGH655380:RGH655381 RQD655380:RQD655381 RZZ655380:RZZ655381 SJV655380:SJV655381 STR655380:STR655381 TDN655380:TDN655381 TNJ655380:TNJ655381 TXF655380:TXF655381 UHB655380:UHB655381 UQX655380:UQX655381 VAT655380:VAT655381 VKP655380:VKP655381 VUL655380:VUL655381 WEH655380:WEH655381 WOD655380:WOD655381 WXZ655380:WXZ655381 U131092:U131093 LN720916:LN720917 VJ720916:VJ720917 AFF720916:AFF720917 APB720916:APB720917 AYX720916:AYX720917 BIT720916:BIT720917 BSP720916:BSP720917 CCL720916:CCL720917 CMH720916:CMH720917 CWD720916:CWD720917 DFZ720916:DFZ720917 DPV720916:DPV720917 DZR720916:DZR720917 EJN720916:EJN720917 ETJ720916:ETJ720917 FDF720916:FDF720917 FNB720916:FNB720917 FWX720916:FWX720917 GGT720916:GGT720917 GQP720916:GQP720917 HAL720916:HAL720917 HKH720916:HKH720917 HUD720916:HUD720917 IDZ720916:IDZ720917 INV720916:INV720917 IXR720916:IXR720917 JHN720916:JHN720917 JRJ720916:JRJ720917 KBF720916:KBF720917 KLB720916:KLB720917 KUX720916:KUX720917 LET720916:LET720917 LOP720916:LOP720917 LYL720916:LYL720917 MIH720916:MIH720917 MSD720916:MSD720917 NBZ720916:NBZ720917 NLV720916:NLV720917 NVR720916:NVR720917 OFN720916:OFN720917 OPJ720916:OPJ720917 OZF720916:OZF720917 PJB720916:PJB720917 PSX720916:PSX720917 QCT720916:QCT720917 QMP720916:QMP720917 QWL720916:QWL720917 RGH720916:RGH720917 RQD720916:RQD720917 RZZ720916:RZZ720917 SJV720916:SJV720917 STR720916:STR720917 TDN720916:TDN720917 TNJ720916:TNJ720917 TXF720916:TXF720917 UHB720916:UHB720917 UQX720916:UQX720917 VAT720916:VAT720917 VKP720916:VKP720917 VUL720916:VUL720917 WEH720916:WEH720917 WOD720916:WOD720917 WXZ720916:WXZ720917 U196628:U196629 LN786452:LN786453 VJ786452:VJ786453 AFF786452:AFF786453 APB786452:APB786453 AYX786452:AYX786453 BIT786452:BIT786453 BSP786452:BSP786453 CCL786452:CCL786453 CMH786452:CMH786453 CWD786452:CWD786453 DFZ786452:DFZ786453 DPV786452:DPV786453 DZR786452:DZR786453 EJN786452:EJN786453 ETJ786452:ETJ786453 FDF786452:FDF786453 FNB786452:FNB786453 FWX786452:FWX786453 GGT786452:GGT786453 GQP786452:GQP786453 HAL786452:HAL786453 HKH786452:HKH786453 HUD786452:HUD786453 IDZ786452:IDZ786453 INV786452:INV786453 IXR786452:IXR786453 JHN786452:JHN786453 JRJ786452:JRJ786453 KBF786452:KBF786453 KLB786452:KLB786453 KUX786452:KUX786453 LET786452:LET786453 LOP786452:LOP786453 LYL786452:LYL786453 MIH786452:MIH786453 MSD786452:MSD786453 NBZ786452:NBZ786453 NLV786452:NLV786453 NVR786452:NVR786453 OFN786452:OFN786453 OPJ786452:OPJ786453 OZF786452:OZF786453 PJB786452:PJB786453 PSX786452:PSX786453 QCT786452:QCT786453 QMP786452:QMP786453 QWL786452:QWL786453 RGH786452:RGH786453 RQD786452:RQD786453 RZZ786452:RZZ786453 SJV786452:SJV786453 STR786452:STR786453 TDN786452:TDN786453 TNJ786452:TNJ786453 TXF786452:TXF786453 UHB786452:UHB786453 UQX786452:UQX786453 VAT786452:VAT786453 VKP786452:VKP786453 VUL786452:VUL786453 WEH786452:WEH786453 WOD786452:WOD786453 WXZ786452:WXZ786453 U24:U25 LN851988:LN851989 VJ851988:VJ851989 AFF851988:AFF851989 APB851988:APB851989 AYX851988:AYX851989 BIT851988:BIT851989 BSP851988:BSP851989 CCL851988:CCL851989 CMH851988:CMH851989 CWD851988:CWD851989 DFZ851988:DFZ851989 DPV851988:DPV851989 DZR851988:DZR851989 EJN851988:EJN851989 ETJ851988:ETJ851989 FDF851988:FDF851989 FNB851988:FNB851989 FWX851988:FWX851989 GGT851988:GGT851989 GQP851988:GQP851989 HAL851988:HAL851989 HKH851988:HKH851989 HUD851988:HUD851989 IDZ851988:IDZ851989 INV851988:INV851989 IXR851988:IXR851989 JHN851988:JHN851989 JRJ851988:JRJ851989 KBF851988:KBF851989 KLB851988:KLB851989 KUX851988:KUX851989 LET851988:LET851989 LOP851988:LOP851989 LYL851988:LYL851989 MIH851988:MIH851989 MSD851988:MSD851989 NBZ851988:NBZ851989 NLV851988:NLV851989 NVR851988:NVR851989 OFN851988:OFN851989 OPJ851988:OPJ851989 OZF851988:OZF851989 PJB851988:PJB851989 PSX851988:PSX851989 QCT851988:QCT851989 QMP851988:QMP851989 QWL851988:QWL851989 RGH851988:RGH851989 RQD851988:RQD851989 RZZ851988:RZZ851989 SJV851988:SJV851989 STR851988:STR851989 TDN851988:TDN851989 TNJ851988:TNJ851989 TXF851988:TXF851989 UHB851988:UHB851989 UQX851988:UQX851989 VAT851988:VAT851989 VKP851988:VKP851989 VUL851988:VUL851989 WEH851988:WEH851989 WOD851988:WOD851989 WXZ851988:WXZ851989 LN917524:LN917525 VJ917524:VJ917525 AFF917524:AFF917525 APB917524:APB917525 AYX917524:AYX917525 BIT917524:BIT917525 BSP917524:BSP917525 CCL917524:CCL917525 CMH917524:CMH917525 CWD917524:CWD917525 DFZ917524:DFZ917525 DPV917524:DPV917525 DZR917524:DZR917525 EJN917524:EJN917525 ETJ917524:ETJ917525 FDF917524:FDF917525 FNB917524:FNB917525 FWX917524:FWX917525 GGT917524:GGT917525 GQP917524:GQP917525 HAL917524:HAL917525 HKH917524:HKH917525 HUD917524:HUD917525 IDZ917524:IDZ917525 INV917524:INV917525 IXR917524:IXR917525 JHN917524:JHN917525 JRJ917524:JRJ917525 KBF917524:KBF917525 KLB917524:KLB917525 KUX917524:KUX917525 LET917524:LET917525 LOP917524:LOP917525 LYL917524:LYL917525 MIH917524:MIH917525 MSD917524:MSD917525 NBZ917524:NBZ917525 NLV917524:NLV917525 NVR917524:NVR917525 OFN917524:OFN917525 OPJ917524:OPJ917525 OZF917524:OZF917525 PJB917524:PJB917525 PSX917524:PSX917525 QCT917524:QCT917525 QMP917524:QMP917525 QWL917524:QWL917525 RGH917524:RGH917525 RQD917524:RQD917525 RZZ917524:RZZ917525 SJV917524:SJV917525 STR917524:STR917525 TDN917524:TDN917525 TNJ917524:TNJ917525 TXF917524:TXF917525 UHB917524:UHB917525 UQX917524:UQX917525 VAT917524:VAT917525 VKP917524:VKP917525 VUL917524:VUL917525 WEH917524:WEH917525 WOD917524:WOD917525 WXZ917524:WXZ917525 WXZ983060:WXZ983061 LN983060:LN983061 VJ983060:VJ983061 AFF983060:AFF983061 APB983060:APB983061 AYX983060:AYX983061 BIT983060:BIT983061 BSP983060:BSP983061 CCL983060:CCL983061 CMH983060:CMH983061 CWD983060:CWD983061 DFZ983060:DFZ983061 DPV983060:DPV983061 DZR983060:DZR983061 EJN983060:EJN983061 ETJ983060:ETJ983061 FDF983060:FDF983061 FNB983060:FNB983061 FWX983060:FWX983061 GGT983060:GGT983061 GQP983060:GQP983061 HAL983060:HAL983061 HKH983060:HKH983061 HUD983060:HUD983061 IDZ983060:IDZ983061 INV983060:INV983061 IXR983060:IXR983061 JHN983060:JHN983061 JRJ983060:JRJ983061 KBF983060:KBF983061 KLB983060:KLB983061 KUX983060:KUX983061 LET983060:LET983061 LOP983060:LOP983061 LYL983060:LYL983061 MIH983060:MIH983061 MSD983060:MSD983061 NBZ983060:NBZ983061 NLV983060:NLV983061 NVR983060:NVR983061 OFN983060:OFN983061 OPJ983060:OPJ983061 OZF983060:OZF983061 PJB983060:PJB983061 PSX983060:PSX983061 QCT983060:QCT983061 QMP983060:QMP983061 QWL983060:QWL983061 RGH983060:RGH983061 RQD983060:RQD983061 RZZ983060:RZZ983061 SJV983060:SJV983061 STR983060:STR983061 TDN983060:TDN983061 TNJ983060:TNJ983061 TXF983060:TXF983061 UHB983060:UHB983061 UQX983060:UQX983061 VAT983060:VAT983061 VKP983060:VKP983061 VUL983060:VUL983061 WEH983060:WEH983061 WOD983060:WOD983061 U262164:U262165 S24:S25 LL24:LL25 VH24:VH25 AFD24:AFD25 AOZ24:AOZ25 AYV24:AYV25 BIR24:BIR25 BSN24:BSN25 CCJ24:CCJ25 CMF24:CMF25 CWB24:CWB25 DFX24:DFX25 DPT24:DPT25 DZP24:DZP25 EJL24:EJL25 ETH24:ETH25 FDD24:FDD25 FMZ24:FMZ25 FWV24:FWV25 GGR24:GGR25 GQN24:GQN25 HAJ24:HAJ25 HKF24:HKF25 HUB24:HUB25 IDX24:IDX25 INT24:INT25 IXP24:IXP25 JHL24:JHL25 JRH24:JRH25 KBD24:KBD25 KKZ24:KKZ25 KUV24:KUV25 LER24:LER25 LON24:LON25 LYJ24:LYJ25 MIF24:MIF25 MSB24:MSB25 NBX24:NBX25 NLT24:NLT25 NVP24:NVP25 OFL24:OFL25 OPH24:OPH25 OZD24:OZD25 PIZ24:PIZ25 PSV24:PSV25 QCR24:QCR25 QMN24:QMN25 QWJ24:QWJ25 RGF24:RGF25 RQB24:RQB25 RZX24:RZX25 SJT24:SJT25 STP24:STP25 TDL24:TDL25 TNH24:TNH25 TXD24:TXD25 UGZ24:UGZ25 UQV24:UQV25 VAR24:VAR25 VKN24:VKN25 VUJ24:VUJ25 WEF24:WEF25 WOB24:WOB25 WXX24:WXX25 LN24:LN25 VJ24:VJ25 AFF24:AFF25 APB24:APB25 AYX24:AYX25 BIT24:BIT25 BSP24:BSP25 CCL24:CCL25 CMH24:CMH25 CWD24:CWD25 DFZ24:DFZ25 DPV24:DPV25 DZR24:DZR25 EJN24:EJN25 ETJ24:ETJ25 FDF24:FDF25 FNB24:FNB25 FWX24:FWX25 GGT24:GGT25 GQP24:GQP25 HAL24:HAL25 HKH24:HKH25 HUD24:HUD25 IDZ24:IDZ25 INV24:INV25 IXR24:IXR25 JHN24:JHN25 JRJ24:JRJ25 KBF24:KBF25 KLB24:KLB25 KUX24:KUX25 LET24:LET25 LOP24:LOP25 LYL24:LYL25 MIH24:MIH25 MSD24:MSD25 NBZ24:NBZ25 NLV24:NLV25 NVR24:NVR25 OFN24:OFN25 OPJ24:OPJ25 OZF24:OZF25 PJB24:PJB25 PSX24:PSX25 QCT24:QCT25 QMP24:QMP25 QWL24:QWL25 RGH24:RGH25 RQD24:RQD25 RZZ24:RZZ25 SJV24:SJV25 STR24:STR25 TDN24:TDN25 TNJ24:TNJ25 TXF24:TXF25 UHB24:UHB25 UQX24:UQX25 VAT24:VAT25 VKP24:VKP25 VUL24:VUL25 WEH24:WEH25 WOD24:WOD25 WXZ24:WXZ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327700:AP327701 AP262164:AP262165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327700:AW327701 AW262164:AW262165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458772:BD458773 BD524308:BD524309 BD589844:BD589845 BD655380:BD655381 BD720916:BD720917 BD786452:BD786453 BD851988:BD851989 BD917524:BD917525 BD983060:BD983061 BD65556:BD65557 BD131092:BD131093 BD196628:BD196629 BD327700:BD327701 BD262164:BD262165 BD24:BD25 BB24:BB25 BD393236:BD393237 BI65556:BI65557 BI131092:BI131093 BI196628:BI196629 BI262164:BI262165 BI327700:BI327701 BI393236:BI393237 BI458772:BI458773 BI524308:BI524309 BI589844:BI589845 BI655380:BI655381 BI720916:BI720917 BI786452:BI786453 BI851988:BI851989 BI917524:BI917525 BI983060:BI983061 BK458772:BK458773 BK524308:BK524309 BK589844:BK589845 BK655380:BK655381 BK720916:BK720917 BK786452:BK786453 BK851988:BK851989 BK917524:BK917525 BK983060:BK983061 BK65556:BK65557 BK131092:BK131093 BK196628:BK196629 BK327700:BK327701 BK262164:BK262165 BK24:BK25 BI24:BI25 BK393236:BK393237 BP65556:BP65557 BP131092:BP131093 BP196628:BP196629 BP262164:BP262165 BP327700:BP327701 BP393236:BP393237 BP458772:BP458773 BP524308:BP524309 BP589844:BP589845 BP655380:BP655381 BP720916:BP720917 BP786452:BP786453 BP851988:BP851989 BP917524:BP917525 BP983060:BP983061 BR393236:BR393237 BR458772:BR458773 BR524308:BR524309 BR589844:BR589845 BR655380:BR655381 BR720916:BR720917 BR786452:BR786453 BR851988:BR851989 BR917524:BR917525 BR983060:BR983061 BR65556:BR65557 BR131092:BR131093 BR196628:BR196629 BR327700:BR327701 BR262164:BR262165 BR24:BR25 BP24:BP25"/>
    <dataValidation allowBlank="1" promptTitle="checkPeriodRange" sqref="Q25 LJ25 VF25 AFB25 AOX25 AYT25 BIP25 BSL25 CCH25 CMD25 CVZ25 DFV25 DPR25 DZN25 EJJ25 ETF25 FDB25 FMX25 FWT25 GGP25 GQL25 HAH25 HKD25 HTZ25 IDV25 INR25 IXN25 JHJ25 JRF25 KBB25 KKX25 KUT25 LEP25 LOL25 LYH25 MID25 MRZ25 NBV25 NLR25 NVN25 OFJ25 OPF25 OZB25 PIX25 PST25 QCP25 QML25 QWH25 RGD25 RPZ25 RZV25 SJR25 STN25 TDJ25 TNF25 TXB25 UGX25 UQT25 VAP25 VKL25 VUH25 WED25 WNZ25 WXV25 Q65557 LJ65557 VF65557 AFB65557 AOX65557 AYT65557 BIP65557 BSL65557 CCH65557 CMD65557 CVZ65557 DFV65557 DPR65557 DZN65557 EJJ65557 ETF65557 FDB65557 FMX65557 FWT65557 GGP65557 GQL65557 HAH65557 HKD65557 HTZ65557 IDV65557 INR65557 IXN65557 JHJ65557 JRF65557 KBB65557 KKX65557 KUT65557 LEP65557 LOL65557 LYH65557 MID65557 MRZ65557 NBV65557 NLR65557 NVN65557 OFJ65557 OPF65557 OZB65557 PIX65557 PST65557 QCP65557 QML65557 QWH65557 RGD65557 RPZ65557 RZV65557 SJR65557 STN65557 TDJ65557 TNF65557 TXB65557 UGX65557 UQT65557 VAP65557 VKL65557 VUH65557 WED65557 WNZ65557 WXV65557 Q131093 LJ131093 VF131093 AFB131093 AOX131093 AYT131093 BIP131093 BSL131093 CCH131093 CMD131093 CVZ131093 DFV131093 DPR131093 DZN131093 EJJ131093 ETF131093 FDB131093 FMX131093 FWT131093 GGP131093 GQL131093 HAH131093 HKD131093 HTZ131093 IDV131093 INR131093 IXN131093 JHJ131093 JRF131093 KBB131093 KKX131093 KUT131093 LEP131093 LOL131093 LYH131093 MID131093 MRZ131093 NBV131093 NLR131093 NVN131093 OFJ131093 OPF131093 OZB131093 PIX131093 PST131093 QCP131093 QML131093 QWH131093 RGD131093 RPZ131093 RZV131093 SJR131093 STN131093 TDJ131093 TNF131093 TXB131093 UGX131093 UQT131093 VAP131093 VKL131093 VUH131093 WED131093 WNZ131093 WXV131093 Q196629 LJ196629 VF196629 AFB196629 AOX196629 AYT196629 BIP196629 BSL196629 CCH196629 CMD196629 CVZ196629 DFV196629 DPR196629 DZN196629 EJJ196629 ETF196629 FDB196629 FMX196629 FWT196629 GGP196629 GQL196629 HAH196629 HKD196629 HTZ196629 IDV196629 INR196629 IXN196629 JHJ196629 JRF196629 KBB196629 KKX196629 KUT196629 LEP196629 LOL196629 LYH196629 MID196629 MRZ196629 NBV196629 NLR196629 NVN196629 OFJ196629 OPF196629 OZB196629 PIX196629 PST196629 QCP196629 QML196629 QWH196629 RGD196629 RPZ196629 RZV196629 SJR196629 STN196629 TDJ196629 TNF196629 TXB196629 UGX196629 UQT196629 VAP196629 VKL196629 VUH196629 WED196629 WNZ196629 WXV196629 Q262165 LJ262165 VF262165 AFB262165 AOX262165 AYT262165 BIP262165 BSL262165 CCH262165 CMD262165 CVZ262165 DFV262165 DPR262165 DZN262165 EJJ262165 ETF262165 FDB262165 FMX262165 FWT262165 GGP262165 GQL262165 HAH262165 HKD262165 HTZ262165 IDV262165 INR262165 IXN262165 JHJ262165 JRF262165 KBB262165 KKX262165 KUT262165 LEP262165 LOL262165 LYH262165 MID262165 MRZ262165 NBV262165 NLR262165 NVN262165 OFJ262165 OPF262165 OZB262165 PIX262165 PST262165 QCP262165 QML262165 QWH262165 RGD262165 RPZ262165 RZV262165 SJR262165 STN262165 TDJ262165 TNF262165 TXB262165 UGX262165 UQT262165 VAP262165 VKL262165 VUH262165 WED262165 WNZ262165 WXV262165 Q327701 LJ327701 VF327701 AFB327701 AOX327701 AYT327701 BIP327701 BSL327701 CCH327701 CMD327701 CVZ327701 DFV327701 DPR327701 DZN327701 EJJ327701 ETF327701 FDB327701 FMX327701 FWT327701 GGP327701 GQL327701 HAH327701 HKD327701 HTZ327701 IDV327701 INR327701 IXN327701 JHJ327701 JRF327701 KBB327701 KKX327701 KUT327701 LEP327701 LOL327701 LYH327701 MID327701 MRZ327701 NBV327701 NLR327701 NVN327701 OFJ327701 OPF327701 OZB327701 PIX327701 PST327701 QCP327701 QML327701 QWH327701 RGD327701 RPZ327701 RZV327701 SJR327701 STN327701 TDJ327701 TNF327701 TXB327701 UGX327701 UQT327701 VAP327701 VKL327701 VUH327701 WED327701 WNZ327701 WXV327701 Q393237 LJ393237 VF393237 AFB393237 AOX393237 AYT393237 BIP393237 BSL393237 CCH393237 CMD393237 CVZ393237 DFV393237 DPR393237 DZN393237 EJJ393237 ETF393237 FDB393237 FMX393237 FWT393237 GGP393237 GQL393237 HAH393237 HKD393237 HTZ393237 IDV393237 INR393237 IXN393237 JHJ393237 JRF393237 KBB393237 KKX393237 KUT393237 LEP393237 LOL393237 LYH393237 MID393237 MRZ393237 NBV393237 NLR393237 NVN393237 OFJ393237 OPF393237 OZB393237 PIX393237 PST393237 QCP393237 QML393237 QWH393237 RGD393237 RPZ393237 RZV393237 SJR393237 STN393237 TDJ393237 TNF393237 TXB393237 UGX393237 UQT393237 VAP393237 VKL393237 VUH393237 WED393237 WNZ393237 WXV393237 Q458773 LJ458773 VF458773 AFB458773 AOX458773 AYT458773 BIP458773 BSL458773 CCH458773 CMD458773 CVZ458773 DFV458773 DPR458773 DZN458773 EJJ458773 ETF458773 FDB458773 FMX458773 FWT458773 GGP458773 GQL458773 HAH458773 HKD458773 HTZ458773 IDV458773 INR458773 IXN458773 JHJ458773 JRF458773 KBB458773 KKX458773 KUT458773 LEP458773 LOL458773 LYH458773 MID458773 MRZ458773 NBV458773 NLR458773 NVN458773 OFJ458773 OPF458773 OZB458773 PIX458773 PST458773 QCP458773 QML458773 QWH458773 RGD458773 RPZ458773 RZV458773 SJR458773 STN458773 TDJ458773 TNF458773 TXB458773 UGX458773 UQT458773 VAP458773 VKL458773 VUH458773 WED458773 WNZ458773 WXV458773 Q524309 LJ524309 VF524309 AFB524309 AOX524309 AYT524309 BIP524309 BSL524309 CCH524309 CMD524309 CVZ524309 DFV524309 DPR524309 DZN524309 EJJ524309 ETF524309 FDB524309 FMX524309 FWT524309 GGP524309 GQL524309 HAH524309 HKD524309 HTZ524309 IDV524309 INR524309 IXN524309 JHJ524309 JRF524309 KBB524309 KKX524309 KUT524309 LEP524309 LOL524309 LYH524309 MID524309 MRZ524309 NBV524309 NLR524309 NVN524309 OFJ524309 OPF524309 OZB524309 PIX524309 PST524309 QCP524309 QML524309 QWH524309 RGD524309 RPZ524309 RZV524309 SJR524309 STN524309 TDJ524309 TNF524309 TXB524309 UGX524309 UQT524309 VAP524309 VKL524309 VUH524309 WED524309 WNZ524309 WXV524309 Q589845 LJ589845 VF589845 AFB589845 AOX589845 AYT589845 BIP589845 BSL589845 CCH589845 CMD589845 CVZ589845 DFV589845 DPR589845 DZN589845 EJJ589845 ETF589845 FDB589845 FMX589845 FWT589845 GGP589845 GQL589845 HAH589845 HKD589845 HTZ589845 IDV589845 INR589845 IXN589845 JHJ589845 JRF589845 KBB589845 KKX589845 KUT589845 LEP589845 LOL589845 LYH589845 MID589845 MRZ589845 NBV589845 NLR589845 NVN589845 OFJ589845 OPF589845 OZB589845 PIX589845 PST589845 QCP589845 QML589845 QWH589845 RGD589845 RPZ589845 RZV589845 SJR589845 STN589845 TDJ589845 TNF589845 TXB589845 UGX589845 UQT589845 VAP589845 VKL589845 VUH589845 WED589845 WNZ589845 WXV589845 Q655381 LJ655381 VF655381 AFB655381 AOX655381 AYT655381 BIP655381 BSL655381 CCH655381 CMD655381 CVZ655381 DFV655381 DPR655381 DZN655381 EJJ655381 ETF655381 FDB655381 FMX655381 FWT655381 GGP655381 GQL655381 HAH655381 HKD655381 HTZ655381 IDV655381 INR655381 IXN655381 JHJ655381 JRF655381 KBB655381 KKX655381 KUT655381 LEP655381 LOL655381 LYH655381 MID655381 MRZ655381 NBV655381 NLR655381 NVN655381 OFJ655381 OPF655381 OZB655381 PIX655381 PST655381 QCP655381 QML655381 QWH655381 RGD655381 RPZ655381 RZV655381 SJR655381 STN655381 TDJ655381 TNF655381 TXB655381 UGX655381 UQT655381 VAP655381 VKL655381 VUH655381 WED655381 WNZ655381 WXV655381 Q720917 LJ720917 VF720917 AFB720917 AOX720917 AYT720917 BIP720917 BSL720917 CCH720917 CMD720917 CVZ720917 DFV720917 DPR720917 DZN720917 EJJ720917 ETF720917 FDB720917 FMX720917 FWT720917 GGP720917 GQL720917 HAH720917 HKD720917 HTZ720917 IDV720917 INR720917 IXN720917 JHJ720917 JRF720917 KBB720917 KKX720917 KUT720917 LEP720917 LOL720917 LYH720917 MID720917 MRZ720917 NBV720917 NLR720917 NVN720917 OFJ720917 OPF720917 OZB720917 PIX720917 PST720917 QCP720917 QML720917 QWH720917 RGD720917 RPZ720917 RZV720917 SJR720917 STN720917 TDJ720917 TNF720917 TXB720917 UGX720917 UQT720917 VAP720917 VKL720917 VUH720917 WED720917 WNZ720917 WXV720917 Q786453 LJ786453 VF786453 AFB786453 AOX786453 AYT786453 BIP786453 BSL786453 CCH786453 CMD786453 CVZ786453 DFV786453 DPR786453 DZN786453 EJJ786453 ETF786453 FDB786453 FMX786453 FWT786453 GGP786453 GQL786453 HAH786453 HKD786453 HTZ786453 IDV786453 INR786453 IXN786453 JHJ786453 JRF786453 KBB786453 KKX786453 KUT786453 LEP786453 LOL786453 LYH786453 MID786453 MRZ786453 NBV786453 NLR786453 NVN786453 OFJ786453 OPF786453 OZB786453 PIX786453 PST786453 QCP786453 QML786453 QWH786453 RGD786453 RPZ786453 RZV786453 SJR786453 STN786453 TDJ786453 TNF786453 TXB786453 UGX786453 UQT786453 VAP786453 VKL786453 VUH786453 WED786453 WNZ786453 WXV786453 Q851989 LJ851989 VF851989 AFB851989 AOX851989 AYT851989 BIP851989 BSL851989 CCH851989 CMD851989 CVZ851989 DFV851989 DPR851989 DZN851989 EJJ851989 ETF851989 FDB851989 FMX851989 FWT851989 GGP851989 GQL851989 HAH851989 HKD851989 HTZ851989 IDV851989 INR851989 IXN851989 JHJ851989 JRF851989 KBB851989 KKX851989 KUT851989 LEP851989 LOL851989 LYH851989 MID851989 MRZ851989 NBV851989 NLR851989 NVN851989 OFJ851989 OPF851989 OZB851989 PIX851989 PST851989 QCP851989 QML851989 QWH851989 RGD851989 RPZ851989 RZV851989 SJR851989 STN851989 TDJ851989 TNF851989 TXB851989 UGX851989 UQT851989 VAP851989 VKL851989 VUH851989 WED851989 WNZ851989 WXV851989 Q917525 LJ917525 VF917525 AFB917525 AOX917525 AYT917525 BIP917525 BSL917525 CCH917525 CMD917525 CVZ917525 DFV917525 DPR917525 DZN917525 EJJ917525 ETF917525 FDB917525 FMX917525 FWT917525 GGP917525 GQL917525 HAH917525 HKD917525 HTZ917525 IDV917525 INR917525 IXN917525 JHJ917525 JRF917525 KBB917525 KKX917525 KUT917525 LEP917525 LOL917525 LYH917525 MID917525 MRZ917525 NBV917525 NLR917525 NVN917525 OFJ917525 OPF917525 OZB917525 PIX917525 PST917525 QCP917525 QML917525 QWH917525 RGD917525 RPZ917525 RZV917525 SJR917525 STN917525 TDJ917525 TNF917525 TXB917525 UGX917525 UQT917525 VAP917525 VKL917525 VUH917525 WED917525 WNZ917525 WXV917525 Q983061 LJ983061 VF983061 AFB983061 AOX983061 AYT983061 BIP983061 BSL983061 CCH983061 CMD983061 CVZ983061 DFV983061 DPR983061 DZN983061 EJJ983061 ETF983061 FDB983061 FMX983061 FWT983061 GGP983061 GQL983061 HAH983061 HKD983061 HTZ983061 IDV983061 INR983061 IXN983061 JHJ983061 JRF983061 KBB983061 KKX983061 KUT983061 LEP983061 LOL983061 LYH983061 MID983061 MRZ983061 NBV983061 NLR983061 NVN983061 OFJ983061 OPF983061 OZB983061 PIX983061 PST983061 QCP983061 QML983061 QWH983061 RGD983061 RPZ983061 RZV983061 SJR983061 STN983061 TDJ983061 TNF983061 TXB983061 UGX983061 UQT983061 VAP983061 VKL983061 VUH983061 WED983061 WNZ983061 WXV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dataValidation type="list" allowBlank="1" showInputMessage="1" showErrorMessage="1" errorTitle="Ошибка" error="Выберите значение из списка" prompt="Выберите значение из списка" sqref="O23 V23 AC23 AJ23 AQ23 AX23 BE23 BL23">
      <formula1>kind_of_cons</formula1>
    </dataValidation>
    <dataValidation type="decimal" allowBlank="1" showErrorMessage="1" errorTitle="Ошибка" error="Допускается ввод только действительных чисел!" sqref="O24 V24 AC24 AJ24 AQ24 AX24 BE24 BL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68</v>
      </c>
    </row>
    <row r="2" spans="1:20" ht="22.5">
      <c r="F2" s="1197" t="s">
        <v>490</v>
      </c>
      <c r="G2" s="1198"/>
      <c r="H2" s="1199"/>
      <c r="I2" s="640"/>
    </row>
    <row r="3" spans="1:20" ht="3" customHeight="1"/>
    <row r="4" spans="1:20" s="570" customFormat="1" ht="11.25">
      <c r="A4" s="590"/>
      <c r="B4" s="590"/>
      <c r="C4" s="590"/>
      <c r="D4" s="590"/>
      <c r="F4" s="1151" t="s">
        <v>453</v>
      </c>
      <c r="G4" s="1151"/>
      <c r="H4" s="1151"/>
      <c r="I4" s="1200"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00"/>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19.12.2019</v>
      </c>
      <c r="I7" s="581" t="s">
        <v>492</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493</v>
      </c>
      <c r="H8" s="604"/>
      <c r="I8" s="581" t="s">
        <v>589</v>
      </c>
      <c r="J8" s="615"/>
      <c r="K8" s="590"/>
      <c r="L8" s="590"/>
      <c r="M8" s="590"/>
      <c r="N8" s="590"/>
      <c r="O8" s="590"/>
      <c r="P8" s="590"/>
      <c r="Q8" s="590"/>
      <c r="R8" s="590"/>
      <c r="S8" s="590"/>
      <c r="T8" s="590"/>
    </row>
    <row r="9" spans="1:20" s="570" customFormat="1" ht="22.5">
      <c r="A9" s="1201"/>
      <c r="B9" s="590"/>
      <c r="C9" s="590"/>
      <c r="D9" s="590"/>
      <c r="F9" s="616" t="str">
        <f>"3." &amp;mergeValue(A9)</f>
        <v>3.1</v>
      </c>
      <c r="G9" s="632" t="s">
        <v>494</v>
      </c>
      <c r="H9" s="604"/>
      <c r="I9" s="581" t="s">
        <v>587</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591</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497</v>
      </c>
      <c r="H13" s="604"/>
      <c r="I13" s="1202" t="s">
        <v>590</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402</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592</v>
      </c>
      <c r="H19" s="1196"/>
      <c r="I19" s="594"/>
      <c r="J19" s="614"/>
      <c r="K19" s="614"/>
      <c r="L19" s="614"/>
      <c r="M19" s="614"/>
      <c r="N19" s="614"/>
      <c r="O19" s="614"/>
      <c r="P19" s="614"/>
      <c r="Q19" s="614"/>
      <c r="R19" s="614"/>
      <c r="S19" s="614"/>
      <c r="T19" s="614"/>
    </row>
  </sheetData>
  <sheetProtection algorithmName="SHA-512" hashValue="wveR8sOd9OiDcrEXirdth4nP6Apt7RwnPmvA8+rodrpOAJJz2x1ijje2npWoGuuQSWfk8LvfEk7vTJJrASXJpA==" saltValue="Z+Yr+grZliRhJOhMhw4e6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0"/>
    <col min="27" max="27" width="10.140625" style="500" customWidth="1"/>
    <col min="28" max="34" width="10.5703125" style="500"/>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9" t="s">
        <v>656</v>
      </c>
      <c r="M5" s="1229"/>
      <c r="N5" s="1229"/>
      <c r="O5" s="1229"/>
      <c r="P5" s="1229"/>
      <c r="Q5" s="1229"/>
      <c r="R5" s="1229"/>
      <c r="S5" s="1229"/>
      <c r="T5" s="1229"/>
      <c r="U5" s="497"/>
    </row>
    <row r="6" spans="7:34" ht="3" customHeight="1">
      <c r="J6" s="482"/>
      <c r="K6" s="482"/>
      <c r="L6" s="478"/>
      <c r="M6" s="478"/>
      <c r="N6" s="478"/>
      <c r="O6" s="481"/>
      <c r="P6" s="481"/>
      <c r="Q6" s="481"/>
      <c r="R6" s="481"/>
      <c r="S6" s="481"/>
      <c r="T6" s="481"/>
      <c r="U6" s="478"/>
    </row>
    <row r="7" spans="7:34" s="523" customFormat="1" ht="22.5">
      <c r="G7" s="531"/>
      <c r="H7" s="531"/>
      <c r="I7" s="531"/>
      <c r="J7" s="529"/>
      <c r="K7" s="529"/>
      <c r="L7" s="524"/>
      <c r="M7" s="617" t="s">
        <v>501</v>
      </c>
      <c r="N7" s="666"/>
      <c r="O7" s="1249" t="str">
        <f>IF(NameOrPr_ch="",IF(NameOrPr="","",NameOrPr),NameOrPr_ch)</f>
        <v>Комитет по тарифам и ценовой политике Лен.области (ЛенРТК)</v>
      </c>
      <c r="P7" s="1250"/>
      <c r="Q7" s="1250"/>
      <c r="R7" s="1250"/>
      <c r="S7" s="1250"/>
      <c r="T7" s="1251"/>
      <c r="U7" s="669"/>
      <c r="X7" s="585"/>
      <c r="Y7" s="585"/>
      <c r="Z7" s="585"/>
      <c r="AA7" s="585"/>
      <c r="AB7" s="585"/>
      <c r="AC7" s="585"/>
      <c r="AD7" s="585"/>
      <c r="AE7" s="585"/>
      <c r="AF7" s="585"/>
      <c r="AG7" s="585"/>
      <c r="AH7" s="585"/>
    </row>
    <row r="8" spans="7:34" s="492" customFormat="1" ht="18.75">
      <c r="G8" s="491"/>
      <c r="H8" s="491"/>
      <c r="L8" s="499"/>
      <c r="M8" s="617" t="s">
        <v>595</v>
      </c>
      <c r="N8" s="666"/>
      <c r="O8" s="1249" t="str">
        <f>IF(datePr_ch="",IF(datePr="","",datePr),datePr_ch)</f>
        <v>19.12.2019</v>
      </c>
      <c r="P8" s="1250"/>
      <c r="Q8" s="1250"/>
      <c r="R8" s="1250"/>
      <c r="S8" s="1250"/>
      <c r="T8" s="1251"/>
      <c r="U8" s="667"/>
      <c r="X8" s="505"/>
      <c r="Y8" s="505"/>
      <c r="Z8" s="505"/>
      <c r="AA8" s="505"/>
      <c r="AB8" s="505"/>
      <c r="AC8" s="505"/>
      <c r="AD8" s="505"/>
      <c r="AE8" s="505"/>
      <c r="AF8" s="505"/>
      <c r="AG8" s="505"/>
      <c r="AH8" s="505"/>
    </row>
    <row r="9" spans="7:34" s="492" customFormat="1" ht="18.75">
      <c r="G9" s="491"/>
      <c r="H9" s="491"/>
      <c r="L9" s="552"/>
      <c r="M9" s="617" t="s">
        <v>594</v>
      </c>
      <c r="N9" s="666"/>
      <c r="O9" s="1249" t="str">
        <f>IF(numberPr_ch="",IF(numberPr="","",numberPr),numberPr_ch)</f>
        <v>524-п</v>
      </c>
      <c r="P9" s="1250"/>
      <c r="Q9" s="1250"/>
      <c r="R9" s="1250"/>
      <c r="S9" s="1250"/>
      <c r="T9" s="1251"/>
      <c r="U9" s="667"/>
      <c r="X9" s="505"/>
      <c r="Y9" s="505"/>
      <c r="Z9" s="505"/>
      <c r="AA9" s="505"/>
      <c r="AB9" s="505"/>
      <c r="AC9" s="505"/>
      <c r="AD9" s="505"/>
      <c r="AE9" s="505"/>
      <c r="AF9" s="505"/>
      <c r="AG9" s="505"/>
      <c r="AH9" s="505"/>
    </row>
    <row r="10" spans="7:34" s="492" customFormat="1" ht="18.75">
      <c r="G10" s="491"/>
      <c r="H10" s="491"/>
      <c r="L10" s="552"/>
      <c r="M10" s="617" t="s">
        <v>500</v>
      </c>
      <c r="N10" s="666"/>
      <c r="O10" s="1249" t="str">
        <f>IF(IstPub_ch="",IF(IstPub="","",IstPub),IstPub_ch)</f>
        <v>http://tarif.lenobl.ru/dokumenty/docs_category_3/</v>
      </c>
      <c r="P10" s="1250"/>
      <c r="Q10" s="1250"/>
      <c r="R10" s="1250"/>
      <c r="S10" s="1250"/>
      <c r="T10" s="1251"/>
      <c r="U10" s="667"/>
      <c r="X10" s="505"/>
      <c r="Y10" s="505"/>
      <c r="Z10" s="505"/>
      <c r="AA10" s="505"/>
      <c r="AB10" s="505"/>
      <c r="AC10" s="505"/>
      <c r="AD10" s="505"/>
      <c r="AE10" s="505"/>
      <c r="AF10" s="505"/>
      <c r="AG10" s="505"/>
      <c r="AH10" s="505"/>
    </row>
    <row r="11" spans="7:34" s="492" customFormat="1" ht="11.25" hidden="1">
      <c r="G11" s="491"/>
      <c r="H11" s="491"/>
      <c r="L11" s="1230"/>
      <c r="M11" s="1230"/>
      <c r="N11" s="489"/>
      <c r="O11" s="1253"/>
      <c r="P11" s="1253"/>
      <c r="Q11" s="1253"/>
      <c r="R11" s="1253"/>
      <c r="S11" s="1253"/>
      <c r="T11" s="1253"/>
      <c r="U11" s="503" t="s">
        <v>372</v>
      </c>
      <c r="X11" s="505"/>
      <c r="Y11" s="505"/>
      <c r="Z11" s="505"/>
      <c r="AA11" s="505"/>
      <c r="AB11" s="505"/>
      <c r="AC11" s="505"/>
      <c r="AD11" s="505"/>
      <c r="AE11" s="505"/>
      <c r="AF11" s="505"/>
      <c r="AG11" s="505"/>
      <c r="AH11" s="505"/>
    </row>
    <row r="12" spans="7:34">
      <c r="J12" s="482"/>
      <c r="K12" s="482"/>
      <c r="L12" s="478"/>
      <c r="M12" s="478"/>
      <c r="N12" s="478"/>
      <c r="O12" s="1247"/>
      <c r="P12" s="1247"/>
      <c r="Q12" s="1247"/>
      <c r="R12" s="1247"/>
      <c r="S12" s="1247"/>
      <c r="T12" s="1247"/>
      <c r="U12" s="1247"/>
    </row>
    <row r="13" spans="7:34">
      <c r="J13" s="482"/>
      <c r="K13" s="482"/>
      <c r="L13" s="1151" t="s">
        <v>453</v>
      </c>
      <c r="M13" s="1151"/>
      <c r="N13" s="1151"/>
      <c r="O13" s="1151"/>
      <c r="P13" s="1151"/>
      <c r="Q13" s="1151"/>
      <c r="R13" s="1151"/>
      <c r="S13" s="1151"/>
      <c r="T13" s="1151"/>
      <c r="U13" s="1151"/>
      <c r="V13" s="1151"/>
      <c r="W13" s="1151" t="s">
        <v>454</v>
      </c>
    </row>
    <row r="14" spans="7:34" ht="14.25" customHeight="1">
      <c r="J14" s="482"/>
      <c r="K14" s="482"/>
      <c r="L14" s="1213" t="s">
        <v>91</v>
      </c>
      <c r="M14" s="1213" t="s">
        <v>638</v>
      </c>
      <c r="N14" s="521"/>
      <c r="O14" s="1214" t="s">
        <v>640</v>
      </c>
      <c r="P14" s="1215"/>
      <c r="Q14" s="1215"/>
      <c r="R14" s="1215"/>
      <c r="S14" s="1215"/>
      <c r="T14" s="1216"/>
      <c r="U14" s="1224" t="s">
        <v>340</v>
      </c>
      <c r="V14" s="1210" t="s">
        <v>274</v>
      </c>
      <c r="W14" s="1151"/>
    </row>
    <row r="15" spans="7:34" s="523" customFormat="1" ht="14.25" customHeight="1">
      <c r="G15" s="531"/>
      <c r="H15" s="531"/>
      <c r="I15" s="531"/>
      <c r="J15" s="529"/>
      <c r="K15" s="529"/>
      <c r="L15" s="1213"/>
      <c r="M15" s="1213"/>
      <c r="N15" s="521"/>
      <c r="O15" s="1219" t="s">
        <v>604</v>
      </c>
      <c r="P15" s="1217" t="s">
        <v>270</v>
      </c>
      <c r="Q15" s="1218"/>
      <c r="R15" s="1222" t="s">
        <v>653</v>
      </c>
      <c r="S15" s="1222"/>
      <c r="T15" s="1223"/>
      <c r="U15" s="1225"/>
      <c r="V15" s="1211"/>
      <c r="W15" s="1151"/>
      <c r="X15" s="585"/>
      <c r="Y15" s="585"/>
      <c r="Z15" s="585"/>
      <c r="AA15" s="585"/>
      <c r="AB15" s="585"/>
      <c r="AC15" s="585"/>
      <c r="AD15" s="585"/>
      <c r="AE15" s="585"/>
      <c r="AF15" s="585"/>
      <c r="AG15" s="585"/>
      <c r="AH15" s="585"/>
    </row>
    <row r="16" spans="7:34" ht="33.75">
      <c r="J16" s="482"/>
      <c r="K16" s="482"/>
      <c r="L16" s="1213"/>
      <c r="M16" s="1213"/>
      <c r="N16" s="520"/>
      <c r="O16" s="1220"/>
      <c r="P16" s="535" t="s">
        <v>763</v>
      </c>
      <c r="Q16" s="535" t="s">
        <v>764</v>
      </c>
      <c r="R16" s="536" t="s">
        <v>273</v>
      </c>
      <c r="S16" s="1208" t="s">
        <v>272</v>
      </c>
      <c r="T16" s="1209"/>
      <c r="U16" s="1226"/>
      <c r="V16" s="1212"/>
      <c r="W16" s="1151"/>
    </row>
    <row r="17" spans="1:34">
      <c r="J17" s="482"/>
      <c r="K17" s="490">
        <v>1</v>
      </c>
      <c r="L17" s="479" t="s">
        <v>92</v>
      </c>
      <c r="M17" s="479" t="s">
        <v>48</v>
      </c>
      <c r="N17" s="496" t="s">
        <v>48</v>
      </c>
      <c r="O17" s="488">
        <f ca="1">OFFSET(O17,0,-1)+1</f>
        <v>3</v>
      </c>
      <c r="P17" s="488">
        <f ca="1">OFFSET(P17,0,-1)+1</f>
        <v>4</v>
      </c>
      <c r="Q17" s="488">
        <f ca="1">OFFSET(Q17,0,-1)+1</f>
        <v>5</v>
      </c>
      <c r="R17" s="488">
        <f ca="1">OFFSET(R17,0,-1)+1</f>
        <v>6</v>
      </c>
      <c r="S17" s="1231">
        <f ca="1">OFFSET(S17,0,-1)+1</f>
        <v>7</v>
      </c>
      <c r="T17" s="1231"/>
      <c r="U17" s="488">
        <f ca="1">OFFSET(U17,0,-2)+1</f>
        <v>8</v>
      </c>
      <c r="V17" s="495">
        <f ca="1">OFFSET(V17,0,-1)</f>
        <v>8</v>
      </c>
      <c r="W17" s="488">
        <f ca="1">OFFSET(W17,0,-1)+1</f>
        <v>9</v>
      </c>
    </row>
    <row r="18" spans="1:34" ht="22.5">
      <c r="A18" s="1232">
        <v>1</v>
      </c>
      <c r="B18" s="940"/>
      <c r="C18" s="940"/>
      <c r="D18" s="940"/>
      <c r="E18" s="941"/>
      <c r="F18" s="942"/>
      <c r="G18" s="942"/>
      <c r="H18" s="942"/>
      <c r="I18" s="943"/>
      <c r="J18" s="938"/>
      <c r="K18" s="945"/>
      <c r="L18" s="593">
        <f>mergeValue(A18)</f>
        <v>1</v>
      </c>
      <c r="M18" s="641" t="s">
        <v>20</v>
      </c>
      <c r="N18" s="580"/>
      <c r="O18" s="1244"/>
      <c r="P18" s="1244"/>
      <c r="Q18" s="1244"/>
      <c r="R18" s="1244"/>
      <c r="S18" s="1244"/>
      <c r="T18" s="1244"/>
      <c r="U18" s="1244"/>
      <c r="V18" s="1244"/>
      <c r="W18" s="630" t="s">
        <v>657</v>
      </c>
    </row>
    <row r="19" spans="1:34" ht="22.5">
      <c r="A19" s="1232"/>
      <c r="B19" s="1232">
        <v>1</v>
      </c>
      <c r="C19" s="940"/>
      <c r="D19" s="940"/>
      <c r="E19" s="942"/>
      <c r="F19" s="942"/>
      <c r="G19" s="942"/>
      <c r="H19" s="942"/>
      <c r="I19" s="937"/>
      <c r="J19" s="936"/>
      <c r="K19" s="939"/>
      <c r="L19" s="593" t="str">
        <f>mergeValue(A19) &amp;"."&amp; mergeValue(B19)</f>
        <v>1.1</v>
      </c>
      <c r="M19" s="546" t="s">
        <v>16</v>
      </c>
      <c r="N19" s="580"/>
      <c r="O19" s="1244"/>
      <c r="P19" s="1244"/>
      <c r="Q19" s="1244"/>
      <c r="R19" s="1244"/>
      <c r="S19" s="1244"/>
      <c r="T19" s="1244"/>
      <c r="U19" s="1244"/>
      <c r="V19" s="1244"/>
      <c r="W19" s="630" t="s">
        <v>476</v>
      </c>
    </row>
    <row r="20" spans="1:34" ht="22.5">
      <c r="A20" s="1232"/>
      <c r="B20" s="1232"/>
      <c r="C20" s="1232">
        <v>1</v>
      </c>
      <c r="D20" s="940"/>
      <c r="E20" s="942"/>
      <c r="F20" s="942"/>
      <c r="G20" s="942"/>
      <c r="H20" s="942"/>
      <c r="I20" s="944"/>
      <c r="J20" s="936"/>
      <c r="K20" s="939"/>
      <c r="L20" s="593" t="str">
        <f>mergeValue(A20) &amp;"."&amp; mergeValue(B20)&amp;"."&amp; mergeValue(C20)</f>
        <v>1.1.1</v>
      </c>
      <c r="M20" s="547" t="s">
        <v>7</v>
      </c>
      <c r="N20" s="580"/>
      <c r="O20" s="1244"/>
      <c r="P20" s="1244"/>
      <c r="Q20" s="1244"/>
      <c r="R20" s="1244"/>
      <c r="S20" s="1244"/>
      <c r="T20" s="1244"/>
      <c r="U20" s="1244"/>
      <c r="V20" s="1244"/>
      <c r="W20" s="630" t="s">
        <v>632</v>
      </c>
    </row>
    <row r="21" spans="1:34" ht="22.5">
      <c r="A21" s="1232"/>
      <c r="B21" s="1232"/>
      <c r="C21" s="1232"/>
      <c r="D21" s="1232">
        <v>1</v>
      </c>
      <c r="E21" s="942"/>
      <c r="F21" s="942"/>
      <c r="G21" s="942"/>
      <c r="H21" s="942"/>
      <c r="I21" s="944"/>
      <c r="J21" s="936"/>
      <c r="K21" s="939"/>
      <c r="L21" s="593" t="str">
        <f>mergeValue(A21) &amp;"."&amp; mergeValue(B21)&amp;"."&amp; mergeValue(C21)&amp;"."&amp; mergeValue(D21)</f>
        <v>1.1.1.1</v>
      </c>
      <c r="M21" s="548" t="s">
        <v>22</v>
      </c>
      <c r="N21" s="580"/>
      <c r="O21" s="1244"/>
      <c r="P21" s="1244"/>
      <c r="Q21" s="1244"/>
      <c r="R21" s="1244"/>
      <c r="S21" s="1244"/>
      <c r="T21" s="1244"/>
      <c r="U21" s="1244"/>
      <c r="V21" s="1244"/>
      <c r="W21" s="630" t="s">
        <v>633</v>
      </c>
    </row>
    <row r="22" spans="1:34" ht="11.25" hidden="1" customHeight="1">
      <c r="A22" s="1232"/>
      <c r="B22" s="1232"/>
      <c r="C22" s="1232"/>
      <c r="D22" s="1232"/>
      <c r="E22" s="1232">
        <v>1</v>
      </c>
      <c r="F22" s="942"/>
      <c r="G22" s="942"/>
      <c r="H22" s="940">
        <v>1</v>
      </c>
      <c r="I22" s="1232">
        <v>1</v>
      </c>
      <c r="J22" s="942"/>
      <c r="K22" s="947"/>
      <c r="L22" s="593"/>
      <c r="M22" s="554"/>
      <c r="N22" s="581"/>
      <c r="O22" s="631"/>
      <c r="P22" s="631"/>
      <c r="Q22" s="631"/>
      <c r="R22" s="631"/>
      <c r="S22" s="631"/>
      <c r="T22" s="631"/>
      <c r="U22" s="631"/>
      <c r="V22" s="508"/>
      <c r="W22" s="559"/>
    </row>
    <row r="23" spans="1:34" ht="90">
      <c r="A23" s="1232"/>
      <c r="B23" s="1232"/>
      <c r="C23" s="1232"/>
      <c r="D23" s="1232"/>
      <c r="E23" s="1232"/>
      <c r="F23" s="1232">
        <v>1</v>
      </c>
      <c r="G23" s="940"/>
      <c r="H23" s="940"/>
      <c r="I23" s="1232"/>
      <c r="J23" s="1232">
        <v>1</v>
      </c>
      <c r="K23" s="948"/>
      <c r="L23" s="593" t="str">
        <f>mergeValue(A23) &amp;"."&amp; mergeValue(B23)&amp;"."&amp; mergeValue(C23)&amp;"."&amp; mergeValue(D23)&amp;"."&amp;  mergeValue(F23)</f>
        <v>1.1.1.1.1</v>
      </c>
      <c r="M23" s="555" t="s">
        <v>10</v>
      </c>
      <c r="N23" s="581"/>
      <c r="O23" s="1234"/>
      <c r="P23" s="1234"/>
      <c r="Q23" s="1234"/>
      <c r="R23" s="1234"/>
      <c r="S23" s="1234"/>
      <c r="T23" s="1234"/>
      <c r="U23" s="1234"/>
      <c r="V23" s="1234"/>
      <c r="W23" s="630" t="s">
        <v>634</v>
      </c>
      <c r="Y23" s="504" t="str">
        <f>strCheckUnique(Z23:Z26)</f>
        <v/>
      </c>
      <c r="AA23" s="504"/>
    </row>
    <row r="24" spans="1:34" ht="189" customHeight="1">
      <c r="A24" s="1232"/>
      <c r="B24" s="1232"/>
      <c r="C24" s="1232"/>
      <c r="D24" s="1232"/>
      <c r="E24" s="1232"/>
      <c r="F24" s="1232"/>
      <c r="G24" s="940">
        <v>1</v>
      </c>
      <c r="H24" s="940"/>
      <c r="I24" s="1232"/>
      <c r="J24" s="1232"/>
      <c r="K24" s="948">
        <v>1</v>
      </c>
      <c r="L24" s="593" t="str">
        <f>mergeValue(A24) &amp;"."&amp; mergeValue(B24)&amp;"."&amp; mergeValue(C24)&amp;"."&amp; mergeValue(D24)&amp;"."&amp; mergeValue(F24)&amp;"."&amp; mergeValue(G24)</f>
        <v>1.1.1.1.1.1</v>
      </c>
      <c r="M24" s="1065"/>
      <c r="N24" s="586"/>
      <c r="O24" s="562"/>
      <c r="P24" s="562"/>
      <c r="Q24" s="1090"/>
      <c r="R24" s="1238"/>
      <c r="S24" s="1228" t="s">
        <v>83</v>
      </c>
      <c r="T24" s="1238"/>
      <c r="U24" s="1228" t="s">
        <v>84</v>
      </c>
      <c r="V24" s="578"/>
      <c r="W24" s="1203" t="s">
        <v>658</v>
      </c>
      <c r="X24" s="500" t="str">
        <f>strCheckDate(O25:V25)</f>
        <v/>
      </c>
      <c r="Y24" s="504"/>
      <c r="Z24" s="504" t="str">
        <f>IF(M24="","",M24 )</f>
        <v/>
      </c>
      <c r="AA24" s="504"/>
      <c r="AB24" s="504"/>
      <c r="AC24" s="504"/>
    </row>
    <row r="25" spans="1:34" ht="11.25" hidden="1">
      <c r="A25" s="1232"/>
      <c r="B25" s="1232"/>
      <c r="C25" s="1232"/>
      <c r="D25" s="1232"/>
      <c r="E25" s="1232"/>
      <c r="F25" s="1232"/>
      <c r="G25" s="940"/>
      <c r="H25" s="940"/>
      <c r="I25" s="1232"/>
      <c r="J25" s="1232"/>
      <c r="K25" s="948"/>
      <c r="L25" s="600"/>
      <c r="M25" s="646"/>
      <c r="N25" s="586"/>
      <c r="O25" s="562"/>
      <c r="P25" s="562"/>
      <c r="Q25" s="584" t="str">
        <f>R24 &amp; "-" &amp; T24</f>
        <v>-</v>
      </c>
      <c r="R25" s="1227"/>
      <c r="S25" s="1228"/>
      <c r="T25" s="1227"/>
      <c r="U25" s="1228"/>
      <c r="V25" s="578"/>
      <c r="W25" s="1204"/>
    </row>
    <row r="26" spans="1:34" s="476" customFormat="1" ht="15" customHeight="1">
      <c r="A26" s="1232"/>
      <c r="B26" s="1232"/>
      <c r="C26" s="1232"/>
      <c r="D26" s="1232"/>
      <c r="E26" s="1232"/>
      <c r="F26" s="1232"/>
      <c r="G26" s="942"/>
      <c r="H26" s="940"/>
      <c r="I26" s="1232"/>
      <c r="J26" s="1232"/>
      <c r="K26" s="947"/>
      <c r="L26" s="538"/>
      <c r="M26" s="556" t="s">
        <v>25</v>
      </c>
      <c r="N26" s="551"/>
      <c r="O26" s="545"/>
      <c r="P26" s="545"/>
      <c r="Q26" s="545"/>
      <c r="R26" s="573"/>
      <c r="S26" s="564"/>
      <c r="T26" s="563"/>
      <c r="U26" s="551"/>
      <c r="V26" s="560"/>
      <c r="W26" s="1205"/>
      <c r="X26" s="501"/>
      <c r="Y26" s="501"/>
      <c r="Z26" s="501"/>
      <c r="AA26" s="501"/>
      <c r="AB26" s="501"/>
      <c r="AC26" s="501"/>
      <c r="AD26" s="501"/>
      <c r="AE26" s="501"/>
      <c r="AF26" s="501"/>
      <c r="AG26" s="501"/>
      <c r="AH26" s="501"/>
    </row>
    <row r="27" spans="1:34" s="476" customFormat="1" ht="15" customHeight="1">
      <c r="A27" s="1232"/>
      <c r="B27" s="1232"/>
      <c r="C27" s="1232"/>
      <c r="D27" s="1232"/>
      <c r="E27" s="1232"/>
      <c r="F27" s="942"/>
      <c r="G27" s="942"/>
      <c r="H27" s="940"/>
      <c r="I27" s="1232"/>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6" customFormat="1" ht="0.2" customHeight="1">
      <c r="A28" s="1232"/>
      <c r="B28" s="1232"/>
      <c r="C28" s="1232"/>
      <c r="D28" s="1232"/>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6" customFormat="1" ht="15" customHeight="1">
      <c r="A29" s="1232"/>
      <c r="B29" s="1232"/>
      <c r="C29" s="1232"/>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6" customFormat="1" ht="15" customHeight="1">
      <c r="A30" s="1232"/>
      <c r="B30" s="1232"/>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6" customFormat="1" ht="15" customHeight="1">
      <c r="A31" s="1232"/>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6" customFormat="1" ht="15" customHeight="1">
      <c r="A32" s="934"/>
      <c r="B32" s="934"/>
      <c r="C32" s="934"/>
      <c r="D32" s="934"/>
      <c r="E32" s="934"/>
      <c r="F32" s="934"/>
      <c r="G32" s="934"/>
      <c r="H32" s="934"/>
      <c r="I32" s="934"/>
      <c r="J32" s="934"/>
      <c r="K32" s="934"/>
      <c r="L32" s="493"/>
      <c r="M32" s="565" t="s">
        <v>308</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6"/>
      <c r="M33" s="486"/>
      <c r="N33" s="486"/>
      <c r="O33" s="486"/>
      <c r="P33" s="486"/>
      <c r="Q33" s="486"/>
      <c r="R33" s="486"/>
      <c r="S33" s="486"/>
      <c r="T33" s="486"/>
      <c r="U33" s="486"/>
    </row>
    <row r="34" spans="12:23" ht="123.75" customHeight="1">
      <c r="L34" s="1">
        <v>1</v>
      </c>
      <c r="M34" s="1196" t="s">
        <v>659</v>
      </c>
      <c r="N34" s="1196"/>
      <c r="O34" s="1196"/>
      <c r="P34" s="1196"/>
      <c r="Q34" s="1196"/>
      <c r="R34" s="1196"/>
      <c r="S34" s="1196"/>
      <c r="T34" s="1196"/>
      <c r="U34" s="1196"/>
      <c r="V34" s="1196"/>
      <c r="W34" s="1196"/>
    </row>
  </sheetData>
  <sheetProtection algorithmName="SHA-512" hashValue="AySmk7WMPWguOrKBFv9GvTyywJEiwfx9y25BBQ+hBfGQaPov0+IFkXJ5SrLvtrcxhFRBTcEAM+M/jOB6cPB3aw==" saltValue="iPyz5CdAsPuw5yVaodLAcw=="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182</v>
      </c>
    </row>
    <row r="2" spans="1:20" ht="22.5">
      <c r="F2" s="1197" t="s">
        <v>490</v>
      </c>
      <c r="G2" s="1198"/>
      <c r="H2" s="1199"/>
      <c r="I2" s="640"/>
    </row>
    <row r="3" spans="1:20" ht="3" customHeight="1"/>
    <row r="4" spans="1:20" s="570" customFormat="1" ht="11.25">
      <c r="A4" s="590"/>
      <c r="B4" s="590"/>
      <c r="C4" s="590"/>
      <c r="D4" s="590"/>
      <c r="F4" s="1151" t="s">
        <v>453</v>
      </c>
      <c r="G4" s="1151"/>
      <c r="H4" s="1151"/>
      <c r="I4" s="1200"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00"/>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19.12.2019</v>
      </c>
      <c r="I7" s="581" t="s">
        <v>492</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493</v>
      </c>
      <c r="H8" s="604"/>
      <c r="I8" s="581" t="s">
        <v>589</v>
      </c>
      <c r="J8" s="615"/>
      <c r="K8" s="590"/>
      <c r="L8" s="590"/>
      <c r="M8" s="590"/>
      <c r="N8" s="590"/>
      <c r="O8" s="590"/>
      <c r="P8" s="590"/>
      <c r="Q8" s="590"/>
      <c r="R8" s="590"/>
      <c r="S8" s="590"/>
      <c r="T8" s="590"/>
    </row>
    <row r="9" spans="1:20" s="570" customFormat="1" ht="22.5">
      <c r="A9" s="1201"/>
      <c r="B9" s="590"/>
      <c r="C9" s="590"/>
      <c r="D9" s="590"/>
      <c r="F9" s="616" t="str">
        <f>"3." &amp;mergeValue(A9)</f>
        <v>3.1</v>
      </c>
      <c r="G9" s="632" t="s">
        <v>494</v>
      </c>
      <c r="H9" s="604"/>
      <c r="I9" s="581" t="s">
        <v>587</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591</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497</v>
      </c>
      <c r="H13" s="604"/>
      <c r="I13" s="1202" t="s">
        <v>590</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402</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592</v>
      </c>
      <c r="H19" s="1196"/>
      <c r="I19" s="594"/>
      <c r="J19" s="614"/>
      <c r="K19" s="614"/>
      <c r="L19" s="614"/>
      <c r="M19" s="614"/>
      <c r="N19" s="614"/>
      <c r="O19" s="614"/>
      <c r="P19" s="614"/>
      <c r="Q19" s="614"/>
      <c r="R19" s="614"/>
      <c r="S19" s="614"/>
      <c r="T19" s="614"/>
    </row>
  </sheetData>
  <sheetProtection algorithmName="SHA-512" hashValue="o5LBX2QSoVZmtaEqP8854risLQ8PhFLJEKagFcRGcJuV0/1ZZRmfmPsQcwqtrWPCndJUagYJ8GzeBObHnRyDqw==" saltValue="HQ+0C0pDZMFvKNLjoLRfi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0"/>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9" t="s">
        <v>656</v>
      </c>
      <c r="M5" s="1229"/>
      <c r="N5" s="1229"/>
      <c r="O5" s="1229"/>
      <c r="P5" s="1229"/>
      <c r="Q5" s="1229"/>
      <c r="R5" s="1229"/>
      <c r="S5" s="1229"/>
      <c r="T5" s="1229"/>
      <c r="U5" s="497"/>
    </row>
    <row r="6" spans="1:34" ht="3" customHeight="1">
      <c r="J6" s="482"/>
      <c r="K6" s="482"/>
      <c r="L6" s="478"/>
      <c r="M6" s="478"/>
      <c r="N6" s="478"/>
      <c r="O6" s="481"/>
      <c r="P6" s="481"/>
      <c r="Q6" s="481"/>
      <c r="R6" s="481"/>
      <c r="S6" s="481"/>
      <c r="T6" s="481"/>
      <c r="U6" s="478"/>
    </row>
    <row r="7" spans="1:34" s="492" customFormat="1" ht="22.5">
      <c r="A7" s="505"/>
      <c r="B7" s="505"/>
      <c r="C7" s="505"/>
      <c r="D7" s="505"/>
      <c r="E7" s="505"/>
      <c r="F7" s="505"/>
      <c r="G7" s="505"/>
      <c r="H7" s="505"/>
      <c r="L7" s="499"/>
      <c r="M7" s="617" t="s">
        <v>501</v>
      </c>
      <c r="N7" s="666"/>
      <c r="O7" s="1249" t="str">
        <f>IF(NameOrPr_ch="",IF(NameOrPr="","",NameOrPr),NameOrPr_ch)</f>
        <v>Комитет по тарифам и ценовой политике Лен.области (ЛенРТК)</v>
      </c>
      <c r="P7" s="1250"/>
      <c r="Q7" s="1250"/>
      <c r="R7" s="1250"/>
      <c r="S7" s="1250"/>
      <c r="T7" s="1251"/>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595</v>
      </c>
      <c r="N8" s="666"/>
      <c r="O8" s="1249" t="str">
        <f>IF(datePr_ch="",IF(datePr="","",datePr),datePr_ch)</f>
        <v>19.12.2019</v>
      </c>
      <c r="P8" s="1250"/>
      <c r="Q8" s="1250"/>
      <c r="R8" s="1250"/>
      <c r="S8" s="1250"/>
      <c r="T8" s="1251"/>
      <c r="U8" s="667"/>
      <c r="X8" s="590"/>
      <c r="Y8" s="590"/>
      <c r="Z8" s="590"/>
      <c r="AA8" s="590"/>
      <c r="AB8" s="590"/>
      <c r="AC8" s="590"/>
      <c r="AD8" s="590"/>
      <c r="AE8" s="590"/>
      <c r="AF8" s="590"/>
      <c r="AG8" s="590"/>
      <c r="AH8" s="590"/>
    </row>
    <row r="9" spans="1:34" s="492" customFormat="1" ht="18.75">
      <c r="A9" s="505"/>
      <c r="B9" s="505"/>
      <c r="C9" s="505"/>
      <c r="D9" s="505"/>
      <c r="E9" s="505"/>
      <c r="F9" s="505"/>
      <c r="G9" s="505"/>
      <c r="H9" s="505"/>
      <c r="L9" s="552"/>
      <c r="M9" s="617" t="s">
        <v>594</v>
      </c>
      <c r="N9" s="666"/>
      <c r="O9" s="1249" t="str">
        <f>IF(numberPr_ch="",IF(numberPr="","",numberPr),numberPr_ch)</f>
        <v>524-п</v>
      </c>
      <c r="P9" s="1250"/>
      <c r="Q9" s="1250"/>
      <c r="R9" s="1250"/>
      <c r="S9" s="1250"/>
      <c r="T9" s="1251"/>
      <c r="U9" s="667"/>
      <c r="X9" s="505"/>
      <c r="Y9" s="505"/>
      <c r="Z9" s="505"/>
      <c r="AA9" s="505"/>
      <c r="AB9" s="505"/>
      <c r="AC9" s="505"/>
      <c r="AD9" s="505"/>
      <c r="AE9" s="505"/>
      <c r="AF9" s="505"/>
      <c r="AG9" s="505"/>
      <c r="AH9" s="505"/>
    </row>
    <row r="10" spans="1:34" s="492" customFormat="1" ht="18.75">
      <c r="A10" s="505"/>
      <c r="B10" s="505"/>
      <c r="C10" s="505"/>
      <c r="D10" s="505"/>
      <c r="E10" s="505"/>
      <c r="F10" s="505"/>
      <c r="G10" s="505"/>
      <c r="H10" s="505"/>
      <c r="L10" s="552"/>
      <c r="M10" s="617" t="s">
        <v>500</v>
      </c>
      <c r="N10" s="666"/>
      <c r="O10" s="1249" t="str">
        <f>IF(IstPub_ch="",IF(IstPub="","",IstPub),IstPub_ch)</f>
        <v>http://tarif.lenobl.ru/dokumenty/docs_category_3/</v>
      </c>
      <c r="P10" s="1250"/>
      <c r="Q10" s="1250"/>
      <c r="R10" s="1250"/>
      <c r="S10" s="1250"/>
      <c r="T10" s="1251"/>
      <c r="U10" s="667"/>
      <c r="X10" s="505"/>
      <c r="Y10" s="505"/>
      <c r="Z10" s="505"/>
      <c r="AA10" s="505"/>
      <c r="AB10" s="505"/>
      <c r="AC10" s="505"/>
      <c r="AD10" s="505"/>
      <c r="AE10" s="505"/>
      <c r="AF10" s="505"/>
      <c r="AG10" s="505"/>
      <c r="AH10" s="505"/>
    </row>
    <row r="11" spans="1:34" s="492" customFormat="1" ht="11.25" hidden="1">
      <c r="A11" s="505"/>
      <c r="B11" s="505"/>
      <c r="C11" s="505"/>
      <c r="D11" s="505"/>
      <c r="E11" s="505"/>
      <c r="F11" s="505"/>
      <c r="G11" s="505"/>
      <c r="H11" s="505"/>
      <c r="L11" s="552"/>
      <c r="M11" s="552"/>
      <c r="N11" s="566"/>
      <c r="O11" s="582"/>
      <c r="P11" s="582"/>
      <c r="Q11" s="582"/>
      <c r="R11" s="582"/>
      <c r="S11" s="582"/>
      <c r="T11" s="582"/>
      <c r="U11" s="503" t="s">
        <v>372</v>
      </c>
      <c r="X11" s="505"/>
      <c r="Y11" s="505"/>
      <c r="Z11" s="505"/>
      <c r="AA11" s="505"/>
      <c r="AB11" s="505"/>
      <c r="AC11" s="505"/>
      <c r="AD11" s="505"/>
      <c r="AE11" s="505"/>
      <c r="AF11" s="505"/>
      <c r="AG11" s="505"/>
      <c r="AH11" s="505"/>
    </row>
    <row r="12" spans="1:34" ht="15" customHeight="1">
      <c r="J12" s="482"/>
      <c r="K12" s="482"/>
      <c r="L12" s="478"/>
      <c r="M12" s="478"/>
      <c r="N12" s="478"/>
      <c r="O12" s="1247"/>
      <c r="P12" s="1247"/>
      <c r="Q12" s="1247"/>
      <c r="R12" s="1247"/>
      <c r="S12" s="1247"/>
      <c r="T12" s="1247"/>
      <c r="U12" s="1247"/>
    </row>
    <row r="13" spans="1:34">
      <c r="J13" s="482"/>
      <c r="K13" s="482"/>
      <c r="L13" s="1151" t="s">
        <v>453</v>
      </c>
      <c r="M13" s="1151"/>
      <c r="N13" s="1151"/>
      <c r="O13" s="1151"/>
      <c r="P13" s="1151"/>
      <c r="Q13" s="1151"/>
      <c r="R13" s="1151"/>
      <c r="S13" s="1151"/>
      <c r="T13" s="1151"/>
      <c r="U13" s="1151"/>
      <c r="V13" s="1151"/>
      <c r="W13" s="1151" t="s">
        <v>454</v>
      </c>
    </row>
    <row r="14" spans="1:34" ht="14.25" customHeight="1">
      <c r="J14" s="482"/>
      <c r="K14" s="482"/>
      <c r="L14" s="1213" t="s">
        <v>91</v>
      </c>
      <c r="M14" s="1213" t="s">
        <v>638</v>
      </c>
      <c r="N14" s="521"/>
      <c r="O14" s="1214" t="s">
        <v>640</v>
      </c>
      <c r="P14" s="1215"/>
      <c r="Q14" s="1215"/>
      <c r="R14" s="1215"/>
      <c r="S14" s="1215"/>
      <c r="T14" s="1216"/>
      <c r="U14" s="1224" t="s">
        <v>340</v>
      </c>
      <c r="V14" s="1210" t="s">
        <v>274</v>
      </c>
      <c r="W14" s="1151"/>
    </row>
    <row r="15" spans="1:34" s="523" customFormat="1" ht="14.25" customHeight="1">
      <c r="A15" s="585"/>
      <c r="B15" s="585"/>
      <c r="C15" s="585"/>
      <c r="D15" s="585"/>
      <c r="E15" s="585"/>
      <c r="F15" s="585"/>
      <c r="G15" s="591"/>
      <c r="H15" s="591"/>
      <c r="I15" s="531"/>
      <c r="J15" s="529"/>
      <c r="K15" s="529"/>
      <c r="L15" s="1213"/>
      <c r="M15" s="1213"/>
      <c r="N15" s="521"/>
      <c r="O15" s="1219" t="s">
        <v>770</v>
      </c>
      <c r="P15" s="1217" t="s">
        <v>270</v>
      </c>
      <c r="Q15" s="1218"/>
      <c r="R15" s="1222" t="s">
        <v>653</v>
      </c>
      <c r="S15" s="1222"/>
      <c r="T15" s="1223"/>
      <c r="U15" s="1225"/>
      <c r="V15" s="1211"/>
      <c r="W15" s="1151"/>
      <c r="X15" s="585"/>
      <c r="Y15" s="585"/>
      <c r="Z15" s="585"/>
      <c r="AA15" s="585"/>
      <c r="AB15" s="585"/>
      <c r="AC15" s="585"/>
      <c r="AD15" s="585"/>
      <c r="AE15" s="585"/>
      <c r="AF15" s="585"/>
      <c r="AG15" s="585"/>
      <c r="AH15" s="585"/>
    </row>
    <row r="16" spans="1:34" ht="33.75">
      <c r="J16" s="482"/>
      <c r="K16" s="482"/>
      <c r="L16" s="1213"/>
      <c r="M16" s="1213"/>
      <c r="N16" s="520"/>
      <c r="O16" s="1220"/>
      <c r="P16" s="535" t="s">
        <v>763</v>
      </c>
      <c r="Q16" s="535" t="s">
        <v>764</v>
      </c>
      <c r="R16" s="536" t="s">
        <v>273</v>
      </c>
      <c r="S16" s="1208" t="s">
        <v>272</v>
      </c>
      <c r="T16" s="1209"/>
      <c r="U16" s="1226"/>
      <c r="V16" s="1212"/>
      <c r="W16" s="1151"/>
    </row>
    <row r="17" spans="1:35">
      <c r="J17" s="482"/>
      <c r="K17" s="490">
        <v>1</v>
      </c>
      <c r="L17" s="525" t="s">
        <v>92</v>
      </c>
      <c r="M17" s="525" t="s">
        <v>48</v>
      </c>
      <c r="N17" s="496" t="s">
        <v>48</v>
      </c>
      <c r="O17" s="488">
        <f ca="1">OFFSET(O17,0,-1)+1</f>
        <v>3</v>
      </c>
      <c r="P17" s="488">
        <f ca="1">OFFSET(P17,0,-1)+1</f>
        <v>4</v>
      </c>
      <c r="Q17" s="488">
        <f ca="1">OFFSET(Q17,0,-1)+1</f>
        <v>5</v>
      </c>
      <c r="R17" s="488">
        <f ca="1">OFFSET(R17,0,-1)+1</f>
        <v>6</v>
      </c>
      <c r="S17" s="1231">
        <f ca="1">OFFSET(S17,0,-1)+1</f>
        <v>7</v>
      </c>
      <c r="T17" s="1231"/>
      <c r="U17" s="488">
        <f ca="1">OFFSET(U17,0,-2)+1</f>
        <v>8</v>
      </c>
      <c r="V17" s="651">
        <f ca="1">OFFSET(V17,0,-1)</f>
        <v>8</v>
      </c>
      <c r="W17" s="488">
        <f ca="1">OFFSET(W17,0,-1)+1</f>
        <v>9</v>
      </c>
    </row>
    <row r="18" spans="1:35" ht="22.5">
      <c r="A18" s="1232">
        <v>1</v>
      </c>
      <c r="B18" s="958"/>
      <c r="C18" s="958"/>
      <c r="D18" s="958"/>
      <c r="E18" s="959"/>
      <c r="F18" s="960"/>
      <c r="G18" s="960"/>
      <c r="H18" s="960"/>
      <c r="I18" s="961"/>
      <c r="J18" s="956"/>
      <c r="K18" s="963"/>
      <c r="L18" s="593">
        <f>mergeValue(A18)</f>
        <v>1</v>
      </c>
      <c r="M18" s="641" t="s">
        <v>20</v>
      </c>
      <c r="N18" s="580"/>
      <c r="O18" s="1244"/>
      <c r="P18" s="1244"/>
      <c r="Q18" s="1244"/>
      <c r="R18" s="1244"/>
      <c r="S18" s="1244"/>
      <c r="T18" s="1244"/>
      <c r="U18" s="1244"/>
      <c r="V18" s="1244"/>
      <c r="W18" s="630" t="s">
        <v>657</v>
      </c>
    </row>
    <row r="19" spans="1:35" ht="22.5">
      <c r="A19" s="1232"/>
      <c r="B19" s="1232">
        <v>1</v>
      </c>
      <c r="C19" s="958"/>
      <c r="D19" s="958"/>
      <c r="E19" s="960"/>
      <c r="F19" s="960"/>
      <c r="G19" s="960"/>
      <c r="H19" s="960"/>
      <c r="I19" s="955"/>
      <c r="J19" s="954"/>
      <c r="K19" s="957"/>
      <c r="L19" s="593" t="str">
        <f>mergeValue(A19) &amp;"."&amp; mergeValue(B19)</f>
        <v>1.1</v>
      </c>
      <c r="M19" s="546" t="s">
        <v>16</v>
      </c>
      <c r="N19" s="580"/>
      <c r="O19" s="1244"/>
      <c r="P19" s="1244"/>
      <c r="Q19" s="1244"/>
      <c r="R19" s="1244"/>
      <c r="S19" s="1244"/>
      <c r="T19" s="1244"/>
      <c r="U19" s="1244"/>
      <c r="V19" s="1244"/>
      <c r="W19" s="630" t="s">
        <v>476</v>
      </c>
    </row>
    <row r="20" spans="1:35" ht="22.5">
      <c r="A20" s="1232"/>
      <c r="B20" s="1232"/>
      <c r="C20" s="1232">
        <v>1</v>
      </c>
      <c r="D20" s="958"/>
      <c r="E20" s="960"/>
      <c r="F20" s="960"/>
      <c r="G20" s="960"/>
      <c r="H20" s="960"/>
      <c r="I20" s="962"/>
      <c r="J20" s="954"/>
      <c r="K20" s="957"/>
      <c r="L20" s="593" t="str">
        <f>mergeValue(A20) &amp;"."&amp; mergeValue(B20)&amp;"."&amp; mergeValue(C20)</f>
        <v>1.1.1</v>
      </c>
      <c r="M20" s="547" t="s">
        <v>7</v>
      </c>
      <c r="N20" s="580"/>
      <c r="O20" s="1244"/>
      <c r="P20" s="1244"/>
      <c r="Q20" s="1244"/>
      <c r="R20" s="1244"/>
      <c r="S20" s="1244"/>
      <c r="T20" s="1244"/>
      <c r="U20" s="1244"/>
      <c r="V20" s="1244"/>
      <c r="W20" s="630" t="s">
        <v>632</v>
      </c>
    </row>
    <row r="21" spans="1:35" ht="22.5">
      <c r="A21" s="1232"/>
      <c r="B21" s="1232"/>
      <c r="C21" s="1232"/>
      <c r="D21" s="1232">
        <v>1</v>
      </c>
      <c r="E21" s="960"/>
      <c r="F21" s="960"/>
      <c r="G21" s="960"/>
      <c r="H21" s="960"/>
      <c r="I21" s="962"/>
      <c r="J21" s="954"/>
      <c r="K21" s="957"/>
      <c r="L21" s="593" t="str">
        <f>mergeValue(A21) &amp;"."&amp; mergeValue(B21)&amp;"."&amp; mergeValue(C21)&amp;"."&amp; mergeValue(D21)</f>
        <v>1.1.1.1</v>
      </c>
      <c r="M21" s="548" t="s">
        <v>22</v>
      </c>
      <c r="N21" s="580"/>
      <c r="O21" s="1244"/>
      <c r="P21" s="1244"/>
      <c r="Q21" s="1244"/>
      <c r="R21" s="1244"/>
      <c r="S21" s="1244"/>
      <c r="T21" s="1244"/>
      <c r="U21" s="1244"/>
      <c r="V21" s="1244"/>
      <c r="W21" s="630" t="s">
        <v>633</v>
      </c>
    </row>
    <row r="22" spans="1:35" ht="11.25" hidden="1" customHeight="1">
      <c r="A22" s="1232"/>
      <c r="B22" s="1232"/>
      <c r="C22" s="1232"/>
      <c r="D22" s="1232"/>
      <c r="E22" s="1232">
        <v>1</v>
      </c>
      <c r="F22" s="960"/>
      <c r="G22" s="960"/>
      <c r="H22" s="958">
        <v>1</v>
      </c>
      <c r="I22" s="1232">
        <v>1</v>
      </c>
      <c r="J22" s="960"/>
      <c r="K22" s="965"/>
      <c r="L22" s="593"/>
      <c r="M22" s="554"/>
      <c r="N22" s="581"/>
      <c r="O22" s="631"/>
      <c r="P22" s="631"/>
      <c r="Q22" s="631"/>
      <c r="R22" s="631"/>
      <c r="S22" s="631"/>
      <c r="T22" s="631"/>
      <c r="U22" s="631"/>
      <c r="V22" s="508"/>
      <c r="W22" s="559"/>
    </row>
    <row r="23" spans="1:35" ht="90">
      <c r="A23" s="1232"/>
      <c r="B23" s="1232"/>
      <c r="C23" s="1232"/>
      <c r="D23" s="1232"/>
      <c r="E23" s="1232"/>
      <c r="F23" s="1232">
        <v>1</v>
      </c>
      <c r="G23" s="958"/>
      <c r="H23" s="958"/>
      <c r="I23" s="1232"/>
      <c r="J23" s="1232">
        <v>1</v>
      </c>
      <c r="K23" s="966"/>
      <c r="L23" s="593" t="str">
        <f>mergeValue(A23) &amp;"."&amp; mergeValue(B23)&amp;"."&amp; mergeValue(C23)&amp;"."&amp; mergeValue(D23)&amp;"."&amp;  mergeValue(F23)</f>
        <v>1.1.1.1.1</v>
      </c>
      <c r="M23" s="555" t="s">
        <v>10</v>
      </c>
      <c r="N23" s="581"/>
      <c r="O23" s="1234"/>
      <c r="P23" s="1234"/>
      <c r="Q23" s="1234"/>
      <c r="R23" s="1234"/>
      <c r="S23" s="1234"/>
      <c r="T23" s="1234"/>
      <c r="U23" s="1234"/>
      <c r="V23" s="1234"/>
      <c r="W23" s="630" t="s">
        <v>634</v>
      </c>
      <c r="Y23" s="504" t="str">
        <f>strCheckUnique(Z23:Z26)</f>
        <v/>
      </c>
      <c r="AA23" s="504"/>
    </row>
    <row r="24" spans="1:35" ht="189" customHeight="1">
      <c r="A24" s="1232"/>
      <c r="B24" s="1232"/>
      <c r="C24" s="1232"/>
      <c r="D24" s="1232"/>
      <c r="E24" s="1232"/>
      <c r="F24" s="1232"/>
      <c r="G24" s="958">
        <v>1</v>
      </c>
      <c r="H24" s="958"/>
      <c r="I24" s="1232"/>
      <c r="J24" s="1232"/>
      <c r="K24" s="966">
        <v>1</v>
      </c>
      <c r="L24" s="593" t="str">
        <f>mergeValue(A24) &amp;"."&amp; mergeValue(B24)&amp;"."&amp; mergeValue(C24)&amp;"."&amp; mergeValue(D24)&amp;"."&amp; mergeValue(F24)&amp;"."&amp; mergeValue(G24)</f>
        <v>1.1.1.1.1.1</v>
      </c>
      <c r="M24" s="1065"/>
      <c r="N24" s="586"/>
      <c r="O24" s="562"/>
      <c r="P24" s="562"/>
      <c r="Q24" s="1090"/>
      <c r="R24" s="1238"/>
      <c r="S24" s="1228" t="s">
        <v>83</v>
      </c>
      <c r="T24" s="1238"/>
      <c r="U24" s="1228" t="s">
        <v>84</v>
      </c>
      <c r="V24" s="578"/>
      <c r="W24" s="1203" t="s">
        <v>658</v>
      </c>
      <c r="X24" s="500" t="str">
        <f>strCheckDate(O25:V25)</f>
        <v/>
      </c>
      <c r="Y24" s="504"/>
      <c r="Z24" s="504" t="str">
        <f>IF(M24="","",M24 )</f>
        <v/>
      </c>
      <c r="AA24" s="504"/>
      <c r="AB24" s="504"/>
      <c r="AC24" s="504"/>
    </row>
    <row r="25" spans="1:35" ht="11.25" hidden="1">
      <c r="A25" s="1232"/>
      <c r="B25" s="1232"/>
      <c r="C25" s="1232"/>
      <c r="D25" s="1232"/>
      <c r="E25" s="1232"/>
      <c r="F25" s="1232"/>
      <c r="G25" s="958"/>
      <c r="H25" s="958"/>
      <c r="I25" s="1232"/>
      <c r="J25" s="1232"/>
      <c r="K25" s="966"/>
      <c r="L25" s="600"/>
      <c r="M25" s="646"/>
      <c r="N25" s="586"/>
      <c r="O25" s="562"/>
      <c r="P25" s="562"/>
      <c r="Q25" s="584" t="str">
        <f>R24 &amp; "-" &amp; T24</f>
        <v>-</v>
      </c>
      <c r="R25" s="1227"/>
      <c r="S25" s="1228"/>
      <c r="T25" s="1227"/>
      <c r="U25" s="1228"/>
      <c r="V25" s="578"/>
      <c r="W25" s="1204"/>
    </row>
    <row r="26" spans="1:35" s="476" customFormat="1" ht="15" customHeight="1">
      <c r="A26" s="1232"/>
      <c r="B26" s="1232"/>
      <c r="C26" s="1232"/>
      <c r="D26" s="1232"/>
      <c r="E26" s="1232"/>
      <c r="F26" s="1232"/>
      <c r="G26" s="960"/>
      <c r="H26" s="958"/>
      <c r="I26" s="1232"/>
      <c r="J26" s="1232"/>
      <c r="K26" s="965"/>
      <c r="L26" s="538"/>
      <c r="M26" s="556" t="s">
        <v>25</v>
      </c>
      <c r="N26" s="551"/>
      <c r="O26" s="545"/>
      <c r="P26" s="545"/>
      <c r="Q26" s="545"/>
      <c r="R26" s="573"/>
      <c r="S26" s="564"/>
      <c r="T26" s="563"/>
      <c r="U26" s="551"/>
      <c r="V26" s="560"/>
      <c r="W26" s="1205"/>
      <c r="X26" s="501"/>
      <c r="Y26" s="501"/>
      <c r="Z26" s="501"/>
      <c r="AA26" s="501"/>
      <c r="AB26" s="501"/>
      <c r="AC26" s="501"/>
      <c r="AD26" s="501"/>
      <c r="AE26" s="501"/>
      <c r="AF26" s="501"/>
      <c r="AG26" s="501"/>
      <c r="AH26" s="501"/>
    </row>
    <row r="27" spans="1:35" s="476" customFormat="1" ht="15" customHeight="1">
      <c r="A27" s="1232"/>
      <c r="B27" s="1232"/>
      <c r="C27" s="1232"/>
      <c r="D27" s="1232"/>
      <c r="E27" s="1232"/>
      <c r="F27" s="960"/>
      <c r="G27" s="960"/>
      <c r="H27" s="958"/>
      <c r="I27" s="1232"/>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6" customFormat="1" ht="15" hidden="1" customHeight="1">
      <c r="A28" s="1232"/>
      <c r="B28" s="1232"/>
      <c r="C28" s="1232"/>
      <c r="D28" s="1232"/>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6" customFormat="1" ht="15" customHeight="1">
      <c r="A29" s="1232"/>
      <c r="B29" s="1232"/>
      <c r="C29" s="1232"/>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6" customFormat="1" ht="15" customHeight="1">
      <c r="A30" s="1232"/>
      <c r="B30" s="1232"/>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6" customFormat="1" ht="15" customHeight="1">
      <c r="A31" s="1232"/>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6" customFormat="1" ht="15" customHeight="1">
      <c r="A32" s="952"/>
      <c r="B32" s="952"/>
      <c r="C32" s="952"/>
      <c r="D32" s="952"/>
      <c r="E32" s="952"/>
      <c r="F32" s="952"/>
      <c r="G32" s="952"/>
      <c r="H32" s="952"/>
      <c r="I32" s="952"/>
      <c r="J32" s="952"/>
      <c r="K32" s="952"/>
      <c r="L32" s="538"/>
      <c r="M32" s="565" t="s">
        <v>308</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6"/>
      <c r="M33" s="486"/>
      <c r="N33" s="486"/>
      <c r="O33" s="486"/>
      <c r="P33" s="486"/>
      <c r="Q33" s="486"/>
      <c r="R33" s="486"/>
      <c r="S33" s="486"/>
      <c r="T33" s="486"/>
      <c r="U33" s="486"/>
    </row>
    <row r="34" spans="12:23" ht="141.75" customHeight="1">
      <c r="L34" s="1">
        <v>1</v>
      </c>
      <c r="M34" s="1196" t="s">
        <v>659</v>
      </c>
      <c r="N34" s="1196"/>
      <c r="O34" s="1196"/>
      <c r="P34" s="1196"/>
      <c r="Q34" s="1196"/>
      <c r="R34" s="1196"/>
      <c r="S34" s="1196"/>
      <c r="T34" s="1196"/>
      <c r="U34" s="1196"/>
      <c r="V34" s="1196"/>
      <c r="W34" s="1196"/>
    </row>
  </sheetData>
  <sheetProtection algorithmName="SHA-512" hashValue="uO51u+G3FErMLZRtFxcLf/jCQh3E26w4CQHrBhWsdEKhrETHnAeDFQurouxpi038J2VDTdjhr0o92tx/GCFBQQ==" saltValue="L4o5IeN4RlCa7huqfI3Xvw==" spinCount="100000"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6"/>
  <sheetViews>
    <sheetView showGridLines="0" topLeftCell="E1" zoomScaleNormal="100" workbookViewId="0">
      <selection activeCell="G14" sqref="G14"/>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197" t="s">
        <v>490</v>
      </c>
      <c r="G2" s="1198"/>
      <c r="H2" s="1199"/>
      <c r="I2" s="435"/>
    </row>
    <row r="3" spans="1:20" ht="3" customHeight="1"/>
    <row r="4" spans="1:20" s="190" customFormat="1" ht="11.25">
      <c r="A4" s="214"/>
      <c r="B4" s="214"/>
      <c r="C4" s="214"/>
      <c r="D4" s="214"/>
      <c r="F4" s="1151" t="s">
        <v>453</v>
      </c>
      <c r="G4" s="1151"/>
      <c r="H4" s="1151"/>
      <c r="I4" s="1200"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00"/>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491</v>
      </c>
      <c r="H7" s="317" t="str">
        <f>IF(dateCh="","",dateCh)</f>
        <v>19.12.2019</v>
      </c>
      <c r="I7" s="196" t="s">
        <v>492</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493</v>
      </c>
      <c r="H8" s="317" t="str">
        <f>IF('Перечень тарифов'!R26="","наименование отсутствует","" &amp; 'Перечень тарифов'!R26 &amp; "")</f>
        <v>наименование отсутствует</v>
      </c>
      <c r="I8" s="196" t="s">
        <v>589</v>
      </c>
      <c r="J8" s="333"/>
      <c r="K8" s="214"/>
      <c r="L8" s="214"/>
      <c r="M8" s="214"/>
      <c r="N8" s="214"/>
      <c r="O8" s="214"/>
      <c r="P8" s="214"/>
      <c r="Q8" s="214"/>
      <c r="R8" s="214"/>
      <c r="S8" s="214"/>
      <c r="T8" s="214"/>
    </row>
    <row r="9" spans="1:20" s="190" customFormat="1" ht="56.25">
      <c r="A9" s="1201"/>
      <c r="B9" s="214"/>
      <c r="C9" s="214"/>
      <c r="D9" s="214"/>
      <c r="F9" s="334" t="str">
        <f>"3." &amp;mergeValue(A9)</f>
        <v>3.1</v>
      </c>
      <c r="G9" s="416" t="s">
        <v>494</v>
      </c>
      <c r="H9" s="317"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196" t="s">
        <v>587</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4" t="s">
        <v>591</v>
      </c>
      <c r="H11" s="317" t="str">
        <f>IF(region_name="","",region_name)</f>
        <v>Ленинградская область</v>
      </c>
      <c r="I11" s="196" t="s">
        <v>498</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496</v>
      </c>
      <c r="H12" s="317" t="str">
        <f>IF(Территории!H13="","","" &amp; Территории!H13 &amp; "")</f>
        <v>Всеволожский муниципальный район</v>
      </c>
      <c r="I12" s="196" t="s">
        <v>499</v>
      </c>
      <c r="J12" s="333"/>
      <c r="K12" s="214"/>
      <c r="L12" s="214"/>
      <c r="M12" s="214"/>
      <c r="N12" s="214"/>
      <c r="O12" s="214"/>
      <c r="P12" s="214"/>
      <c r="Q12" s="214"/>
      <c r="R12" s="214"/>
      <c r="S12" s="214"/>
      <c r="T12" s="214"/>
    </row>
    <row r="13" spans="1:20" s="190" customFormat="1" ht="18.75">
      <c r="A13" s="1201"/>
      <c r="B13" s="1201"/>
      <c r="C13" s="1201"/>
      <c r="D13" s="343">
        <v>1</v>
      </c>
      <c r="F13" s="334" t="str">
        <f>"4."&amp;mergeValue(A13) &amp;"."&amp;mergeValue(B13)&amp;"."&amp;mergeValue(C13)&amp;"."&amp;mergeValue(D13)</f>
        <v>4.1.1.1.1</v>
      </c>
      <c r="G13" s="419" t="s">
        <v>497</v>
      </c>
      <c r="H13" s="317" t="str">
        <f>IF(Территории!R14="","","" &amp; Территории!R14 &amp; "")</f>
        <v>Заневское (41612155)</v>
      </c>
      <c r="I13" s="1202" t="s">
        <v>590</v>
      </c>
      <c r="J13" s="333"/>
      <c r="K13" s="214"/>
      <c r="L13" s="214"/>
      <c r="M13" s="214"/>
      <c r="N13" s="214"/>
      <c r="O13" s="214"/>
      <c r="P13" s="214"/>
      <c r="Q13" s="214"/>
      <c r="R13" s="214"/>
      <c r="S13" s="214"/>
      <c r="T13" s="214"/>
    </row>
    <row r="14" spans="1:20" s="1007" customFormat="1" ht="18.75">
      <c r="A14" s="1201"/>
      <c r="B14" s="1201"/>
      <c r="C14" s="1201"/>
      <c r="D14" s="1104">
        <v>2</v>
      </c>
      <c r="F14" s="1029" t="str">
        <f>"4."&amp;mergeValue(A14) &amp;"."&amp;mergeValue(B14)&amp;"."&amp;mergeValue(C14)&amp;"."&amp;mergeValue(D14)</f>
        <v>4.1.1.1.2</v>
      </c>
      <c r="G14" s="818" t="s">
        <v>497</v>
      </c>
      <c r="H14" s="1108" t="str">
        <f>IF(Территории!R15="","","" &amp; Территории!R15 &amp; "")</f>
        <v>Муринское (41612428)</v>
      </c>
      <c r="I14" s="1202"/>
      <c r="J14" s="615"/>
      <c r="K14" s="1013"/>
      <c r="L14" s="1013"/>
      <c r="M14" s="1013"/>
      <c r="N14" s="1013"/>
      <c r="O14" s="1013"/>
      <c r="P14" s="1013"/>
      <c r="Q14" s="1013"/>
      <c r="R14" s="1013"/>
      <c r="S14" s="1013"/>
      <c r="T14" s="1013"/>
    </row>
    <row r="15" spans="1:20" s="326" customFormat="1" ht="3" customHeight="1">
      <c r="A15" s="327"/>
      <c r="B15" s="327"/>
      <c r="C15" s="327"/>
      <c r="D15" s="327"/>
      <c r="F15" s="344"/>
      <c r="G15" s="345"/>
      <c r="H15" s="346"/>
      <c r="I15" s="347"/>
      <c r="J15" s="327"/>
      <c r="K15" s="327"/>
      <c r="L15" s="327"/>
      <c r="M15" s="327"/>
      <c r="N15" s="327"/>
      <c r="O15" s="327"/>
      <c r="P15" s="327"/>
      <c r="Q15" s="327"/>
      <c r="R15" s="327"/>
      <c r="S15" s="327"/>
      <c r="T15" s="327"/>
    </row>
    <row r="16" spans="1:20" s="326" customFormat="1" ht="15" customHeight="1">
      <c r="A16" s="327"/>
      <c r="B16" s="327"/>
      <c r="C16" s="327"/>
      <c r="D16" s="327"/>
      <c r="F16" s="325"/>
      <c r="G16" s="1196" t="s">
        <v>592</v>
      </c>
      <c r="H16" s="1196"/>
      <c r="I16" s="226"/>
      <c r="J16" s="327"/>
      <c r="K16" s="327"/>
      <c r="L16" s="327"/>
      <c r="M16" s="327"/>
      <c r="N16" s="327"/>
      <c r="O16" s="327"/>
      <c r="P16" s="327"/>
      <c r="Q16" s="327"/>
      <c r="R16" s="327"/>
      <c r="S16" s="327"/>
      <c r="T16" s="327"/>
    </row>
  </sheetData>
  <sheetProtection algorithmName="SHA-512" hashValue="soFIPcNGLTbPKP+bOP3scu5iSQHDPlnoZ7hD3RSCgfcOBZp95zj6SiCa7yWTmZySKMWM81phL8fsxYTwEJtGqg==" saltValue="O9T60ohcvOthwN5LKIm7Kg==" spinCount="100000" sheet="1" objects="1" scenarios="1" formatColumns="0" formatRows="0"/>
  <mergeCells count="8">
    <mergeCell ref="G16:H16"/>
    <mergeCell ref="F2:H2"/>
    <mergeCell ref="F4:H4"/>
    <mergeCell ref="I4:I5"/>
    <mergeCell ref="A8:A14"/>
    <mergeCell ref="C12:C14"/>
    <mergeCell ref="I13:I14"/>
    <mergeCell ref="B11:B14"/>
  </mergeCells>
  <dataValidations count="1">
    <dataValidation type="textLength" operator="lessThanOrEqual" allowBlank="1" showInputMessage="1" showErrorMessage="1" errorTitle="Ошибка" error="Допускается ввод не более 900 символов!" sqref="I15:I16">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DM31"/>
  <sheetViews>
    <sheetView showGridLines="0" topLeftCell="BW4" zoomScaleNormal="100" workbookViewId="0">
      <selection activeCell="CU24" sqref="CU24:CV24"/>
    </sheetView>
  </sheetViews>
  <sheetFormatPr defaultColWidth="10.5703125" defaultRowHeight="14.25"/>
  <cols>
    <col min="1" max="6" width="10.5703125" style="500" hidden="1" customWidth="1"/>
    <col min="7" max="8" width="11.140625" style="506"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6" width="23.7109375" style="477" customWidth="1"/>
    <col min="17"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customWidth="1"/>
    <col min="27" max="28" width="23.7109375" style="1057" customWidth="1"/>
    <col min="29" max="33" width="23.7109375" style="1057" hidden="1" customWidth="1"/>
    <col min="34" max="34" width="1.7109375" style="1057" hidden="1" customWidth="1"/>
    <col min="35" max="35" width="11.7109375" style="1057" customWidth="1"/>
    <col min="36" max="36" width="3.7109375" style="1057" customWidth="1"/>
    <col min="37" max="37" width="11.7109375" style="1057" customWidth="1"/>
    <col min="38" max="38" width="8.5703125" style="1057" customWidth="1"/>
    <col min="39" max="40" width="23.7109375" style="1057" customWidth="1"/>
    <col min="41" max="45" width="23.7109375" style="1057" hidden="1" customWidth="1"/>
    <col min="46" max="46" width="1.7109375" style="1057" hidden="1" customWidth="1"/>
    <col min="47" max="47" width="11.7109375" style="1057" customWidth="1"/>
    <col min="48" max="48" width="3.7109375" style="1057" customWidth="1"/>
    <col min="49" max="49" width="11.7109375" style="1057" customWidth="1"/>
    <col min="50" max="50" width="8.5703125" style="1057" customWidth="1"/>
    <col min="51" max="52" width="23.7109375" style="1057" customWidth="1"/>
    <col min="53" max="57" width="23.7109375" style="1057" hidden="1" customWidth="1"/>
    <col min="58" max="58" width="1.7109375" style="1057" hidden="1" customWidth="1"/>
    <col min="59" max="59" width="11.7109375" style="1057" customWidth="1"/>
    <col min="60" max="60" width="3.7109375" style="1057" customWidth="1"/>
    <col min="61" max="61" width="11.7109375" style="1057" customWidth="1"/>
    <col min="62" max="62" width="8.5703125" style="1057" customWidth="1"/>
    <col min="63" max="64" width="23.7109375" style="1057" customWidth="1"/>
    <col min="65" max="69" width="23.7109375" style="1057" hidden="1" customWidth="1"/>
    <col min="70" max="70" width="1.7109375" style="1057" hidden="1" customWidth="1"/>
    <col min="71" max="71" width="11.7109375" style="1057" customWidth="1"/>
    <col min="72" max="72" width="3.7109375" style="1057" customWidth="1"/>
    <col min="73" max="73" width="11.7109375" style="1057" customWidth="1"/>
    <col min="74" max="74" width="8.5703125" style="1057" customWidth="1"/>
    <col min="75" max="76" width="23.7109375" style="1057" customWidth="1"/>
    <col min="77" max="81" width="23.7109375" style="1057" hidden="1" customWidth="1"/>
    <col min="82" max="82" width="1.7109375" style="1057" hidden="1" customWidth="1"/>
    <col min="83" max="83" width="11.7109375" style="1057" customWidth="1"/>
    <col min="84" max="84" width="3.7109375" style="1057" customWidth="1"/>
    <col min="85" max="85" width="11.7109375" style="1057" customWidth="1"/>
    <col min="86" max="86" width="8.5703125" style="1057" customWidth="1"/>
    <col min="87" max="88" width="23.7109375" style="1057" customWidth="1"/>
    <col min="89" max="93" width="23.7109375" style="1057" hidden="1" customWidth="1"/>
    <col min="94" max="94" width="1.7109375" style="1057" hidden="1" customWidth="1"/>
    <col min="95" max="95" width="11.7109375" style="1057" customWidth="1"/>
    <col min="96" max="96" width="3.7109375" style="1057" customWidth="1"/>
    <col min="97" max="97" width="11.7109375" style="1057" customWidth="1"/>
    <col min="98" max="98" width="8.5703125" style="1057" customWidth="1"/>
    <col min="99" max="100" width="23.7109375" style="1057" customWidth="1"/>
    <col min="101" max="105" width="23.7109375" style="1057" hidden="1" customWidth="1"/>
    <col min="106" max="106" width="1.7109375" style="1057" hidden="1" customWidth="1"/>
    <col min="107" max="107" width="11.7109375" style="1057" customWidth="1"/>
    <col min="108" max="108" width="3.7109375" style="1057" customWidth="1"/>
    <col min="109" max="109" width="11.7109375" style="1057" customWidth="1"/>
    <col min="110" max="110" width="8.5703125" style="1057" hidden="1" customWidth="1"/>
    <col min="111" max="111" width="4.7109375" style="477" customWidth="1"/>
    <col min="112" max="112" width="115.7109375" style="477" customWidth="1"/>
    <col min="113" max="117" width="10.5703125" style="500"/>
    <col min="118" max="333" width="10.5703125" style="477"/>
    <col min="334" max="341" width="0" style="477" hidden="1" customWidth="1"/>
    <col min="342" max="344" width="3.7109375" style="477" customWidth="1"/>
    <col min="345" max="345" width="12.7109375" style="477" customWidth="1"/>
    <col min="346" max="346" width="47.42578125" style="477" customWidth="1"/>
    <col min="347" max="355" width="0" style="477" hidden="1" customWidth="1"/>
    <col min="356" max="356" width="11.7109375" style="477" customWidth="1"/>
    <col min="357" max="357" width="6.42578125" style="477" bestFit="1" customWidth="1"/>
    <col min="358" max="358" width="11.7109375" style="477" customWidth="1"/>
    <col min="359" max="359" width="0" style="477" hidden="1" customWidth="1"/>
    <col min="360" max="360" width="3.7109375" style="477" customWidth="1"/>
    <col min="361" max="361" width="11.140625" style="477" bestFit="1" customWidth="1"/>
    <col min="362" max="589" width="10.5703125" style="477"/>
    <col min="590" max="597" width="0" style="477" hidden="1" customWidth="1"/>
    <col min="598" max="600" width="3.7109375" style="477" customWidth="1"/>
    <col min="601" max="601" width="12.7109375" style="477" customWidth="1"/>
    <col min="602" max="602" width="47.42578125" style="477" customWidth="1"/>
    <col min="603" max="611" width="0" style="477" hidden="1" customWidth="1"/>
    <col min="612" max="612" width="11.7109375" style="477" customWidth="1"/>
    <col min="613" max="613" width="6.42578125" style="477" bestFit="1" customWidth="1"/>
    <col min="614" max="614" width="11.7109375" style="477" customWidth="1"/>
    <col min="615" max="615" width="0" style="477" hidden="1" customWidth="1"/>
    <col min="616" max="616" width="3.7109375" style="477" customWidth="1"/>
    <col min="617" max="617" width="11.140625" style="477" bestFit="1" customWidth="1"/>
    <col min="618" max="845" width="10.5703125" style="477"/>
    <col min="846" max="853" width="0" style="477" hidden="1" customWidth="1"/>
    <col min="854" max="856" width="3.7109375" style="477" customWidth="1"/>
    <col min="857" max="857" width="12.7109375" style="477" customWidth="1"/>
    <col min="858" max="858" width="47.42578125" style="477" customWidth="1"/>
    <col min="859" max="867" width="0" style="477" hidden="1" customWidth="1"/>
    <col min="868" max="868" width="11.7109375" style="477" customWidth="1"/>
    <col min="869" max="869" width="6.42578125" style="477" bestFit="1" customWidth="1"/>
    <col min="870" max="870" width="11.7109375" style="477" customWidth="1"/>
    <col min="871" max="871" width="0" style="477" hidden="1" customWidth="1"/>
    <col min="872" max="872" width="3.7109375" style="477" customWidth="1"/>
    <col min="873" max="873" width="11.140625" style="477" bestFit="1" customWidth="1"/>
    <col min="874" max="1101" width="10.5703125" style="477"/>
    <col min="1102" max="1109" width="0" style="477" hidden="1" customWidth="1"/>
    <col min="1110" max="1112" width="3.7109375" style="477" customWidth="1"/>
    <col min="1113" max="1113" width="12.7109375" style="477" customWidth="1"/>
    <col min="1114" max="1114" width="47.42578125" style="477" customWidth="1"/>
    <col min="1115" max="1123" width="0" style="477" hidden="1" customWidth="1"/>
    <col min="1124" max="1124" width="11.7109375" style="477" customWidth="1"/>
    <col min="1125" max="1125" width="6.42578125" style="477" bestFit="1" customWidth="1"/>
    <col min="1126" max="1126" width="11.7109375" style="477" customWidth="1"/>
    <col min="1127" max="1127" width="0" style="477" hidden="1" customWidth="1"/>
    <col min="1128" max="1128" width="3.7109375" style="477" customWidth="1"/>
    <col min="1129" max="1129" width="11.140625" style="477" bestFit="1" customWidth="1"/>
    <col min="1130" max="1357" width="10.5703125" style="477"/>
    <col min="1358" max="1365" width="0" style="477" hidden="1" customWidth="1"/>
    <col min="1366" max="1368" width="3.7109375" style="477" customWidth="1"/>
    <col min="1369" max="1369" width="12.7109375" style="477" customWidth="1"/>
    <col min="1370" max="1370" width="47.42578125" style="477" customWidth="1"/>
    <col min="1371" max="1379" width="0" style="477" hidden="1" customWidth="1"/>
    <col min="1380" max="1380" width="11.7109375" style="477" customWidth="1"/>
    <col min="1381" max="1381" width="6.42578125" style="477" bestFit="1" customWidth="1"/>
    <col min="1382" max="1382" width="11.7109375" style="477" customWidth="1"/>
    <col min="1383" max="1383" width="0" style="477" hidden="1" customWidth="1"/>
    <col min="1384" max="1384" width="3.7109375" style="477" customWidth="1"/>
    <col min="1385" max="1385" width="11.140625" style="477" bestFit="1" customWidth="1"/>
    <col min="1386" max="1613" width="10.5703125" style="477"/>
    <col min="1614" max="1621" width="0" style="477" hidden="1" customWidth="1"/>
    <col min="1622" max="1624" width="3.7109375" style="477" customWidth="1"/>
    <col min="1625" max="1625" width="12.7109375" style="477" customWidth="1"/>
    <col min="1626" max="1626" width="47.42578125" style="477" customWidth="1"/>
    <col min="1627" max="1635" width="0" style="477" hidden="1" customWidth="1"/>
    <col min="1636" max="1636" width="11.7109375" style="477" customWidth="1"/>
    <col min="1637" max="1637" width="6.42578125" style="477" bestFit="1" customWidth="1"/>
    <col min="1638" max="1638" width="11.7109375" style="477" customWidth="1"/>
    <col min="1639" max="1639" width="0" style="477" hidden="1" customWidth="1"/>
    <col min="1640" max="1640" width="3.7109375" style="477" customWidth="1"/>
    <col min="1641" max="1641" width="11.140625" style="477" bestFit="1" customWidth="1"/>
    <col min="1642" max="1869" width="10.5703125" style="477"/>
    <col min="1870" max="1877" width="0" style="477" hidden="1" customWidth="1"/>
    <col min="1878" max="1880" width="3.7109375" style="477" customWidth="1"/>
    <col min="1881" max="1881" width="12.7109375" style="477" customWidth="1"/>
    <col min="1882" max="1882" width="47.42578125" style="477" customWidth="1"/>
    <col min="1883" max="1891" width="0" style="477" hidden="1" customWidth="1"/>
    <col min="1892" max="1892" width="11.7109375" style="477" customWidth="1"/>
    <col min="1893" max="1893" width="6.42578125" style="477" bestFit="1" customWidth="1"/>
    <col min="1894" max="1894" width="11.7109375" style="477" customWidth="1"/>
    <col min="1895" max="1895" width="0" style="477" hidden="1" customWidth="1"/>
    <col min="1896" max="1896" width="3.7109375" style="477" customWidth="1"/>
    <col min="1897" max="1897" width="11.140625" style="477" bestFit="1" customWidth="1"/>
    <col min="1898" max="2125" width="10.5703125" style="477"/>
    <col min="2126" max="2133" width="0" style="477" hidden="1" customWidth="1"/>
    <col min="2134" max="2136" width="3.7109375" style="477" customWidth="1"/>
    <col min="2137" max="2137" width="12.7109375" style="477" customWidth="1"/>
    <col min="2138" max="2138" width="47.42578125" style="477" customWidth="1"/>
    <col min="2139" max="2147" width="0" style="477" hidden="1" customWidth="1"/>
    <col min="2148" max="2148" width="11.7109375" style="477" customWidth="1"/>
    <col min="2149" max="2149" width="6.42578125" style="477" bestFit="1" customWidth="1"/>
    <col min="2150" max="2150" width="11.7109375" style="477" customWidth="1"/>
    <col min="2151" max="2151" width="0" style="477" hidden="1" customWidth="1"/>
    <col min="2152" max="2152" width="3.7109375" style="477" customWidth="1"/>
    <col min="2153" max="2153" width="11.140625" style="477" bestFit="1" customWidth="1"/>
    <col min="2154" max="2381" width="10.5703125" style="477"/>
    <col min="2382" max="2389" width="0" style="477" hidden="1" customWidth="1"/>
    <col min="2390" max="2392" width="3.7109375" style="477" customWidth="1"/>
    <col min="2393" max="2393" width="12.7109375" style="477" customWidth="1"/>
    <col min="2394" max="2394" width="47.42578125" style="477" customWidth="1"/>
    <col min="2395" max="2403" width="0" style="477" hidden="1" customWidth="1"/>
    <col min="2404" max="2404" width="11.7109375" style="477" customWidth="1"/>
    <col min="2405" max="2405" width="6.42578125" style="477" bestFit="1" customWidth="1"/>
    <col min="2406" max="2406" width="11.7109375" style="477" customWidth="1"/>
    <col min="2407" max="2407" width="0" style="477" hidden="1" customWidth="1"/>
    <col min="2408" max="2408" width="3.7109375" style="477" customWidth="1"/>
    <col min="2409" max="2409" width="11.140625" style="477" bestFit="1" customWidth="1"/>
    <col min="2410" max="2637" width="10.5703125" style="477"/>
    <col min="2638" max="2645" width="0" style="477" hidden="1" customWidth="1"/>
    <col min="2646" max="2648" width="3.7109375" style="477" customWidth="1"/>
    <col min="2649" max="2649" width="12.7109375" style="477" customWidth="1"/>
    <col min="2650" max="2650" width="47.42578125" style="477" customWidth="1"/>
    <col min="2651" max="2659" width="0" style="477" hidden="1" customWidth="1"/>
    <col min="2660" max="2660" width="11.7109375" style="477" customWidth="1"/>
    <col min="2661" max="2661" width="6.42578125" style="477" bestFit="1" customWidth="1"/>
    <col min="2662" max="2662" width="11.7109375" style="477" customWidth="1"/>
    <col min="2663" max="2663" width="0" style="477" hidden="1" customWidth="1"/>
    <col min="2664" max="2664" width="3.7109375" style="477" customWidth="1"/>
    <col min="2665" max="2665" width="11.140625" style="477" bestFit="1" customWidth="1"/>
    <col min="2666" max="2893" width="10.5703125" style="477"/>
    <col min="2894" max="2901" width="0" style="477" hidden="1" customWidth="1"/>
    <col min="2902" max="2904" width="3.7109375" style="477" customWidth="1"/>
    <col min="2905" max="2905" width="12.7109375" style="477" customWidth="1"/>
    <col min="2906" max="2906" width="47.42578125" style="477" customWidth="1"/>
    <col min="2907" max="2915" width="0" style="477" hidden="1" customWidth="1"/>
    <col min="2916" max="2916" width="11.7109375" style="477" customWidth="1"/>
    <col min="2917" max="2917" width="6.42578125" style="477" bestFit="1" customWidth="1"/>
    <col min="2918" max="2918" width="11.7109375" style="477" customWidth="1"/>
    <col min="2919" max="2919" width="0" style="477" hidden="1" customWidth="1"/>
    <col min="2920" max="2920" width="3.7109375" style="477" customWidth="1"/>
    <col min="2921" max="2921" width="11.140625" style="477" bestFit="1" customWidth="1"/>
    <col min="2922" max="3149" width="10.5703125" style="477"/>
    <col min="3150" max="3157" width="0" style="477" hidden="1" customWidth="1"/>
    <col min="3158" max="3160" width="3.7109375" style="477" customWidth="1"/>
    <col min="3161" max="3161" width="12.7109375" style="477" customWidth="1"/>
    <col min="3162" max="3162" width="47.42578125" style="477" customWidth="1"/>
    <col min="3163" max="3171" width="0" style="477" hidden="1" customWidth="1"/>
    <col min="3172" max="3172" width="11.7109375" style="477" customWidth="1"/>
    <col min="3173" max="3173" width="6.42578125" style="477" bestFit="1" customWidth="1"/>
    <col min="3174" max="3174" width="11.7109375" style="477" customWidth="1"/>
    <col min="3175" max="3175" width="0" style="477" hidden="1" customWidth="1"/>
    <col min="3176" max="3176" width="3.7109375" style="477" customWidth="1"/>
    <col min="3177" max="3177" width="11.140625" style="477" bestFit="1" customWidth="1"/>
    <col min="3178" max="3405" width="10.5703125" style="477"/>
    <col min="3406" max="3413" width="0" style="477" hidden="1" customWidth="1"/>
    <col min="3414" max="3416" width="3.7109375" style="477" customWidth="1"/>
    <col min="3417" max="3417" width="12.7109375" style="477" customWidth="1"/>
    <col min="3418" max="3418" width="47.42578125" style="477" customWidth="1"/>
    <col min="3419" max="3427" width="0" style="477" hidden="1" customWidth="1"/>
    <col min="3428" max="3428" width="11.7109375" style="477" customWidth="1"/>
    <col min="3429" max="3429" width="6.42578125" style="477" bestFit="1" customWidth="1"/>
    <col min="3430" max="3430" width="11.7109375" style="477" customWidth="1"/>
    <col min="3431" max="3431" width="0" style="477" hidden="1" customWidth="1"/>
    <col min="3432" max="3432" width="3.7109375" style="477" customWidth="1"/>
    <col min="3433" max="3433" width="11.140625" style="477" bestFit="1" customWidth="1"/>
    <col min="3434" max="3661" width="10.5703125" style="477"/>
    <col min="3662" max="3669" width="0" style="477" hidden="1" customWidth="1"/>
    <col min="3670" max="3672" width="3.7109375" style="477" customWidth="1"/>
    <col min="3673" max="3673" width="12.7109375" style="477" customWidth="1"/>
    <col min="3674" max="3674" width="47.42578125" style="477" customWidth="1"/>
    <col min="3675" max="3683" width="0" style="477" hidden="1" customWidth="1"/>
    <col min="3684" max="3684" width="11.7109375" style="477" customWidth="1"/>
    <col min="3685" max="3685" width="6.42578125" style="477" bestFit="1" customWidth="1"/>
    <col min="3686" max="3686" width="11.7109375" style="477" customWidth="1"/>
    <col min="3687" max="3687" width="0" style="477" hidden="1" customWidth="1"/>
    <col min="3688" max="3688" width="3.7109375" style="477" customWidth="1"/>
    <col min="3689" max="3689" width="11.140625" style="477" bestFit="1" customWidth="1"/>
    <col min="3690" max="3917" width="10.5703125" style="477"/>
    <col min="3918" max="3925" width="0" style="477" hidden="1" customWidth="1"/>
    <col min="3926" max="3928" width="3.7109375" style="477" customWidth="1"/>
    <col min="3929" max="3929" width="12.7109375" style="477" customWidth="1"/>
    <col min="3930" max="3930" width="47.42578125" style="477" customWidth="1"/>
    <col min="3931" max="3939" width="0" style="477" hidden="1" customWidth="1"/>
    <col min="3940" max="3940" width="11.7109375" style="477" customWidth="1"/>
    <col min="3941" max="3941" width="6.42578125" style="477" bestFit="1" customWidth="1"/>
    <col min="3942" max="3942" width="11.7109375" style="477" customWidth="1"/>
    <col min="3943" max="3943" width="0" style="477" hidden="1" customWidth="1"/>
    <col min="3944" max="3944" width="3.7109375" style="477" customWidth="1"/>
    <col min="3945" max="3945" width="11.140625" style="477" bestFit="1" customWidth="1"/>
    <col min="3946" max="4173" width="10.5703125" style="477"/>
    <col min="4174" max="4181" width="0" style="477" hidden="1" customWidth="1"/>
    <col min="4182" max="4184" width="3.7109375" style="477" customWidth="1"/>
    <col min="4185" max="4185" width="12.7109375" style="477" customWidth="1"/>
    <col min="4186" max="4186" width="47.42578125" style="477" customWidth="1"/>
    <col min="4187" max="4195" width="0" style="477" hidden="1" customWidth="1"/>
    <col min="4196" max="4196" width="11.7109375" style="477" customWidth="1"/>
    <col min="4197" max="4197" width="6.42578125" style="477" bestFit="1" customWidth="1"/>
    <col min="4198" max="4198" width="11.7109375" style="477" customWidth="1"/>
    <col min="4199" max="4199" width="0" style="477" hidden="1" customWidth="1"/>
    <col min="4200" max="4200" width="3.7109375" style="477" customWidth="1"/>
    <col min="4201" max="4201" width="11.140625" style="477" bestFit="1" customWidth="1"/>
    <col min="4202" max="4429" width="10.5703125" style="477"/>
    <col min="4430" max="4437" width="0" style="477" hidden="1" customWidth="1"/>
    <col min="4438" max="4440" width="3.7109375" style="477" customWidth="1"/>
    <col min="4441" max="4441" width="12.7109375" style="477" customWidth="1"/>
    <col min="4442" max="4442" width="47.42578125" style="477" customWidth="1"/>
    <col min="4443" max="4451" width="0" style="477" hidden="1" customWidth="1"/>
    <col min="4452" max="4452" width="11.7109375" style="477" customWidth="1"/>
    <col min="4453" max="4453" width="6.42578125" style="477" bestFit="1" customWidth="1"/>
    <col min="4454" max="4454" width="11.7109375" style="477" customWidth="1"/>
    <col min="4455" max="4455" width="0" style="477" hidden="1" customWidth="1"/>
    <col min="4456" max="4456" width="3.7109375" style="477" customWidth="1"/>
    <col min="4457" max="4457" width="11.140625" style="477" bestFit="1" customWidth="1"/>
    <col min="4458" max="4685" width="10.5703125" style="477"/>
    <col min="4686" max="4693" width="0" style="477" hidden="1" customWidth="1"/>
    <col min="4694" max="4696" width="3.7109375" style="477" customWidth="1"/>
    <col min="4697" max="4697" width="12.7109375" style="477" customWidth="1"/>
    <col min="4698" max="4698" width="47.42578125" style="477" customWidth="1"/>
    <col min="4699" max="4707" width="0" style="477" hidden="1" customWidth="1"/>
    <col min="4708" max="4708" width="11.7109375" style="477" customWidth="1"/>
    <col min="4709" max="4709" width="6.42578125" style="477" bestFit="1" customWidth="1"/>
    <col min="4710" max="4710" width="11.7109375" style="477" customWidth="1"/>
    <col min="4711" max="4711" width="0" style="477" hidden="1" customWidth="1"/>
    <col min="4712" max="4712" width="3.7109375" style="477" customWidth="1"/>
    <col min="4713" max="4713" width="11.140625" style="477" bestFit="1" customWidth="1"/>
    <col min="4714" max="4941" width="10.5703125" style="477"/>
    <col min="4942" max="4949" width="0" style="477" hidden="1" customWidth="1"/>
    <col min="4950" max="4952" width="3.7109375" style="477" customWidth="1"/>
    <col min="4953" max="4953" width="12.7109375" style="477" customWidth="1"/>
    <col min="4954" max="4954" width="47.42578125" style="477" customWidth="1"/>
    <col min="4955" max="4963" width="0" style="477" hidden="1" customWidth="1"/>
    <col min="4964" max="4964" width="11.7109375" style="477" customWidth="1"/>
    <col min="4965" max="4965" width="6.42578125" style="477" bestFit="1" customWidth="1"/>
    <col min="4966" max="4966" width="11.7109375" style="477" customWidth="1"/>
    <col min="4967" max="4967" width="0" style="477" hidden="1" customWidth="1"/>
    <col min="4968" max="4968" width="3.7109375" style="477" customWidth="1"/>
    <col min="4969" max="4969" width="11.140625" style="477" bestFit="1" customWidth="1"/>
    <col min="4970" max="5197" width="10.5703125" style="477"/>
    <col min="5198" max="5205" width="0" style="477" hidden="1" customWidth="1"/>
    <col min="5206" max="5208" width="3.7109375" style="477" customWidth="1"/>
    <col min="5209" max="5209" width="12.7109375" style="477" customWidth="1"/>
    <col min="5210" max="5210" width="47.42578125" style="477" customWidth="1"/>
    <col min="5211" max="5219" width="0" style="477" hidden="1" customWidth="1"/>
    <col min="5220" max="5220" width="11.7109375" style="477" customWidth="1"/>
    <col min="5221" max="5221" width="6.42578125" style="477" bestFit="1" customWidth="1"/>
    <col min="5222" max="5222" width="11.7109375" style="477" customWidth="1"/>
    <col min="5223" max="5223" width="0" style="477" hidden="1" customWidth="1"/>
    <col min="5224" max="5224" width="3.7109375" style="477" customWidth="1"/>
    <col min="5225" max="5225" width="11.140625" style="477" bestFit="1" customWidth="1"/>
    <col min="5226" max="5453" width="10.5703125" style="477"/>
    <col min="5454" max="5461" width="0" style="477" hidden="1" customWidth="1"/>
    <col min="5462" max="5464" width="3.7109375" style="477" customWidth="1"/>
    <col min="5465" max="5465" width="12.7109375" style="477" customWidth="1"/>
    <col min="5466" max="5466" width="47.42578125" style="477" customWidth="1"/>
    <col min="5467" max="5475" width="0" style="477" hidden="1" customWidth="1"/>
    <col min="5476" max="5476" width="11.7109375" style="477" customWidth="1"/>
    <col min="5477" max="5477" width="6.42578125" style="477" bestFit="1" customWidth="1"/>
    <col min="5478" max="5478" width="11.7109375" style="477" customWidth="1"/>
    <col min="5479" max="5479" width="0" style="477" hidden="1" customWidth="1"/>
    <col min="5480" max="5480" width="3.7109375" style="477" customWidth="1"/>
    <col min="5481" max="5481" width="11.140625" style="477" bestFit="1" customWidth="1"/>
    <col min="5482" max="5709" width="10.5703125" style="477"/>
    <col min="5710" max="5717" width="0" style="477" hidden="1" customWidth="1"/>
    <col min="5718" max="5720" width="3.7109375" style="477" customWidth="1"/>
    <col min="5721" max="5721" width="12.7109375" style="477" customWidth="1"/>
    <col min="5722" max="5722" width="47.42578125" style="477" customWidth="1"/>
    <col min="5723" max="5731" width="0" style="477" hidden="1" customWidth="1"/>
    <col min="5732" max="5732" width="11.7109375" style="477" customWidth="1"/>
    <col min="5733" max="5733" width="6.42578125" style="477" bestFit="1" customWidth="1"/>
    <col min="5734" max="5734" width="11.7109375" style="477" customWidth="1"/>
    <col min="5735" max="5735" width="0" style="477" hidden="1" customWidth="1"/>
    <col min="5736" max="5736" width="3.7109375" style="477" customWidth="1"/>
    <col min="5737" max="5737" width="11.140625" style="477" bestFit="1" customWidth="1"/>
    <col min="5738" max="5965" width="10.5703125" style="477"/>
    <col min="5966" max="5973" width="0" style="477" hidden="1" customWidth="1"/>
    <col min="5974" max="5976" width="3.7109375" style="477" customWidth="1"/>
    <col min="5977" max="5977" width="12.7109375" style="477" customWidth="1"/>
    <col min="5978" max="5978" width="47.42578125" style="477" customWidth="1"/>
    <col min="5979" max="5987" width="0" style="477" hidden="1" customWidth="1"/>
    <col min="5988" max="5988" width="11.7109375" style="477" customWidth="1"/>
    <col min="5989" max="5989" width="6.42578125" style="477" bestFit="1" customWidth="1"/>
    <col min="5990" max="5990" width="11.7109375" style="477" customWidth="1"/>
    <col min="5991" max="5991" width="0" style="477" hidden="1" customWidth="1"/>
    <col min="5992" max="5992" width="3.7109375" style="477" customWidth="1"/>
    <col min="5993" max="5993" width="11.140625" style="477" bestFit="1" customWidth="1"/>
    <col min="5994" max="6221" width="10.5703125" style="477"/>
    <col min="6222" max="6229" width="0" style="477" hidden="1" customWidth="1"/>
    <col min="6230" max="6232" width="3.7109375" style="477" customWidth="1"/>
    <col min="6233" max="6233" width="12.7109375" style="477" customWidth="1"/>
    <col min="6234" max="6234" width="47.42578125" style="477" customWidth="1"/>
    <col min="6235" max="6243" width="0" style="477" hidden="1" customWidth="1"/>
    <col min="6244" max="6244" width="11.7109375" style="477" customWidth="1"/>
    <col min="6245" max="6245" width="6.42578125" style="477" bestFit="1" customWidth="1"/>
    <col min="6246" max="6246" width="11.7109375" style="477" customWidth="1"/>
    <col min="6247" max="6247" width="0" style="477" hidden="1" customWidth="1"/>
    <col min="6248" max="6248" width="3.7109375" style="477" customWidth="1"/>
    <col min="6249" max="6249" width="11.140625" style="477" bestFit="1" customWidth="1"/>
    <col min="6250" max="6477" width="10.5703125" style="477"/>
    <col min="6478" max="6485" width="0" style="477" hidden="1" customWidth="1"/>
    <col min="6486" max="6488" width="3.7109375" style="477" customWidth="1"/>
    <col min="6489" max="6489" width="12.7109375" style="477" customWidth="1"/>
    <col min="6490" max="6490" width="47.42578125" style="477" customWidth="1"/>
    <col min="6491" max="6499" width="0" style="477" hidden="1" customWidth="1"/>
    <col min="6500" max="6500" width="11.7109375" style="477" customWidth="1"/>
    <col min="6501" max="6501" width="6.42578125" style="477" bestFit="1" customWidth="1"/>
    <col min="6502" max="6502" width="11.7109375" style="477" customWidth="1"/>
    <col min="6503" max="6503" width="0" style="477" hidden="1" customWidth="1"/>
    <col min="6504" max="6504" width="3.7109375" style="477" customWidth="1"/>
    <col min="6505" max="6505" width="11.140625" style="477" bestFit="1" customWidth="1"/>
    <col min="6506" max="6733" width="10.5703125" style="477"/>
    <col min="6734" max="6741" width="0" style="477" hidden="1" customWidth="1"/>
    <col min="6742" max="6744" width="3.7109375" style="477" customWidth="1"/>
    <col min="6745" max="6745" width="12.7109375" style="477" customWidth="1"/>
    <col min="6746" max="6746" width="47.42578125" style="477" customWidth="1"/>
    <col min="6747" max="6755" width="0" style="477" hidden="1" customWidth="1"/>
    <col min="6756" max="6756" width="11.7109375" style="477" customWidth="1"/>
    <col min="6757" max="6757" width="6.42578125" style="477" bestFit="1" customWidth="1"/>
    <col min="6758" max="6758" width="11.7109375" style="477" customWidth="1"/>
    <col min="6759" max="6759" width="0" style="477" hidden="1" customWidth="1"/>
    <col min="6760" max="6760" width="3.7109375" style="477" customWidth="1"/>
    <col min="6761" max="6761" width="11.140625" style="477" bestFit="1" customWidth="1"/>
    <col min="6762" max="6989" width="10.5703125" style="477"/>
    <col min="6990" max="6997" width="0" style="477" hidden="1" customWidth="1"/>
    <col min="6998" max="7000" width="3.7109375" style="477" customWidth="1"/>
    <col min="7001" max="7001" width="12.7109375" style="477" customWidth="1"/>
    <col min="7002" max="7002" width="47.42578125" style="477" customWidth="1"/>
    <col min="7003" max="7011" width="0" style="477" hidden="1" customWidth="1"/>
    <col min="7012" max="7012" width="11.7109375" style="477" customWidth="1"/>
    <col min="7013" max="7013" width="6.42578125" style="477" bestFit="1" customWidth="1"/>
    <col min="7014" max="7014" width="11.7109375" style="477" customWidth="1"/>
    <col min="7015" max="7015" width="0" style="477" hidden="1" customWidth="1"/>
    <col min="7016" max="7016" width="3.7109375" style="477" customWidth="1"/>
    <col min="7017" max="7017" width="11.140625" style="477" bestFit="1" customWidth="1"/>
    <col min="7018" max="7245" width="10.5703125" style="477"/>
    <col min="7246" max="7253" width="0" style="477" hidden="1" customWidth="1"/>
    <col min="7254" max="7256" width="3.7109375" style="477" customWidth="1"/>
    <col min="7257" max="7257" width="12.7109375" style="477" customWidth="1"/>
    <col min="7258" max="7258" width="47.42578125" style="477" customWidth="1"/>
    <col min="7259" max="7267" width="0" style="477" hidden="1" customWidth="1"/>
    <col min="7268" max="7268" width="11.7109375" style="477" customWidth="1"/>
    <col min="7269" max="7269" width="6.42578125" style="477" bestFit="1" customWidth="1"/>
    <col min="7270" max="7270" width="11.7109375" style="477" customWidth="1"/>
    <col min="7271" max="7271" width="0" style="477" hidden="1" customWidth="1"/>
    <col min="7272" max="7272" width="3.7109375" style="477" customWidth="1"/>
    <col min="7273" max="7273" width="11.140625" style="477" bestFit="1" customWidth="1"/>
    <col min="7274" max="7501" width="10.5703125" style="477"/>
    <col min="7502" max="7509" width="0" style="477" hidden="1" customWidth="1"/>
    <col min="7510" max="7512" width="3.7109375" style="477" customWidth="1"/>
    <col min="7513" max="7513" width="12.7109375" style="477" customWidth="1"/>
    <col min="7514" max="7514" width="47.42578125" style="477" customWidth="1"/>
    <col min="7515" max="7523" width="0" style="477" hidden="1" customWidth="1"/>
    <col min="7524" max="7524" width="11.7109375" style="477" customWidth="1"/>
    <col min="7525" max="7525" width="6.42578125" style="477" bestFit="1" customWidth="1"/>
    <col min="7526" max="7526" width="11.7109375" style="477" customWidth="1"/>
    <col min="7527" max="7527" width="0" style="477" hidden="1" customWidth="1"/>
    <col min="7528" max="7528" width="3.7109375" style="477" customWidth="1"/>
    <col min="7529" max="7529" width="11.140625" style="477" bestFit="1" customWidth="1"/>
    <col min="7530" max="7757" width="10.5703125" style="477"/>
    <col min="7758" max="7765" width="0" style="477" hidden="1" customWidth="1"/>
    <col min="7766" max="7768" width="3.7109375" style="477" customWidth="1"/>
    <col min="7769" max="7769" width="12.7109375" style="477" customWidth="1"/>
    <col min="7770" max="7770" width="47.42578125" style="477" customWidth="1"/>
    <col min="7771" max="7779" width="0" style="477" hidden="1" customWidth="1"/>
    <col min="7780" max="7780" width="11.7109375" style="477" customWidth="1"/>
    <col min="7781" max="7781" width="6.42578125" style="477" bestFit="1" customWidth="1"/>
    <col min="7782" max="7782" width="11.7109375" style="477" customWidth="1"/>
    <col min="7783" max="7783" width="0" style="477" hidden="1" customWidth="1"/>
    <col min="7784" max="7784" width="3.7109375" style="477" customWidth="1"/>
    <col min="7785" max="7785" width="11.140625" style="477" bestFit="1" customWidth="1"/>
    <col min="7786" max="8013" width="10.5703125" style="477"/>
    <col min="8014" max="8021" width="0" style="477" hidden="1" customWidth="1"/>
    <col min="8022" max="8024" width="3.7109375" style="477" customWidth="1"/>
    <col min="8025" max="8025" width="12.7109375" style="477" customWidth="1"/>
    <col min="8026" max="8026" width="47.42578125" style="477" customWidth="1"/>
    <col min="8027" max="8035" width="0" style="477" hidden="1" customWidth="1"/>
    <col min="8036" max="8036" width="11.7109375" style="477" customWidth="1"/>
    <col min="8037" max="8037" width="6.42578125" style="477" bestFit="1" customWidth="1"/>
    <col min="8038" max="8038" width="11.7109375" style="477" customWidth="1"/>
    <col min="8039" max="8039" width="0" style="477" hidden="1" customWidth="1"/>
    <col min="8040" max="8040" width="3.7109375" style="477" customWidth="1"/>
    <col min="8041" max="8041" width="11.140625" style="477" bestFit="1" customWidth="1"/>
    <col min="8042" max="8269" width="10.5703125" style="477"/>
    <col min="8270" max="8277" width="0" style="477" hidden="1" customWidth="1"/>
    <col min="8278" max="8280" width="3.7109375" style="477" customWidth="1"/>
    <col min="8281" max="8281" width="12.7109375" style="477" customWidth="1"/>
    <col min="8282" max="8282" width="47.42578125" style="477" customWidth="1"/>
    <col min="8283" max="8291" width="0" style="477" hidden="1" customWidth="1"/>
    <col min="8292" max="8292" width="11.7109375" style="477" customWidth="1"/>
    <col min="8293" max="8293" width="6.42578125" style="477" bestFit="1" customWidth="1"/>
    <col min="8294" max="8294" width="11.7109375" style="477" customWidth="1"/>
    <col min="8295" max="8295" width="0" style="477" hidden="1" customWidth="1"/>
    <col min="8296" max="8296" width="3.7109375" style="477" customWidth="1"/>
    <col min="8297" max="8297" width="11.140625" style="477" bestFit="1" customWidth="1"/>
    <col min="8298" max="8525" width="10.5703125" style="477"/>
    <col min="8526" max="8533" width="0" style="477" hidden="1" customWidth="1"/>
    <col min="8534" max="8536" width="3.7109375" style="477" customWidth="1"/>
    <col min="8537" max="8537" width="12.7109375" style="477" customWidth="1"/>
    <col min="8538" max="8538" width="47.42578125" style="477" customWidth="1"/>
    <col min="8539" max="8547" width="0" style="477" hidden="1" customWidth="1"/>
    <col min="8548" max="8548" width="11.7109375" style="477" customWidth="1"/>
    <col min="8549" max="8549" width="6.42578125" style="477" bestFit="1" customWidth="1"/>
    <col min="8550" max="8550" width="11.7109375" style="477" customWidth="1"/>
    <col min="8551" max="8551" width="0" style="477" hidden="1" customWidth="1"/>
    <col min="8552" max="8552" width="3.7109375" style="477" customWidth="1"/>
    <col min="8553" max="8553" width="11.140625" style="477" bestFit="1" customWidth="1"/>
    <col min="8554" max="8781" width="10.5703125" style="477"/>
    <col min="8782" max="8789" width="0" style="477" hidden="1" customWidth="1"/>
    <col min="8790" max="8792" width="3.7109375" style="477" customWidth="1"/>
    <col min="8793" max="8793" width="12.7109375" style="477" customWidth="1"/>
    <col min="8794" max="8794" width="47.42578125" style="477" customWidth="1"/>
    <col min="8795" max="8803" width="0" style="477" hidden="1" customWidth="1"/>
    <col min="8804" max="8804" width="11.7109375" style="477" customWidth="1"/>
    <col min="8805" max="8805" width="6.42578125" style="477" bestFit="1" customWidth="1"/>
    <col min="8806" max="8806" width="11.7109375" style="477" customWidth="1"/>
    <col min="8807" max="8807" width="0" style="477" hidden="1" customWidth="1"/>
    <col min="8808" max="8808" width="3.7109375" style="477" customWidth="1"/>
    <col min="8809" max="8809" width="11.140625" style="477" bestFit="1" customWidth="1"/>
    <col min="8810" max="9037" width="10.5703125" style="477"/>
    <col min="9038" max="9045" width="0" style="477" hidden="1" customWidth="1"/>
    <col min="9046" max="9048" width="3.7109375" style="477" customWidth="1"/>
    <col min="9049" max="9049" width="12.7109375" style="477" customWidth="1"/>
    <col min="9050" max="9050" width="47.42578125" style="477" customWidth="1"/>
    <col min="9051" max="9059" width="0" style="477" hidden="1" customWidth="1"/>
    <col min="9060" max="9060" width="11.7109375" style="477" customWidth="1"/>
    <col min="9061" max="9061" width="6.42578125" style="477" bestFit="1" customWidth="1"/>
    <col min="9062" max="9062" width="11.7109375" style="477" customWidth="1"/>
    <col min="9063" max="9063" width="0" style="477" hidden="1" customWidth="1"/>
    <col min="9064" max="9064" width="3.7109375" style="477" customWidth="1"/>
    <col min="9065" max="9065" width="11.140625" style="477" bestFit="1" customWidth="1"/>
    <col min="9066" max="9293" width="10.5703125" style="477"/>
    <col min="9294" max="9301" width="0" style="477" hidden="1" customWidth="1"/>
    <col min="9302" max="9304" width="3.7109375" style="477" customWidth="1"/>
    <col min="9305" max="9305" width="12.7109375" style="477" customWidth="1"/>
    <col min="9306" max="9306" width="47.42578125" style="477" customWidth="1"/>
    <col min="9307" max="9315" width="0" style="477" hidden="1" customWidth="1"/>
    <col min="9316" max="9316" width="11.7109375" style="477" customWidth="1"/>
    <col min="9317" max="9317" width="6.42578125" style="477" bestFit="1" customWidth="1"/>
    <col min="9318" max="9318" width="11.7109375" style="477" customWidth="1"/>
    <col min="9319" max="9319" width="0" style="477" hidden="1" customWidth="1"/>
    <col min="9320" max="9320" width="3.7109375" style="477" customWidth="1"/>
    <col min="9321" max="9321" width="11.140625" style="477" bestFit="1" customWidth="1"/>
    <col min="9322" max="9549" width="10.5703125" style="477"/>
    <col min="9550" max="9557" width="0" style="477" hidden="1" customWidth="1"/>
    <col min="9558" max="9560" width="3.7109375" style="477" customWidth="1"/>
    <col min="9561" max="9561" width="12.7109375" style="477" customWidth="1"/>
    <col min="9562" max="9562" width="47.42578125" style="477" customWidth="1"/>
    <col min="9563" max="9571" width="0" style="477" hidden="1" customWidth="1"/>
    <col min="9572" max="9572" width="11.7109375" style="477" customWidth="1"/>
    <col min="9573" max="9573" width="6.42578125" style="477" bestFit="1" customWidth="1"/>
    <col min="9574" max="9574" width="11.7109375" style="477" customWidth="1"/>
    <col min="9575" max="9575" width="0" style="477" hidden="1" customWidth="1"/>
    <col min="9576" max="9576" width="3.7109375" style="477" customWidth="1"/>
    <col min="9577" max="9577" width="11.140625" style="477" bestFit="1" customWidth="1"/>
    <col min="9578" max="9805" width="10.5703125" style="477"/>
    <col min="9806" max="9813" width="0" style="477" hidden="1" customWidth="1"/>
    <col min="9814" max="9816" width="3.7109375" style="477" customWidth="1"/>
    <col min="9817" max="9817" width="12.7109375" style="477" customWidth="1"/>
    <col min="9818" max="9818" width="47.42578125" style="477" customWidth="1"/>
    <col min="9819" max="9827" width="0" style="477" hidden="1" customWidth="1"/>
    <col min="9828" max="9828" width="11.7109375" style="477" customWidth="1"/>
    <col min="9829" max="9829" width="6.42578125" style="477" bestFit="1" customWidth="1"/>
    <col min="9830" max="9830" width="11.7109375" style="477" customWidth="1"/>
    <col min="9831" max="9831" width="0" style="477" hidden="1" customWidth="1"/>
    <col min="9832" max="9832" width="3.7109375" style="477" customWidth="1"/>
    <col min="9833" max="9833" width="11.140625" style="477" bestFit="1" customWidth="1"/>
    <col min="9834" max="10061" width="10.5703125" style="477"/>
    <col min="10062" max="10069" width="0" style="477" hidden="1" customWidth="1"/>
    <col min="10070" max="10072" width="3.7109375" style="477" customWidth="1"/>
    <col min="10073" max="10073" width="12.7109375" style="477" customWidth="1"/>
    <col min="10074" max="10074" width="47.42578125" style="477" customWidth="1"/>
    <col min="10075" max="10083" width="0" style="477" hidden="1" customWidth="1"/>
    <col min="10084" max="10084" width="11.7109375" style="477" customWidth="1"/>
    <col min="10085" max="10085" width="6.42578125" style="477" bestFit="1" customWidth="1"/>
    <col min="10086" max="10086" width="11.7109375" style="477" customWidth="1"/>
    <col min="10087" max="10087" width="0" style="477" hidden="1" customWidth="1"/>
    <col min="10088" max="10088" width="3.7109375" style="477" customWidth="1"/>
    <col min="10089" max="10089" width="11.140625" style="477" bestFit="1" customWidth="1"/>
    <col min="10090" max="10317" width="10.5703125" style="477"/>
    <col min="10318" max="10325" width="0" style="477" hidden="1" customWidth="1"/>
    <col min="10326" max="10328" width="3.7109375" style="477" customWidth="1"/>
    <col min="10329" max="10329" width="12.7109375" style="477" customWidth="1"/>
    <col min="10330" max="10330" width="47.42578125" style="477" customWidth="1"/>
    <col min="10331" max="10339" width="0" style="477" hidden="1" customWidth="1"/>
    <col min="10340" max="10340" width="11.7109375" style="477" customWidth="1"/>
    <col min="10341" max="10341" width="6.42578125" style="477" bestFit="1" customWidth="1"/>
    <col min="10342" max="10342" width="11.7109375" style="477" customWidth="1"/>
    <col min="10343" max="10343" width="0" style="477" hidden="1" customWidth="1"/>
    <col min="10344" max="10344" width="3.7109375" style="477" customWidth="1"/>
    <col min="10345" max="10345" width="11.140625" style="477" bestFit="1" customWidth="1"/>
    <col min="10346" max="10573" width="10.5703125" style="477"/>
    <col min="10574" max="10581" width="0" style="477" hidden="1" customWidth="1"/>
    <col min="10582" max="10584" width="3.7109375" style="477" customWidth="1"/>
    <col min="10585" max="10585" width="12.7109375" style="477" customWidth="1"/>
    <col min="10586" max="10586" width="47.42578125" style="477" customWidth="1"/>
    <col min="10587" max="10595" width="0" style="477" hidden="1" customWidth="1"/>
    <col min="10596" max="10596" width="11.7109375" style="477" customWidth="1"/>
    <col min="10597" max="10597" width="6.42578125" style="477" bestFit="1" customWidth="1"/>
    <col min="10598" max="10598" width="11.7109375" style="477" customWidth="1"/>
    <col min="10599" max="10599" width="0" style="477" hidden="1" customWidth="1"/>
    <col min="10600" max="10600" width="3.7109375" style="477" customWidth="1"/>
    <col min="10601" max="10601" width="11.140625" style="477" bestFit="1" customWidth="1"/>
    <col min="10602" max="10829" width="10.5703125" style="477"/>
    <col min="10830" max="10837" width="0" style="477" hidden="1" customWidth="1"/>
    <col min="10838" max="10840" width="3.7109375" style="477" customWidth="1"/>
    <col min="10841" max="10841" width="12.7109375" style="477" customWidth="1"/>
    <col min="10842" max="10842" width="47.42578125" style="477" customWidth="1"/>
    <col min="10843" max="10851" width="0" style="477" hidden="1" customWidth="1"/>
    <col min="10852" max="10852" width="11.7109375" style="477" customWidth="1"/>
    <col min="10853" max="10853" width="6.42578125" style="477" bestFit="1" customWidth="1"/>
    <col min="10854" max="10854" width="11.7109375" style="477" customWidth="1"/>
    <col min="10855" max="10855" width="0" style="477" hidden="1" customWidth="1"/>
    <col min="10856" max="10856" width="3.7109375" style="477" customWidth="1"/>
    <col min="10857" max="10857" width="11.140625" style="477" bestFit="1" customWidth="1"/>
    <col min="10858" max="11085" width="10.5703125" style="477"/>
    <col min="11086" max="11093" width="0" style="477" hidden="1" customWidth="1"/>
    <col min="11094" max="11096" width="3.7109375" style="477" customWidth="1"/>
    <col min="11097" max="11097" width="12.7109375" style="477" customWidth="1"/>
    <col min="11098" max="11098" width="47.42578125" style="477" customWidth="1"/>
    <col min="11099" max="11107" width="0" style="477" hidden="1" customWidth="1"/>
    <col min="11108" max="11108" width="11.7109375" style="477" customWidth="1"/>
    <col min="11109" max="11109" width="6.42578125" style="477" bestFit="1" customWidth="1"/>
    <col min="11110" max="11110" width="11.7109375" style="477" customWidth="1"/>
    <col min="11111" max="11111" width="0" style="477" hidden="1" customWidth="1"/>
    <col min="11112" max="11112" width="3.7109375" style="477" customWidth="1"/>
    <col min="11113" max="11113" width="11.140625" style="477" bestFit="1" customWidth="1"/>
    <col min="11114" max="11341" width="10.5703125" style="477"/>
    <col min="11342" max="11349" width="0" style="477" hidden="1" customWidth="1"/>
    <col min="11350" max="11352" width="3.7109375" style="477" customWidth="1"/>
    <col min="11353" max="11353" width="12.7109375" style="477" customWidth="1"/>
    <col min="11354" max="11354" width="47.42578125" style="477" customWidth="1"/>
    <col min="11355" max="11363" width="0" style="477" hidden="1" customWidth="1"/>
    <col min="11364" max="11364" width="11.7109375" style="477" customWidth="1"/>
    <col min="11365" max="11365" width="6.42578125" style="477" bestFit="1" customWidth="1"/>
    <col min="11366" max="11366" width="11.7109375" style="477" customWidth="1"/>
    <col min="11367" max="11367" width="0" style="477" hidden="1" customWidth="1"/>
    <col min="11368" max="11368" width="3.7109375" style="477" customWidth="1"/>
    <col min="11369" max="11369" width="11.140625" style="477" bestFit="1" customWidth="1"/>
    <col min="11370" max="11597" width="10.5703125" style="477"/>
    <col min="11598" max="11605" width="0" style="477" hidden="1" customWidth="1"/>
    <col min="11606" max="11608" width="3.7109375" style="477" customWidth="1"/>
    <col min="11609" max="11609" width="12.7109375" style="477" customWidth="1"/>
    <col min="11610" max="11610" width="47.42578125" style="477" customWidth="1"/>
    <col min="11611" max="11619" width="0" style="477" hidden="1" customWidth="1"/>
    <col min="11620" max="11620" width="11.7109375" style="477" customWidth="1"/>
    <col min="11621" max="11621" width="6.42578125" style="477" bestFit="1" customWidth="1"/>
    <col min="11622" max="11622" width="11.7109375" style="477" customWidth="1"/>
    <col min="11623" max="11623" width="0" style="477" hidden="1" customWidth="1"/>
    <col min="11624" max="11624" width="3.7109375" style="477" customWidth="1"/>
    <col min="11625" max="11625" width="11.140625" style="477" bestFit="1" customWidth="1"/>
    <col min="11626" max="11853" width="10.5703125" style="477"/>
    <col min="11854" max="11861" width="0" style="477" hidden="1" customWidth="1"/>
    <col min="11862" max="11864" width="3.7109375" style="477" customWidth="1"/>
    <col min="11865" max="11865" width="12.7109375" style="477" customWidth="1"/>
    <col min="11866" max="11866" width="47.42578125" style="477" customWidth="1"/>
    <col min="11867" max="11875" width="0" style="477" hidden="1" customWidth="1"/>
    <col min="11876" max="11876" width="11.7109375" style="477" customWidth="1"/>
    <col min="11877" max="11877" width="6.42578125" style="477" bestFit="1" customWidth="1"/>
    <col min="11878" max="11878" width="11.7109375" style="477" customWidth="1"/>
    <col min="11879" max="11879" width="0" style="477" hidden="1" customWidth="1"/>
    <col min="11880" max="11880" width="3.7109375" style="477" customWidth="1"/>
    <col min="11881" max="11881" width="11.140625" style="477" bestFit="1" customWidth="1"/>
    <col min="11882" max="12109" width="10.5703125" style="477"/>
    <col min="12110" max="12117" width="0" style="477" hidden="1" customWidth="1"/>
    <col min="12118" max="12120" width="3.7109375" style="477" customWidth="1"/>
    <col min="12121" max="12121" width="12.7109375" style="477" customWidth="1"/>
    <col min="12122" max="12122" width="47.42578125" style="477" customWidth="1"/>
    <col min="12123" max="12131" width="0" style="477" hidden="1" customWidth="1"/>
    <col min="12132" max="12132" width="11.7109375" style="477" customWidth="1"/>
    <col min="12133" max="12133" width="6.42578125" style="477" bestFit="1" customWidth="1"/>
    <col min="12134" max="12134" width="11.7109375" style="477" customWidth="1"/>
    <col min="12135" max="12135" width="0" style="477" hidden="1" customWidth="1"/>
    <col min="12136" max="12136" width="3.7109375" style="477" customWidth="1"/>
    <col min="12137" max="12137" width="11.140625" style="477" bestFit="1" customWidth="1"/>
    <col min="12138" max="12365" width="10.5703125" style="477"/>
    <col min="12366" max="12373" width="0" style="477" hidden="1" customWidth="1"/>
    <col min="12374" max="12376" width="3.7109375" style="477" customWidth="1"/>
    <col min="12377" max="12377" width="12.7109375" style="477" customWidth="1"/>
    <col min="12378" max="12378" width="47.42578125" style="477" customWidth="1"/>
    <col min="12379" max="12387" width="0" style="477" hidden="1" customWidth="1"/>
    <col min="12388" max="12388" width="11.7109375" style="477" customWidth="1"/>
    <col min="12389" max="12389" width="6.42578125" style="477" bestFit="1" customWidth="1"/>
    <col min="12390" max="12390" width="11.7109375" style="477" customWidth="1"/>
    <col min="12391" max="12391" width="0" style="477" hidden="1" customWidth="1"/>
    <col min="12392" max="12392" width="3.7109375" style="477" customWidth="1"/>
    <col min="12393" max="12393" width="11.140625" style="477" bestFit="1" customWidth="1"/>
    <col min="12394" max="12621" width="10.5703125" style="477"/>
    <col min="12622" max="12629" width="0" style="477" hidden="1" customWidth="1"/>
    <col min="12630" max="12632" width="3.7109375" style="477" customWidth="1"/>
    <col min="12633" max="12633" width="12.7109375" style="477" customWidth="1"/>
    <col min="12634" max="12634" width="47.42578125" style="477" customWidth="1"/>
    <col min="12635" max="12643" width="0" style="477" hidden="1" customWidth="1"/>
    <col min="12644" max="12644" width="11.7109375" style="477" customWidth="1"/>
    <col min="12645" max="12645" width="6.42578125" style="477" bestFit="1" customWidth="1"/>
    <col min="12646" max="12646" width="11.7109375" style="477" customWidth="1"/>
    <col min="12647" max="12647" width="0" style="477" hidden="1" customWidth="1"/>
    <col min="12648" max="12648" width="3.7109375" style="477" customWidth="1"/>
    <col min="12649" max="12649" width="11.140625" style="477" bestFit="1" customWidth="1"/>
    <col min="12650" max="12877" width="10.5703125" style="477"/>
    <col min="12878" max="12885" width="0" style="477" hidden="1" customWidth="1"/>
    <col min="12886" max="12888" width="3.7109375" style="477" customWidth="1"/>
    <col min="12889" max="12889" width="12.7109375" style="477" customWidth="1"/>
    <col min="12890" max="12890" width="47.42578125" style="477" customWidth="1"/>
    <col min="12891" max="12899" width="0" style="477" hidden="1" customWidth="1"/>
    <col min="12900" max="12900" width="11.7109375" style="477" customWidth="1"/>
    <col min="12901" max="12901" width="6.42578125" style="477" bestFit="1" customWidth="1"/>
    <col min="12902" max="12902" width="11.7109375" style="477" customWidth="1"/>
    <col min="12903" max="12903" width="0" style="477" hidden="1" customWidth="1"/>
    <col min="12904" max="12904" width="3.7109375" style="477" customWidth="1"/>
    <col min="12905" max="12905" width="11.140625" style="477" bestFit="1" customWidth="1"/>
    <col min="12906" max="13133" width="10.5703125" style="477"/>
    <col min="13134" max="13141" width="0" style="477" hidden="1" customWidth="1"/>
    <col min="13142" max="13144" width="3.7109375" style="477" customWidth="1"/>
    <col min="13145" max="13145" width="12.7109375" style="477" customWidth="1"/>
    <col min="13146" max="13146" width="47.42578125" style="477" customWidth="1"/>
    <col min="13147" max="13155" width="0" style="477" hidden="1" customWidth="1"/>
    <col min="13156" max="13156" width="11.7109375" style="477" customWidth="1"/>
    <col min="13157" max="13157" width="6.42578125" style="477" bestFit="1" customWidth="1"/>
    <col min="13158" max="13158" width="11.7109375" style="477" customWidth="1"/>
    <col min="13159" max="13159" width="0" style="477" hidden="1" customWidth="1"/>
    <col min="13160" max="13160" width="3.7109375" style="477" customWidth="1"/>
    <col min="13161" max="13161" width="11.140625" style="477" bestFit="1" customWidth="1"/>
    <col min="13162" max="13389" width="10.5703125" style="477"/>
    <col min="13390" max="13397" width="0" style="477" hidden="1" customWidth="1"/>
    <col min="13398" max="13400" width="3.7109375" style="477" customWidth="1"/>
    <col min="13401" max="13401" width="12.7109375" style="477" customWidth="1"/>
    <col min="13402" max="13402" width="47.42578125" style="477" customWidth="1"/>
    <col min="13403" max="13411" width="0" style="477" hidden="1" customWidth="1"/>
    <col min="13412" max="13412" width="11.7109375" style="477" customWidth="1"/>
    <col min="13413" max="13413" width="6.42578125" style="477" bestFit="1" customWidth="1"/>
    <col min="13414" max="13414" width="11.7109375" style="477" customWidth="1"/>
    <col min="13415" max="13415" width="0" style="477" hidden="1" customWidth="1"/>
    <col min="13416" max="13416" width="3.7109375" style="477" customWidth="1"/>
    <col min="13417" max="13417" width="11.140625" style="477" bestFit="1" customWidth="1"/>
    <col min="13418" max="13645" width="10.5703125" style="477"/>
    <col min="13646" max="13653" width="0" style="477" hidden="1" customWidth="1"/>
    <col min="13654" max="13656" width="3.7109375" style="477" customWidth="1"/>
    <col min="13657" max="13657" width="12.7109375" style="477" customWidth="1"/>
    <col min="13658" max="13658" width="47.42578125" style="477" customWidth="1"/>
    <col min="13659" max="13667" width="0" style="477" hidden="1" customWidth="1"/>
    <col min="13668" max="13668" width="11.7109375" style="477" customWidth="1"/>
    <col min="13669" max="13669" width="6.42578125" style="477" bestFit="1" customWidth="1"/>
    <col min="13670" max="13670" width="11.7109375" style="477" customWidth="1"/>
    <col min="13671" max="13671" width="0" style="477" hidden="1" customWidth="1"/>
    <col min="13672" max="13672" width="3.7109375" style="477" customWidth="1"/>
    <col min="13673" max="13673" width="11.140625" style="477" bestFit="1" customWidth="1"/>
    <col min="13674" max="13901" width="10.5703125" style="477"/>
    <col min="13902" max="13909" width="0" style="477" hidden="1" customWidth="1"/>
    <col min="13910" max="13912" width="3.7109375" style="477" customWidth="1"/>
    <col min="13913" max="13913" width="12.7109375" style="477" customWidth="1"/>
    <col min="13914" max="13914" width="47.42578125" style="477" customWidth="1"/>
    <col min="13915" max="13923" width="0" style="477" hidden="1" customWidth="1"/>
    <col min="13924" max="13924" width="11.7109375" style="477" customWidth="1"/>
    <col min="13925" max="13925" width="6.42578125" style="477" bestFit="1" customWidth="1"/>
    <col min="13926" max="13926" width="11.7109375" style="477" customWidth="1"/>
    <col min="13927" max="13927" width="0" style="477" hidden="1" customWidth="1"/>
    <col min="13928" max="13928" width="3.7109375" style="477" customWidth="1"/>
    <col min="13929" max="13929" width="11.140625" style="477" bestFit="1" customWidth="1"/>
    <col min="13930" max="14157" width="10.5703125" style="477"/>
    <col min="14158" max="14165" width="0" style="477" hidden="1" customWidth="1"/>
    <col min="14166" max="14168" width="3.7109375" style="477" customWidth="1"/>
    <col min="14169" max="14169" width="12.7109375" style="477" customWidth="1"/>
    <col min="14170" max="14170" width="47.42578125" style="477" customWidth="1"/>
    <col min="14171" max="14179" width="0" style="477" hidden="1" customWidth="1"/>
    <col min="14180" max="14180" width="11.7109375" style="477" customWidth="1"/>
    <col min="14181" max="14181" width="6.42578125" style="477" bestFit="1" customWidth="1"/>
    <col min="14182" max="14182" width="11.7109375" style="477" customWidth="1"/>
    <col min="14183" max="14183" width="0" style="477" hidden="1" customWidth="1"/>
    <col min="14184" max="14184" width="3.7109375" style="477" customWidth="1"/>
    <col min="14185" max="14185" width="11.140625" style="477" bestFit="1" customWidth="1"/>
    <col min="14186" max="14413" width="10.5703125" style="477"/>
    <col min="14414" max="14421" width="0" style="477" hidden="1" customWidth="1"/>
    <col min="14422" max="14424" width="3.7109375" style="477" customWidth="1"/>
    <col min="14425" max="14425" width="12.7109375" style="477" customWidth="1"/>
    <col min="14426" max="14426" width="47.42578125" style="477" customWidth="1"/>
    <col min="14427" max="14435" width="0" style="477" hidden="1" customWidth="1"/>
    <col min="14436" max="14436" width="11.7109375" style="477" customWidth="1"/>
    <col min="14437" max="14437" width="6.42578125" style="477" bestFit="1" customWidth="1"/>
    <col min="14438" max="14438" width="11.7109375" style="477" customWidth="1"/>
    <col min="14439" max="14439" width="0" style="477" hidden="1" customWidth="1"/>
    <col min="14440" max="14440" width="3.7109375" style="477" customWidth="1"/>
    <col min="14441" max="14441" width="11.140625" style="477" bestFit="1" customWidth="1"/>
    <col min="14442" max="14669" width="10.5703125" style="477"/>
    <col min="14670" max="14677" width="0" style="477" hidden="1" customWidth="1"/>
    <col min="14678" max="14680" width="3.7109375" style="477" customWidth="1"/>
    <col min="14681" max="14681" width="12.7109375" style="477" customWidth="1"/>
    <col min="14682" max="14682" width="47.42578125" style="477" customWidth="1"/>
    <col min="14683" max="14691" width="0" style="477" hidden="1" customWidth="1"/>
    <col min="14692" max="14692" width="11.7109375" style="477" customWidth="1"/>
    <col min="14693" max="14693" width="6.42578125" style="477" bestFit="1" customWidth="1"/>
    <col min="14694" max="14694" width="11.7109375" style="477" customWidth="1"/>
    <col min="14695" max="14695" width="0" style="477" hidden="1" customWidth="1"/>
    <col min="14696" max="14696" width="3.7109375" style="477" customWidth="1"/>
    <col min="14697" max="14697" width="11.140625" style="477" bestFit="1" customWidth="1"/>
    <col min="14698" max="14925" width="10.5703125" style="477"/>
    <col min="14926" max="14933" width="0" style="477" hidden="1" customWidth="1"/>
    <col min="14934" max="14936" width="3.7109375" style="477" customWidth="1"/>
    <col min="14937" max="14937" width="12.7109375" style="477" customWidth="1"/>
    <col min="14938" max="14938" width="47.42578125" style="477" customWidth="1"/>
    <col min="14939" max="14947" width="0" style="477" hidden="1" customWidth="1"/>
    <col min="14948" max="14948" width="11.7109375" style="477" customWidth="1"/>
    <col min="14949" max="14949" width="6.42578125" style="477" bestFit="1" customWidth="1"/>
    <col min="14950" max="14950" width="11.7109375" style="477" customWidth="1"/>
    <col min="14951" max="14951" width="0" style="477" hidden="1" customWidth="1"/>
    <col min="14952" max="14952" width="3.7109375" style="477" customWidth="1"/>
    <col min="14953" max="14953" width="11.140625" style="477" bestFit="1" customWidth="1"/>
    <col min="14954" max="15181" width="10.5703125" style="477"/>
    <col min="15182" max="15189" width="0" style="477" hidden="1" customWidth="1"/>
    <col min="15190" max="15192" width="3.7109375" style="477" customWidth="1"/>
    <col min="15193" max="15193" width="12.7109375" style="477" customWidth="1"/>
    <col min="15194" max="15194" width="47.42578125" style="477" customWidth="1"/>
    <col min="15195" max="15203" width="0" style="477" hidden="1" customWidth="1"/>
    <col min="15204" max="15204" width="11.7109375" style="477" customWidth="1"/>
    <col min="15205" max="15205" width="6.42578125" style="477" bestFit="1" customWidth="1"/>
    <col min="15206" max="15206" width="11.7109375" style="477" customWidth="1"/>
    <col min="15207" max="15207" width="0" style="477" hidden="1" customWidth="1"/>
    <col min="15208" max="15208" width="3.7109375" style="477" customWidth="1"/>
    <col min="15209" max="15209" width="11.140625" style="477" bestFit="1" customWidth="1"/>
    <col min="15210" max="15437" width="10.5703125" style="477"/>
    <col min="15438" max="15445" width="0" style="477" hidden="1" customWidth="1"/>
    <col min="15446" max="15448" width="3.7109375" style="477" customWidth="1"/>
    <col min="15449" max="15449" width="12.7109375" style="477" customWidth="1"/>
    <col min="15450" max="15450" width="47.42578125" style="477" customWidth="1"/>
    <col min="15451" max="15459" width="0" style="477" hidden="1" customWidth="1"/>
    <col min="15460" max="15460" width="11.7109375" style="477" customWidth="1"/>
    <col min="15461" max="15461" width="6.42578125" style="477" bestFit="1" customWidth="1"/>
    <col min="15462" max="15462" width="11.7109375" style="477" customWidth="1"/>
    <col min="15463" max="15463" width="0" style="477" hidden="1" customWidth="1"/>
    <col min="15464" max="15464" width="3.7109375" style="477" customWidth="1"/>
    <col min="15465" max="15465" width="11.140625" style="477" bestFit="1" customWidth="1"/>
    <col min="15466" max="15693" width="10.5703125" style="477"/>
    <col min="15694" max="15701" width="0" style="477" hidden="1" customWidth="1"/>
    <col min="15702" max="15704" width="3.7109375" style="477" customWidth="1"/>
    <col min="15705" max="15705" width="12.7109375" style="477" customWidth="1"/>
    <col min="15706" max="15706" width="47.42578125" style="477" customWidth="1"/>
    <col min="15707" max="15715" width="0" style="477" hidden="1" customWidth="1"/>
    <col min="15716" max="15716" width="11.7109375" style="477" customWidth="1"/>
    <col min="15717" max="15717" width="6.42578125" style="477" bestFit="1" customWidth="1"/>
    <col min="15718" max="15718" width="11.7109375" style="477" customWidth="1"/>
    <col min="15719" max="15719" width="0" style="477" hidden="1" customWidth="1"/>
    <col min="15720" max="15720" width="3.7109375" style="477" customWidth="1"/>
    <col min="15721" max="15721" width="11.140625" style="477" bestFit="1" customWidth="1"/>
    <col min="15722" max="15949" width="10.5703125" style="477"/>
    <col min="15950" max="15957" width="0" style="477" hidden="1" customWidth="1"/>
    <col min="15958" max="15960" width="3.7109375" style="477" customWidth="1"/>
    <col min="15961" max="15961" width="12.7109375" style="477" customWidth="1"/>
    <col min="15962" max="15962" width="47.42578125" style="477" customWidth="1"/>
    <col min="15963" max="15971" width="0" style="477" hidden="1" customWidth="1"/>
    <col min="15972" max="15972" width="11.7109375" style="477" customWidth="1"/>
    <col min="15973" max="15973" width="6.42578125" style="477" bestFit="1" customWidth="1"/>
    <col min="15974" max="15974" width="11.7109375" style="477" customWidth="1"/>
    <col min="15975" max="15975" width="0" style="477" hidden="1" customWidth="1"/>
    <col min="15976" max="15976" width="3.7109375" style="477" customWidth="1"/>
    <col min="15977" max="15977" width="11.140625" style="477" bestFit="1" customWidth="1"/>
    <col min="15978" max="16205" width="10.5703125" style="477"/>
    <col min="16206" max="16213" width="0" style="477" hidden="1" customWidth="1"/>
    <col min="16214" max="16216" width="3.7109375" style="477" customWidth="1"/>
    <col min="16217" max="16217" width="12.7109375" style="477" customWidth="1"/>
    <col min="16218" max="16218" width="47.42578125" style="477" customWidth="1"/>
    <col min="16219" max="16227" width="0" style="477" hidden="1" customWidth="1"/>
    <col min="16228" max="16228" width="11.7109375" style="477" customWidth="1"/>
    <col min="16229" max="16229" width="6.42578125" style="477" bestFit="1" customWidth="1"/>
    <col min="16230" max="16230" width="11.7109375" style="477" customWidth="1"/>
    <col min="16231" max="16231" width="0" style="477" hidden="1" customWidth="1"/>
    <col min="16232" max="16232" width="3.7109375" style="477" customWidth="1"/>
    <col min="16233" max="16233" width="11.140625" style="477" bestFit="1" customWidth="1"/>
    <col min="16234" max="16384" width="10.5703125" style="477"/>
  </cols>
  <sheetData>
    <row r="1" spans="1:117" hidden="1"/>
    <row r="2" spans="1:117" hidden="1"/>
    <row r="3" spans="1:117" hidden="1"/>
    <row r="4" spans="1:117" ht="3" customHeight="1">
      <c r="J4" s="482"/>
      <c r="K4" s="482"/>
      <c r="L4" s="478"/>
      <c r="M4" s="478"/>
      <c r="N4" s="478"/>
      <c r="O4" s="485"/>
      <c r="P4" s="485"/>
      <c r="Q4" s="485"/>
      <c r="R4" s="485"/>
      <c r="S4" s="485"/>
      <c r="T4" s="485"/>
      <c r="U4" s="485"/>
      <c r="V4" s="485"/>
      <c r="W4" s="485"/>
      <c r="X4" s="485"/>
      <c r="Y4" s="485"/>
      <c r="Z4" s="478"/>
      <c r="AA4" s="998"/>
      <c r="AB4" s="998"/>
      <c r="AC4" s="998"/>
      <c r="AD4" s="998"/>
      <c r="AE4" s="998"/>
      <c r="AF4" s="998"/>
      <c r="AG4" s="998"/>
      <c r="AH4" s="998"/>
      <c r="AI4" s="998"/>
      <c r="AJ4" s="998"/>
      <c r="AK4" s="998"/>
      <c r="AL4" s="991"/>
      <c r="AM4" s="998"/>
      <c r="AN4" s="998"/>
      <c r="AO4" s="998"/>
      <c r="AP4" s="998"/>
      <c r="AQ4" s="998"/>
      <c r="AR4" s="998"/>
      <c r="AS4" s="998"/>
      <c r="AT4" s="998"/>
      <c r="AU4" s="998"/>
      <c r="AV4" s="998"/>
      <c r="AW4" s="998"/>
      <c r="AX4" s="991"/>
      <c r="AY4" s="998"/>
      <c r="AZ4" s="998"/>
      <c r="BA4" s="998"/>
      <c r="BB4" s="998"/>
      <c r="BC4" s="998"/>
      <c r="BD4" s="998"/>
      <c r="BE4" s="998"/>
      <c r="BF4" s="998"/>
      <c r="BG4" s="998"/>
      <c r="BH4" s="998"/>
      <c r="BI4" s="998"/>
      <c r="BJ4" s="991"/>
      <c r="BK4" s="998"/>
      <c r="BL4" s="998"/>
      <c r="BM4" s="998"/>
      <c r="BN4" s="998"/>
      <c r="BO4" s="998"/>
      <c r="BP4" s="998"/>
      <c r="BQ4" s="998"/>
      <c r="BR4" s="998"/>
      <c r="BS4" s="998"/>
      <c r="BT4" s="998"/>
      <c r="BU4" s="998"/>
      <c r="BV4" s="991"/>
      <c r="BW4" s="998"/>
      <c r="BX4" s="998"/>
      <c r="BY4" s="998"/>
      <c r="BZ4" s="998"/>
      <c r="CA4" s="998"/>
      <c r="CB4" s="998"/>
      <c r="CC4" s="998"/>
      <c r="CD4" s="998"/>
      <c r="CE4" s="998"/>
      <c r="CF4" s="998"/>
      <c r="CG4" s="998"/>
      <c r="CH4" s="991"/>
      <c r="CI4" s="998"/>
      <c r="CJ4" s="998"/>
      <c r="CK4" s="998"/>
      <c r="CL4" s="998"/>
      <c r="CM4" s="998"/>
      <c r="CN4" s="998"/>
      <c r="CO4" s="998"/>
      <c r="CP4" s="998"/>
      <c r="CQ4" s="998"/>
      <c r="CR4" s="998"/>
      <c r="CS4" s="998"/>
      <c r="CT4" s="991"/>
      <c r="CU4" s="998"/>
      <c r="CV4" s="998"/>
      <c r="CW4" s="998"/>
      <c r="CX4" s="998"/>
      <c r="CY4" s="998"/>
      <c r="CZ4" s="998"/>
      <c r="DA4" s="998"/>
      <c r="DB4" s="998"/>
      <c r="DC4" s="998"/>
      <c r="DD4" s="998"/>
      <c r="DE4" s="998"/>
      <c r="DF4" s="991"/>
    </row>
    <row r="5" spans="1:117" ht="22.5" customHeight="1">
      <c r="J5" s="482"/>
      <c r="K5" s="482"/>
      <c r="L5" s="1229" t="s">
        <v>665</v>
      </c>
      <c r="M5" s="1229"/>
      <c r="N5" s="1229"/>
      <c r="O5" s="1229"/>
      <c r="P5" s="1229"/>
      <c r="Q5" s="1229"/>
      <c r="R5" s="1229"/>
      <c r="S5" s="1229"/>
      <c r="T5" s="1229"/>
      <c r="U5" s="579"/>
      <c r="V5" s="523"/>
      <c r="W5" s="523"/>
      <c r="X5" s="585"/>
      <c r="Y5" s="585"/>
      <c r="Z5" s="497"/>
      <c r="AA5" s="579"/>
      <c r="AB5" s="579"/>
      <c r="AC5" s="579"/>
      <c r="AD5" s="579"/>
      <c r="AE5" s="579"/>
      <c r="AF5" s="579"/>
      <c r="AG5" s="579"/>
      <c r="AJ5" s="1008"/>
      <c r="AK5" s="1008"/>
      <c r="AL5" s="579"/>
      <c r="AM5" s="579"/>
      <c r="AN5" s="579"/>
      <c r="AO5" s="579"/>
      <c r="AP5" s="579"/>
      <c r="AQ5" s="579"/>
      <c r="AR5" s="579"/>
      <c r="AS5" s="579"/>
      <c r="AV5" s="1008"/>
      <c r="AW5" s="1008"/>
      <c r="AX5" s="579"/>
      <c r="AY5" s="579"/>
      <c r="AZ5" s="579"/>
      <c r="BA5" s="579"/>
      <c r="BB5" s="579"/>
      <c r="BC5" s="579"/>
      <c r="BD5" s="579"/>
      <c r="BE5" s="579"/>
      <c r="BH5" s="1008"/>
      <c r="BI5" s="1008"/>
      <c r="BJ5" s="579"/>
      <c r="BK5" s="579"/>
      <c r="BL5" s="579"/>
      <c r="BM5" s="579"/>
      <c r="BN5" s="579"/>
      <c r="BO5" s="579"/>
      <c r="BP5" s="579"/>
      <c r="BQ5" s="579"/>
      <c r="BT5" s="1008"/>
      <c r="BU5" s="1008"/>
      <c r="BV5" s="579"/>
      <c r="BW5" s="579"/>
      <c r="BX5" s="579"/>
      <c r="BY5" s="579"/>
      <c r="BZ5" s="579"/>
      <c r="CA5" s="579"/>
      <c r="CB5" s="579"/>
      <c r="CC5" s="579"/>
      <c r="CF5" s="1008"/>
      <c r="CG5" s="1008"/>
      <c r="CH5" s="579"/>
      <c r="CI5" s="579"/>
      <c r="CJ5" s="579"/>
      <c r="CK5" s="579"/>
      <c r="CL5" s="579"/>
      <c r="CM5" s="579"/>
      <c r="CN5" s="579"/>
      <c r="CO5" s="579"/>
      <c r="CR5" s="1008"/>
      <c r="CS5" s="1008"/>
      <c r="CT5" s="579"/>
      <c r="CU5" s="579"/>
      <c r="CV5" s="579"/>
      <c r="CW5" s="579"/>
      <c r="CX5" s="579"/>
      <c r="CY5" s="579"/>
      <c r="CZ5" s="579"/>
      <c r="DA5" s="579"/>
      <c r="DD5" s="1008"/>
      <c r="DE5" s="1008"/>
      <c r="DF5" s="579"/>
    </row>
    <row r="6" spans="1:117" ht="3" customHeight="1">
      <c r="J6" s="482"/>
      <c r="K6" s="482"/>
      <c r="L6" s="478"/>
      <c r="M6" s="478"/>
      <c r="N6" s="478"/>
      <c r="O6" s="481"/>
      <c r="P6" s="481"/>
      <c r="Q6" s="481"/>
      <c r="R6" s="481"/>
      <c r="S6" s="481"/>
      <c r="T6" s="481"/>
      <c r="U6" s="478"/>
      <c r="V6" s="478"/>
      <c r="AA6" s="755"/>
      <c r="AB6" s="755"/>
      <c r="AC6" s="755"/>
      <c r="AD6" s="755"/>
      <c r="AE6" s="755"/>
      <c r="AF6" s="755"/>
      <c r="AG6" s="991"/>
      <c r="AH6" s="991"/>
      <c r="AM6" s="755"/>
      <c r="AN6" s="755"/>
      <c r="AO6" s="755"/>
      <c r="AP6" s="755"/>
      <c r="AQ6" s="755"/>
      <c r="AR6" s="755"/>
      <c r="AS6" s="991"/>
      <c r="AT6" s="991"/>
      <c r="AY6" s="755"/>
      <c r="AZ6" s="755"/>
      <c r="BA6" s="755"/>
      <c r="BB6" s="755"/>
      <c r="BC6" s="755"/>
      <c r="BD6" s="755"/>
      <c r="BE6" s="991"/>
      <c r="BF6" s="991"/>
      <c r="BK6" s="755"/>
      <c r="BL6" s="755"/>
      <c r="BM6" s="755"/>
      <c r="BN6" s="755"/>
      <c r="BO6" s="755"/>
      <c r="BP6" s="755"/>
      <c r="BQ6" s="991"/>
      <c r="BR6" s="991"/>
      <c r="BW6" s="755"/>
      <c r="BX6" s="755"/>
      <c r="BY6" s="755"/>
      <c r="BZ6" s="755"/>
      <c r="CA6" s="755"/>
      <c r="CB6" s="755"/>
      <c r="CC6" s="991"/>
      <c r="CD6" s="991"/>
      <c r="CI6" s="755"/>
      <c r="CJ6" s="755"/>
      <c r="CK6" s="755"/>
      <c r="CL6" s="755"/>
      <c r="CM6" s="755"/>
      <c r="CN6" s="755"/>
      <c r="CO6" s="991"/>
      <c r="CP6" s="991"/>
      <c r="CU6" s="755"/>
      <c r="CV6" s="755"/>
      <c r="CW6" s="755"/>
      <c r="CX6" s="755"/>
      <c r="CY6" s="755"/>
      <c r="CZ6" s="755"/>
      <c r="DA6" s="991"/>
      <c r="DB6" s="991"/>
    </row>
    <row r="7" spans="1:117" s="523" customFormat="1" ht="22.5">
      <c r="A7" s="585"/>
      <c r="B7" s="585"/>
      <c r="C7" s="585"/>
      <c r="D7" s="585"/>
      <c r="E7" s="585"/>
      <c r="F7" s="585"/>
      <c r="G7" s="591"/>
      <c r="H7" s="591"/>
      <c r="I7" s="531"/>
      <c r="J7" s="529"/>
      <c r="K7" s="529"/>
      <c r="L7" s="524"/>
      <c r="M7" s="617" t="s">
        <v>501</v>
      </c>
      <c r="N7" s="666"/>
      <c r="O7" s="1249" t="str">
        <f>IF(NameOrPr_ch="",IF(NameOrPr="","",NameOrPr),NameOrPr_ch)</f>
        <v>Комитет по тарифам и ценовой политике Лен.области (ЛенРТК)</v>
      </c>
      <c r="P7" s="1250"/>
      <c r="Q7" s="1250"/>
      <c r="R7" s="1250"/>
      <c r="S7" s="1250"/>
      <c r="T7" s="1251"/>
      <c r="U7" s="669"/>
      <c r="V7" s="524"/>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I7" s="585"/>
      <c r="DJ7" s="585"/>
      <c r="DK7" s="585"/>
      <c r="DL7" s="585"/>
      <c r="DM7" s="585"/>
    </row>
    <row r="8" spans="1:117" s="492" customFormat="1" ht="18.75">
      <c r="A8" s="505"/>
      <c r="B8" s="505"/>
      <c r="C8" s="505"/>
      <c r="D8" s="505"/>
      <c r="E8" s="505"/>
      <c r="F8" s="505"/>
      <c r="G8" s="505"/>
      <c r="H8" s="505"/>
      <c r="L8" s="499"/>
      <c r="M8" s="617" t="s">
        <v>595</v>
      </c>
      <c r="N8" s="666"/>
      <c r="O8" s="1249" t="str">
        <f>IF(datePr_ch="",IF(datePr="","",datePr),datePr_ch)</f>
        <v>19.12.2019</v>
      </c>
      <c r="P8" s="1250"/>
      <c r="Q8" s="1250"/>
      <c r="R8" s="1250"/>
      <c r="S8" s="1250"/>
      <c r="T8" s="1251"/>
      <c r="U8" s="667"/>
      <c r="V8" s="487"/>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I8" s="505"/>
      <c r="DJ8" s="505"/>
      <c r="DK8" s="505"/>
      <c r="DL8" s="505"/>
      <c r="DM8" s="505"/>
    </row>
    <row r="9" spans="1:117" s="492" customFormat="1" ht="18.75">
      <c r="A9" s="505"/>
      <c r="B9" s="505"/>
      <c r="C9" s="505"/>
      <c r="D9" s="505"/>
      <c r="E9" s="505"/>
      <c r="F9" s="505"/>
      <c r="G9" s="505"/>
      <c r="H9" s="505"/>
      <c r="L9" s="552"/>
      <c r="M9" s="617" t="s">
        <v>594</v>
      </c>
      <c r="N9" s="666"/>
      <c r="O9" s="1249" t="str">
        <f>IF(numberPr_ch="",IF(numberPr="","",numberPr),numberPr_ch)</f>
        <v>524-п</v>
      </c>
      <c r="P9" s="1250"/>
      <c r="Q9" s="1250"/>
      <c r="R9" s="1250"/>
      <c r="S9" s="1250"/>
      <c r="T9" s="1251"/>
      <c r="U9" s="667"/>
      <c r="V9" s="487"/>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I9" s="505"/>
      <c r="DJ9" s="505"/>
      <c r="DK9" s="505"/>
      <c r="DL9" s="505"/>
      <c r="DM9" s="505"/>
    </row>
    <row r="10" spans="1:117" s="492" customFormat="1" ht="18.75">
      <c r="A10" s="505"/>
      <c r="B10" s="505"/>
      <c r="C10" s="505"/>
      <c r="D10" s="505"/>
      <c r="E10" s="505"/>
      <c r="F10" s="505"/>
      <c r="G10" s="505"/>
      <c r="H10" s="505"/>
      <c r="L10" s="552"/>
      <c r="M10" s="617" t="s">
        <v>500</v>
      </c>
      <c r="N10" s="666"/>
      <c r="O10" s="1249" t="str">
        <f>IF(IstPub_ch="",IF(IstPub="","",IstPub),IstPub_ch)</f>
        <v>http://tarif.lenobl.ru/dokumenty/docs_category_3/</v>
      </c>
      <c r="P10" s="1250"/>
      <c r="Q10" s="1250"/>
      <c r="R10" s="1250"/>
      <c r="S10" s="1250"/>
      <c r="T10" s="1251"/>
      <c r="U10" s="667"/>
      <c r="V10" s="487"/>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I10" s="505"/>
      <c r="DJ10" s="505"/>
      <c r="DK10" s="505"/>
      <c r="DL10" s="505"/>
      <c r="DM10" s="505"/>
    </row>
    <row r="11" spans="1:117" s="492" customFormat="1" ht="11.25" hidden="1">
      <c r="A11" s="505"/>
      <c r="B11" s="505"/>
      <c r="C11" s="505"/>
      <c r="D11" s="505"/>
      <c r="E11" s="505"/>
      <c r="F11" s="505"/>
      <c r="G11" s="505"/>
      <c r="H11" s="505"/>
      <c r="L11" s="552"/>
      <c r="M11" s="552"/>
      <c r="N11" s="566"/>
      <c r="O11" s="582"/>
      <c r="P11" s="582"/>
      <c r="Q11" s="582"/>
      <c r="R11" s="582"/>
      <c r="S11" s="582"/>
      <c r="T11" s="582"/>
      <c r="U11" s="487"/>
      <c r="V11" s="487"/>
      <c r="Z11" s="503" t="s">
        <v>372</v>
      </c>
      <c r="AA11" s="767"/>
      <c r="AB11" s="767"/>
      <c r="AC11" s="767"/>
      <c r="AD11" s="767"/>
      <c r="AE11" s="767"/>
      <c r="AF11" s="767"/>
      <c r="AG11" s="487"/>
      <c r="AH11" s="487"/>
      <c r="AI11" s="1007"/>
      <c r="AJ11" s="1007"/>
      <c r="AK11" s="1007"/>
      <c r="AL11" s="1011" t="s">
        <v>372</v>
      </c>
      <c r="AM11" s="767"/>
      <c r="AN11" s="767"/>
      <c r="AO11" s="767"/>
      <c r="AP11" s="767"/>
      <c r="AQ11" s="767"/>
      <c r="AR11" s="767"/>
      <c r="AS11" s="487"/>
      <c r="AT11" s="487"/>
      <c r="AU11" s="1007"/>
      <c r="AV11" s="1007"/>
      <c r="AW11" s="1007"/>
      <c r="AX11" s="1011" t="s">
        <v>372</v>
      </c>
      <c r="AY11" s="767"/>
      <c r="AZ11" s="767"/>
      <c r="BA11" s="767"/>
      <c r="BB11" s="767"/>
      <c r="BC11" s="767"/>
      <c r="BD11" s="767"/>
      <c r="BE11" s="487"/>
      <c r="BF11" s="487"/>
      <c r="BG11" s="1007"/>
      <c r="BH11" s="1007"/>
      <c r="BI11" s="1007"/>
      <c r="BJ11" s="1011" t="s">
        <v>372</v>
      </c>
      <c r="BK11" s="767"/>
      <c r="BL11" s="767"/>
      <c r="BM11" s="767"/>
      <c r="BN11" s="767"/>
      <c r="BO11" s="767"/>
      <c r="BP11" s="767"/>
      <c r="BQ11" s="487"/>
      <c r="BR11" s="487"/>
      <c r="BS11" s="1007"/>
      <c r="BT11" s="1007"/>
      <c r="BU11" s="1007"/>
      <c r="BV11" s="1011" t="s">
        <v>372</v>
      </c>
      <c r="BW11" s="767"/>
      <c r="BX11" s="767"/>
      <c r="BY11" s="767"/>
      <c r="BZ11" s="767"/>
      <c r="CA11" s="767"/>
      <c r="CB11" s="767"/>
      <c r="CC11" s="487"/>
      <c r="CD11" s="487"/>
      <c r="CE11" s="1007"/>
      <c r="CF11" s="1007"/>
      <c r="CG11" s="1007"/>
      <c r="CH11" s="1011" t="s">
        <v>372</v>
      </c>
      <c r="CI11" s="767"/>
      <c r="CJ11" s="767"/>
      <c r="CK11" s="767"/>
      <c r="CL11" s="767"/>
      <c r="CM11" s="767"/>
      <c r="CN11" s="767"/>
      <c r="CO11" s="487"/>
      <c r="CP11" s="487"/>
      <c r="CQ11" s="1007"/>
      <c r="CR11" s="1007"/>
      <c r="CS11" s="1007"/>
      <c r="CT11" s="1011" t="s">
        <v>372</v>
      </c>
      <c r="CU11" s="767"/>
      <c r="CV11" s="767"/>
      <c r="CW11" s="767"/>
      <c r="CX11" s="767"/>
      <c r="CY11" s="767"/>
      <c r="CZ11" s="767"/>
      <c r="DA11" s="487"/>
      <c r="DB11" s="487"/>
      <c r="DC11" s="1007"/>
      <c r="DD11" s="1007"/>
      <c r="DE11" s="1007"/>
      <c r="DF11" s="1011" t="s">
        <v>372</v>
      </c>
      <c r="DI11" s="505"/>
      <c r="DJ11" s="505"/>
      <c r="DK11" s="505"/>
      <c r="DL11" s="505"/>
      <c r="DM11" s="505"/>
    </row>
    <row r="12" spans="1:117">
      <c r="J12" s="482"/>
      <c r="K12" s="482"/>
      <c r="L12" s="478"/>
      <c r="M12" s="478"/>
      <c r="N12" s="478"/>
      <c r="O12" s="1246"/>
      <c r="P12" s="1246"/>
      <c r="Q12" s="1246"/>
      <c r="R12" s="1246"/>
      <c r="S12" s="1246"/>
      <c r="T12" s="1246"/>
      <c r="U12" s="1246"/>
      <c r="V12" s="1246"/>
      <c r="W12" s="1246"/>
      <c r="X12" s="1246"/>
      <c r="Y12" s="1246"/>
      <c r="Z12" s="1246"/>
      <c r="AA12" s="1246" t="s">
        <v>1899</v>
      </c>
      <c r="AB12" s="1246"/>
      <c r="AC12" s="1246"/>
      <c r="AD12" s="1246"/>
      <c r="AE12" s="1246"/>
      <c r="AF12" s="1246"/>
      <c r="AG12" s="1246"/>
      <c r="AH12" s="1246"/>
      <c r="AI12" s="1246"/>
      <c r="AJ12" s="1246"/>
      <c r="AK12" s="1246"/>
      <c r="AL12" s="1246"/>
      <c r="AM12" s="1246" t="s">
        <v>1899</v>
      </c>
      <c r="AN12" s="1246"/>
      <c r="AO12" s="1246"/>
      <c r="AP12" s="1246"/>
      <c r="AQ12" s="1246"/>
      <c r="AR12" s="1246"/>
      <c r="AS12" s="1246"/>
      <c r="AT12" s="1246"/>
      <c r="AU12" s="1246"/>
      <c r="AV12" s="1246"/>
      <c r="AW12" s="1246"/>
      <c r="AX12" s="1246"/>
      <c r="AY12" s="1246" t="s">
        <v>1899</v>
      </c>
      <c r="AZ12" s="1246"/>
      <c r="BA12" s="1246"/>
      <c r="BB12" s="1246"/>
      <c r="BC12" s="1246"/>
      <c r="BD12" s="1246"/>
      <c r="BE12" s="1246"/>
      <c r="BF12" s="1246"/>
      <c r="BG12" s="1246"/>
      <c r="BH12" s="1246"/>
      <c r="BI12" s="1246"/>
      <c r="BJ12" s="1246"/>
      <c r="BK12" s="1246" t="s">
        <v>1899</v>
      </c>
      <c r="BL12" s="1246"/>
      <c r="BM12" s="1246"/>
      <c r="BN12" s="1246"/>
      <c r="BO12" s="1246"/>
      <c r="BP12" s="1246"/>
      <c r="BQ12" s="1246"/>
      <c r="BR12" s="1246"/>
      <c r="BS12" s="1246"/>
      <c r="BT12" s="1246"/>
      <c r="BU12" s="1246"/>
      <c r="BV12" s="1246"/>
      <c r="BW12" s="1246" t="s">
        <v>1899</v>
      </c>
      <c r="BX12" s="1246"/>
      <c r="BY12" s="1246"/>
      <c r="BZ12" s="1246"/>
      <c r="CA12" s="1246"/>
      <c r="CB12" s="1246"/>
      <c r="CC12" s="1246"/>
      <c r="CD12" s="1246"/>
      <c r="CE12" s="1246"/>
      <c r="CF12" s="1246"/>
      <c r="CG12" s="1246"/>
      <c r="CH12" s="1246"/>
      <c r="CI12" s="1246" t="s">
        <v>1899</v>
      </c>
      <c r="CJ12" s="1246"/>
      <c r="CK12" s="1246"/>
      <c r="CL12" s="1246"/>
      <c r="CM12" s="1246"/>
      <c r="CN12" s="1246"/>
      <c r="CO12" s="1246"/>
      <c r="CP12" s="1246"/>
      <c r="CQ12" s="1246"/>
      <c r="CR12" s="1246"/>
      <c r="CS12" s="1246"/>
      <c r="CT12" s="1246"/>
      <c r="CU12" s="1246" t="s">
        <v>1899</v>
      </c>
      <c r="CV12" s="1246"/>
      <c r="CW12" s="1246"/>
      <c r="CX12" s="1246"/>
      <c r="CY12" s="1246"/>
      <c r="CZ12" s="1246"/>
      <c r="DA12" s="1246"/>
      <c r="DB12" s="1246"/>
      <c r="DC12" s="1246"/>
      <c r="DD12" s="1246"/>
      <c r="DE12" s="1246"/>
      <c r="DF12" s="1246"/>
    </row>
    <row r="13" spans="1:117" ht="14.25" customHeight="1">
      <c r="J13" s="482"/>
      <c r="K13" s="482"/>
      <c r="L13" s="1213" t="s">
        <v>453</v>
      </c>
      <c r="M13" s="1213"/>
      <c r="N13" s="1213"/>
      <c r="O13" s="1213"/>
      <c r="P13" s="1213"/>
      <c r="Q13" s="1213"/>
      <c r="R13" s="1213"/>
      <c r="S13" s="1213"/>
      <c r="T13" s="1213"/>
      <c r="U13" s="1213"/>
      <c r="V13" s="1213"/>
      <c r="W13" s="1213"/>
      <c r="X13" s="1213"/>
      <c r="Y13" s="1213"/>
      <c r="Z13" s="1213"/>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151" t="s">
        <v>454</v>
      </c>
    </row>
    <row r="14" spans="1:117" ht="14.25" customHeight="1">
      <c r="J14" s="482"/>
      <c r="K14" s="482"/>
      <c r="L14" s="1213" t="s">
        <v>91</v>
      </c>
      <c r="M14" s="1213" t="s">
        <v>638</v>
      </c>
      <c r="N14" s="578"/>
      <c r="O14" s="1151" t="s">
        <v>640</v>
      </c>
      <c r="P14" s="1151"/>
      <c r="Q14" s="1151"/>
      <c r="R14" s="1151"/>
      <c r="S14" s="1151"/>
      <c r="T14" s="1151"/>
      <c r="U14" s="1151"/>
      <c r="V14" s="1151"/>
      <c r="W14" s="1151"/>
      <c r="X14" s="1151"/>
      <c r="Y14" s="1151"/>
      <c r="Z14" s="1213" t="s">
        <v>340</v>
      </c>
      <c r="AA14" s="1151" t="s">
        <v>640</v>
      </c>
      <c r="AB14" s="1151"/>
      <c r="AC14" s="1151"/>
      <c r="AD14" s="1151"/>
      <c r="AE14" s="1151"/>
      <c r="AF14" s="1151"/>
      <c r="AG14" s="1151"/>
      <c r="AH14" s="1151"/>
      <c r="AI14" s="1151"/>
      <c r="AJ14" s="1151"/>
      <c r="AK14" s="1151"/>
      <c r="AL14" s="1213" t="s">
        <v>340</v>
      </c>
      <c r="AM14" s="1151" t="s">
        <v>640</v>
      </c>
      <c r="AN14" s="1151"/>
      <c r="AO14" s="1151"/>
      <c r="AP14" s="1151"/>
      <c r="AQ14" s="1151"/>
      <c r="AR14" s="1151"/>
      <c r="AS14" s="1151"/>
      <c r="AT14" s="1151"/>
      <c r="AU14" s="1151"/>
      <c r="AV14" s="1151"/>
      <c r="AW14" s="1151"/>
      <c r="AX14" s="1213" t="s">
        <v>340</v>
      </c>
      <c r="AY14" s="1151" t="s">
        <v>640</v>
      </c>
      <c r="AZ14" s="1151"/>
      <c r="BA14" s="1151"/>
      <c r="BB14" s="1151"/>
      <c r="BC14" s="1151"/>
      <c r="BD14" s="1151"/>
      <c r="BE14" s="1151"/>
      <c r="BF14" s="1151"/>
      <c r="BG14" s="1151"/>
      <c r="BH14" s="1151"/>
      <c r="BI14" s="1151"/>
      <c r="BJ14" s="1213" t="s">
        <v>340</v>
      </c>
      <c r="BK14" s="1151" t="s">
        <v>640</v>
      </c>
      <c r="BL14" s="1151"/>
      <c r="BM14" s="1151"/>
      <c r="BN14" s="1151"/>
      <c r="BO14" s="1151"/>
      <c r="BP14" s="1151"/>
      <c r="BQ14" s="1151"/>
      <c r="BR14" s="1151"/>
      <c r="BS14" s="1151"/>
      <c r="BT14" s="1151"/>
      <c r="BU14" s="1151"/>
      <c r="BV14" s="1213" t="s">
        <v>340</v>
      </c>
      <c r="BW14" s="1151" t="s">
        <v>640</v>
      </c>
      <c r="BX14" s="1151"/>
      <c r="BY14" s="1151"/>
      <c r="BZ14" s="1151"/>
      <c r="CA14" s="1151"/>
      <c r="CB14" s="1151"/>
      <c r="CC14" s="1151"/>
      <c r="CD14" s="1151"/>
      <c r="CE14" s="1151"/>
      <c r="CF14" s="1151"/>
      <c r="CG14" s="1151"/>
      <c r="CH14" s="1213" t="s">
        <v>340</v>
      </c>
      <c r="CI14" s="1151" t="s">
        <v>640</v>
      </c>
      <c r="CJ14" s="1151"/>
      <c r="CK14" s="1151"/>
      <c r="CL14" s="1151"/>
      <c r="CM14" s="1151"/>
      <c r="CN14" s="1151"/>
      <c r="CO14" s="1151"/>
      <c r="CP14" s="1151"/>
      <c r="CQ14" s="1151"/>
      <c r="CR14" s="1151"/>
      <c r="CS14" s="1151"/>
      <c r="CT14" s="1213" t="s">
        <v>340</v>
      </c>
      <c r="CU14" s="1151" t="s">
        <v>640</v>
      </c>
      <c r="CV14" s="1151"/>
      <c r="CW14" s="1151"/>
      <c r="CX14" s="1151"/>
      <c r="CY14" s="1151"/>
      <c r="CZ14" s="1151"/>
      <c r="DA14" s="1151"/>
      <c r="DB14" s="1151"/>
      <c r="DC14" s="1151"/>
      <c r="DD14" s="1151"/>
      <c r="DE14" s="1151"/>
      <c r="DF14" s="1213" t="s">
        <v>340</v>
      </c>
      <c r="DG14" s="1245" t="s">
        <v>274</v>
      </c>
      <c r="DH14" s="1151"/>
    </row>
    <row r="15" spans="1:117" s="523" customFormat="1" ht="14.25" customHeight="1">
      <c r="A15" s="585"/>
      <c r="B15" s="585"/>
      <c r="C15" s="585"/>
      <c r="D15" s="585"/>
      <c r="E15" s="585"/>
      <c r="F15" s="585"/>
      <c r="G15" s="591"/>
      <c r="H15" s="591"/>
      <c r="I15" s="531"/>
      <c r="J15" s="529"/>
      <c r="K15" s="529"/>
      <c r="L15" s="1213"/>
      <c r="M15" s="1213"/>
      <c r="N15" s="578"/>
      <c r="O15" s="1256" t="s">
        <v>666</v>
      </c>
      <c r="P15" s="1256" t="s">
        <v>619</v>
      </c>
      <c r="Q15" s="1256" t="s">
        <v>620</v>
      </c>
      <c r="R15" s="1256" t="s">
        <v>270</v>
      </c>
      <c r="S15" s="1256"/>
      <c r="T15" s="1256" t="s">
        <v>270</v>
      </c>
      <c r="U15" s="1256"/>
      <c r="V15" s="652"/>
      <c r="W15" s="1254" t="s">
        <v>653</v>
      </c>
      <c r="X15" s="1254"/>
      <c r="Y15" s="1254"/>
      <c r="Z15" s="1213"/>
      <c r="AA15" s="1256" t="s">
        <v>666</v>
      </c>
      <c r="AB15" s="1256" t="s">
        <v>619</v>
      </c>
      <c r="AC15" s="1256" t="s">
        <v>620</v>
      </c>
      <c r="AD15" s="1256" t="s">
        <v>270</v>
      </c>
      <c r="AE15" s="1256"/>
      <c r="AF15" s="1256" t="s">
        <v>270</v>
      </c>
      <c r="AG15" s="1256"/>
      <c r="AH15" s="1110"/>
      <c r="AI15" s="1254" t="s">
        <v>653</v>
      </c>
      <c r="AJ15" s="1254"/>
      <c r="AK15" s="1254"/>
      <c r="AL15" s="1213"/>
      <c r="AM15" s="1256" t="s">
        <v>666</v>
      </c>
      <c r="AN15" s="1256" t="s">
        <v>619</v>
      </c>
      <c r="AO15" s="1256" t="s">
        <v>620</v>
      </c>
      <c r="AP15" s="1256" t="s">
        <v>270</v>
      </c>
      <c r="AQ15" s="1256"/>
      <c r="AR15" s="1256" t="s">
        <v>270</v>
      </c>
      <c r="AS15" s="1256"/>
      <c r="AT15" s="1110"/>
      <c r="AU15" s="1254" t="s">
        <v>653</v>
      </c>
      <c r="AV15" s="1254"/>
      <c r="AW15" s="1254"/>
      <c r="AX15" s="1213"/>
      <c r="AY15" s="1256" t="s">
        <v>666</v>
      </c>
      <c r="AZ15" s="1256" t="s">
        <v>619</v>
      </c>
      <c r="BA15" s="1256" t="s">
        <v>620</v>
      </c>
      <c r="BB15" s="1256" t="s">
        <v>270</v>
      </c>
      <c r="BC15" s="1256"/>
      <c r="BD15" s="1256" t="s">
        <v>270</v>
      </c>
      <c r="BE15" s="1256"/>
      <c r="BF15" s="1110"/>
      <c r="BG15" s="1254" t="s">
        <v>653</v>
      </c>
      <c r="BH15" s="1254"/>
      <c r="BI15" s="1254"/>
      <c r="BJ15" s="1213"/>
      <c r="BK15" s="1256" t="s">
        <v>666</v>
      </c>
      <c r="BL15" s="1256" t="s">
        <v>619</v>
      </c>
      <c r="BM15" s="1256" t="s">
        <v>620</v>
      </c>
      <c r="BN15" s="1256" t="s">
        <v>270</v>
      </c>
      <c r="BO15" s="1256"/>
      <c r="BP15" s="1256" t="s">
        <v>270</v>
      </c>
      <c r="BQ15" s="1256"/>
      <c r="BR15" s="1110"/>
      <c r="BS15" s="1254" t="s">
        <v>653</v>
      </c>
      <c r="BT15" s="1254"/>
      <c r="BU15" s="1254"/>
      <c r="BV15" s="1213"/>
      <c r="BW15" s="1256" t="s">
        <v>666</v>
      </c>
      <c r="BX15" s="1256" t="s">
        <v>619</v>
      </c>
      <c r="BY15" s="1256" t="s">
        <v>620</v>
      </c>
      <c r="BZ15" s="1256" t="s">
        <v>270</v>
      </c>
      <c r="CA15" s="1256"/>
      <c r="CB15" s="1256" t="s">
        <v>270</v>
      </c>
      <c r="CC15" s="1256"/>
      <c r="CD15" s="1110"/>
      <c r="CE15" s="1254" t="s">
        <v>653</v>
      </c>
      <c r="CF15" s="1254"/>
      <c r="CG15" s="1254"/>
      <c r="CH15" s="1213"/>
      <c r="CI15" s="1256" t="s">
        <v>666</v>
      </c>
      <c r="CJ15" s="1256" t="s">
        <v>619</v>
      </c>
      <c r="CK15" s="1256" t="s">
        <v>620</v>
      </c>
      <c r="CL15" s="1256" t="s">
        <v>270</v>
      </c>
      <c r="CM15" s="1256"/>
      <c r="CN15" s="1256" t="s">
        <v>270</v>
      </c>
      <c r="CO15" s="1256"/>
      <c r="CP15" s="1110"/>
      <c r="CQ15" s="1254" t="s">
        <v>653</v>
      </c>
      <c r="CR15" s="1254"/>
      <c r="CS15" s="1254"/>
      <c r="CT15" s="1213"/>
      <c r="CU15" s="1256" t="s">
        <v>666</v>
      </c>
      <c r="CV15" s="1256" t="s">
        <v>619</v>
      </c>
      <c r="CW15" s="1256" t="s">
        <v>620</v>
      </c>
      <c r="CX15" s="1256" t="s">
        <v>270</v>
      </c>
      <c r="CY15" s="1256"/>
      <c r="CZ15" s="1256" t="s">
        <v>270</v>
      </c>
      <c r="DA15" s="1256"/>
      <c r="DB15" s="1110"/>
      <c r="DC15" s="1254" t="s">
        <v>653</v>
      </c>
      <c r="DD15" s="1254"/>
      <c r="DE15" s="1254"/>
      <c r="DF15" s="1213"/>
      <c r="DG15" s="1245"/>
      <c r="DH15" s="1151"/>
      <c r="DI15" s="585"/>
      <c r="DJ15" s="585"/>
      <c r="DK15" s="585"/>
      <c r="DL15" s="585"/>
      <c r="DM15" s="585"/>
    </row>
    <row r="16" spans="1:117" ht="56.25" customHeight="1">
      <c r="J16" s="482"/>
      <c r="K16" s="482"/>
      <c r="L16" s="1213"/>
      <c r="M16" s="1213"/>
      <c r="N16" s="578"/>
      <c r="O16" s="1256"/>
      <c r="P16" s="1256"/>
      <c r="Q16" s="1256"/>
      <c r="R16" s="535" t="s">
        <v>621</v>
      </c>
      <c r="S16" s="535" t="s">
        <v>622</v>
      </c>
      <c r="T16" s="535" t="s">
        <v>623</v>
      </c>
      <c r="U16" s="535" t="s">
        <v>624</v>
      </c>
      <c r="V16" s="535"/>
      <c r="W16" s="536" t="s">
        <v>273</v>
      </c>
      <c r="X16" s="1255" t="s">
        <v>272</v>
      </c>
      <c r="Y16" s="1255"/>
      <c r="Z16" s="1213"/>
      <c r="AA16" s="1256"/>
      <c r="AB16" s="1256"/>
      <c r="AC16" s="1256"/>
      <c r="AD16" s="756" t="s">
        <v>621</v>
      </c>
      <c r="AE16" s="756" t="s">
        <v>622</v>
      </c>
      <c r="AF16" s="756" t="s">
        <v>623</v>
      </c>
      <c r="AG16" s="756" t="s">
        <v>624</v>
      </c>
      <c r="AH16" s="756"/>
      <c r="AI16" s="1111" t="s">
        <v>273</v>
      </c>
      <c r="AJ16" s="1255" t="s">
        <v>272</v>
      </c>
      <c r="AK16" s="1255"/>
      <c r="AL16" s="1213"/>
      <c r="AM16" s="1256"/>
      <c r="AN16" s="1256"/>
      <c r="AO16" s="1256"/>
      <c r="AP16" s="756" t="s">
        <v>621</v>
      </c>
      <c r="AQ16" s="756" t="s">
        <v>622</v>
      </c>
      <c r="AR16" s="756" t="s">
        <v>623</v>
      </c>
      <c r="AS16" s="756" t="s">
        <v>624</v>
      </c>
      <c r="AT16" s="756"/>
      <c r="AU16" s="1111" t="s">
        <v>273</v>
      </c>
      <c r="AV16" s="1255" t="s">
        <v>272</v>
      </c>
      <c r="AW16" s="1255"/>
      <c r="AX16" s="1213"/>
      <c r="AY16" s="1256"/>
      <c r="AZ16" s="1256"/>
      <c r="BA16" s="1256"/>
      <c r="BB16" s="756" t="s">
        <v>621</v>
      </c>
      <c r="BC16" s="756" t="s">
        <v>622</v>
      </c>
      <c r="BD16" s="756" t="s">
        <v>623</v>
      </c>
      <c r="BE16" s="756" t="s">
        <v>624</v>
      </c>
      <c r="BF16" s="756"/>
      <c r="BG16" s="1111" t="s">
        <v>273</v>
      </c>
      <c r="BH16" s="1255" t="s">
        <v>272</v>
      </c>
      <c r="BI16" s="1255"/>
      <c r="BJ16" s="1213"/>
      <c r="BK16" s="1256"/>
      <c r="BL16" s="1256"/>
      <c r="BM16" s="1256"/>
      <c r="BN16" s="756" t="s">
        <v>621</v>
      </c>
      <c r="BO16" s="756" t="s">
        <v>622</v>
      </c>
      <c r="BP16" s="756" t="s">
        <v>623</v>
      </c>
      <c r="BQ16" s="756" t="s">
        <v>624</v>
      </c>
      <c r="BR16" s="756"/>
      <c r="BS16" s="1111" t="s">
        <v>273</v>
      </c>
      <c r="BT16" s="1255" t="s">
        <v>272</v>
      </c>
      <c r="BU16" s="1255"/>
      <c r="BV16" s="1213"/>
      <c r="BW16" s="1256"/>
      <c r="BX16" s="1256"/>
      <c r="BY16" s="1256"/>
      <c r="BZ16" s="756" t="s">
        <v>621</v>
      </c>
      <c r="CA16" s="756" t="s">
        <v>622</v>
      </c>
      <c r="CB16" s="756" t="s">
        <v>623</v>
      </c>
      <c r="CC16" s="756" t="s">
        <v>624</v>
      </c>
      <c r="CD16" s="756"/>
      <c r="CE16" s="1111" t="s">
        <v>273</v>
      </c>
      <c r="CF16" s="1255" t="s">
        <v>272</v>
      </c>
      <c r="CG16" s="1255"/>
      <c r="CH16" s="1213"/>
      <c r="CI16" s="1256"/>
      <c r="CJ16" s="1256"/>
      <c r="CK16" s="1256"/>
      <c r="CL16" s="756" t="s">
        <v>621</v>
      </c>
      <c r="CM16" s="756" t="s">
        <v>622</v>
      </c>
      <c r="CN16" s="756" t="s">
        <v>623</v>
      </c>
      <c r="CO16" s="756" t="s">
        <v>624</v>
      </c>
      <c r="CP16" s="756"/>
      <c r="CQ16" s="1111" t="s">
        <v>273</v>
      </c>
      <c r="CR16" s="1255" t="s">
        <v>272</v>
      </c>
      <c r="CS16" s="1255"/>
      <c r="CT16" s="1213"/>
      <c r="CU16" s="1256"/>
      <c r="CV16" s="1256"/>
      <c r="CW16" s="1256"/>
      <c r="CX16" s="756" t="s">
        <v>621</v>
      </c>
      <c r="CY16" s="756" t="s">
        <v>622</v>
      </c>
      <c r="CZ16" s="756" t="s">
        <v>623</v>
      </c>
      <c r="DA16" s="756" t="s">
        <v>624</v>
      </c>
      <c r="DB16" s="756"/>
      <c r="DC16" s="1111" t="s">
        <v>273</v>
      </c>
      <c r="DD16" s="1255" t="s">
        <v>272</v>
      </c>
      <c r="DE16" s="1255"/>
      <c r="DF16" s="1213"/>
      <c r="DG16" s="1245"/>
      <c r="DH16" s="1151"/>
    </row>
    <row r="17" spans="1:117">
      <c r="J17" s="482"/>
      <c r="K17" s="490">
        <v>1</v>
      </c>
      <c r="L17" s="479" t="s">
        <v>92</v>
      </c>
      <c r="M17" s="479" t="s">
        <v>48</v>
      </c>
      <c r="N17" s="496" t="s">
        <v>48</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5">
        <f ca="1">OFFSET(V17,0,-1)</f>
        <v>9</v>
      </c>
      <c r="W17" s="488">
        <f t="shared" ca="1" si="0"/>
        <v>10</v>
      </c>
      <c r="X17" s="1231">
        <f ca="1">OFFSET(X17,0,-1)+1</f>
        <v>11</v>
      </c>
      <c r="Y17" s="1231"/>
      <c r="Z17" s="488">
        <f ca="1">OFFSET(Z17,0,-2)+1</f>
        <v>12</v>
      </c>
      <c r="AA17" s="1112">
        <f ca="1">OFFSET(AA17,0,-1)+1</f>
        <v>13</v>
      </c>
      <c r="AB17" s="1112">
        <f t="shared" ref="AB17:AI17" ca="1" si="1">OFFSET(AB17,0,-1)+1</f>
        <v>14</v>
      </c>
      <c r="AC17" s="1112">
        <f t="shared" ca="1" si="1"/>
        <v>15</v>
      </c>
      <c r="AD17" s="1112">
        <f t="shared" ca="1" si="1"/>
        <v>16</v>
      </c>
      <c r="AE17" s="1112">
        <f t="shared" ca="1" si="1"/>
        <v>17</v>
      </c>
      <c r="AF17" s="1112">
        <f t="shared" ca="1" si="1"/>
        <v>18</v>
      </c>
      <c r="AG17" s="1112">
        <f t="shared" ca="1" si="1"/>
        <v>19</v>
      </c>
      <c r="AH17" s="651">
        <f ca="1">OFFSET(AH17,0,-1)</f>
        <v>19</v>
      </c>
      <c r="AI17" s="1112">
        <f t="shared" ca="1" si="1"/>
        <v>20</v>
      </c>
      <c r="AJ17" s="1231">
        <f ca="1">OFFSET(AJ17,0,-1)+1</f>
        <v>21</v>
      </c>
      <c r="AK17" s="1231"/>
      <c r="AL17" s="1112">
        <f ca="1">OFFSET(AL17,0,-2)+1</f>
        <v>22</v>
      </c>
      <c r="AM17" s="1112">
        <f ca="1">OFFSET(AM17,0,-1)+1</f>
        <v>23</v>
      </c>
      <c r="AN17" s="1112">
        <f t="shared" ref="AN17:AU17" ca="1" si="2">OFFSET(AN17,0,-1)+1</f>
        <v>24</v>
      </c>
      <c r="AO17" s="1112">
        <f t="shared" ca="1" si="2"/>
        <v>25</v>
      </c>
      <c r="AP17" s="1112">
        <f t="shared" ca="1" si="2"/>
        <v>26</v>
      </c>
      <c r="AQ17" s="1112">
        <f t="shared" ca="1" si="2"/>
        <v>27</v>
      </c>
      <c r="AR17" s="1112">
        <f t="shared" ca="1" si="2"/>
        <v>28</v>
      </c>
      <c r="AS17" s="1112">
        <f t="shared" ca="1" si="2"/>
        <v>29</v>
      </c>
      <c r="AT17" s="651">
        <f ca="1">OFFSET(AT17,0,-1)</f>
        <v>29</v>
      </c>
      <c r="AU17" s="1112">
        <f t="shared" ca="1" si="2"/>
        <v>30</v>
      </c>
      <c r="AV17" s="1231">
        <f ca="1">OFFSET(AV17,0,-1)+1</f>
        <v>31</v>
      </c>
      <c r="AW17" s="1231"/>
      <c r="AX17" s="1112">
        <f ca="1">OFFSET(AX17,0,-2)+1</f>
        <v>32</v>
      </c>
      <c r="AY17" s="1112">
        <f ca="1">OFFSET(AY17,0,-1)+1</f>
        <v>33</v>
      </c>
      <c r="AZ17" s="1112">
        <f t="shared" ref="AZ17:BG17" ca="1" si="3">OFFSET(AZ17,0,-1)+1</f>
        <v>34</v>
      </c>
      <c r="BA17" s="1112">
        <f t="shared" ca="1" si="3"/>
        <v>35</v>
      </c>
      <c r="BB17" s="1112">
        <f t="shared" ca="1" si="3"/>
        <v>36</v>
      </c>
      <c r="BC17" s="1112">
        <f t="shared" ca="1" si="3"/>
        <v>37</v>
      </c>
      <c r="BD17" s="1112">
        <f t="shared" ca="1" si="3"/>
        <v>38</v>
      </c>
      <c r="BE17" s="1112">
        <f t="shared" ca="1" si="3"/>
        <v>39</v>
      </c>
      <c r="BF17" s="651">
        <f ca="1">OFFSET(BF17,0,-1)</f>
        <v>39</v>
      </c>
      <c r="BG17" s="1112">
        <f t="shared" ca="1" si="3"/>
        <v>40</v>
      </c>
      <c r="BH17" s="1231">
        <f ca="1">OFFSET(BH17,0,-1)+1</f>
        <v>41</v>
      </c>
      <c r="BI17" s="1231"/>
      <c r="BJ17" s="1112">
        <f ca="1">OFFSET(BJ17,0,-2)+1</f>
        <v>42</v>
      </c>
      <c r="BK17" s="1112">
        <f ca="1">OFFSET(BK17,0,-1)+1</f>
        <v>43</v>
      </c>
      <c r="BL17" s="1112">
        <f t="shared" ref="BL17:BS17" ca="1" si="4">OFFSET(BL17,0,-1)+1</f>
        <v>44</v>
      </c>
      <c r="BM17" s="1112">
        <f t="shared" ca="1" si="4"/>
        <v>45</v>
      </c>
      <c r="BN17" s="1112">
        <f t="shared" ca="1" si="4"/>
        <v>46</v>
      </c>
      <c r="BO17" s="1112">
        <f t="shared" ca="1" si="4"/>
        <v>47</v>
      </c>
      <c r="BP17" s="1112">
        <f t="shared" ca="1" si="4"/>
        <v>48</v>
      </c>
      <c r="BQ17" s="1112">
        <f t="shared" ca="1" si="4"/>
        <v>49</v>
      </c>
      <c r="BR17" s="651">
        <f ca="1">OFFSET(BR17,0,-1)</f>
        <v>49</v>
      </c>
      <c r="BS17" s="1112">
        <f t="shared" ca="1" si="4"/>
        <v>50</v>
      </c>
      <c r="BT17" s="1231">
        <f ca="1">OFFSET(BT17,0,-1)+1</f>
        <v>51</v>
      </c>
      <c r="BU17" s="1231"/>
      <c r="BV17" s="1112">
        <f ca="1">OFFSET(BV17,0,-2)+1</f>
        <v>52</v>
      </c>
      <c r="BW17" s="1112">
        <f ca="1">OFFSET(BW17,0,-1)+1</f>
        <v>53</v>
      </c>
      <c r="BX17" s="1112">
        <f t="shared" ref="BX17:CE17" ca="1" si="5">OFFSET(BX17,0,-1)+1</f>
        <v>54</v>
      </c>
      <c r="BY17" s="1112">
        <f t="shared" ca="1" si="5"/>
        <v>55</v>
      </c>
      <c r="BZ17" s="1112">
        <f t="shared" ca="1" si="5"/>
        <v>56</v>
      </c>
      <c r="CA17" s="1112">
        <f t="shared" ca="1" si="5"/>
        <v>57</v>
      </c>
      <c r="CB17" s="1112">
        <f t="shared" ca="1" si="5"/>
        <v>58</v>
      </c>
      <c r="CC17" s="1112">
        <f t="shared" ca="1" si="5"/>
        <v>59</v>
      </c>
      <c r="CD17" s="651">
        <f ca="1">OFFSET(CD17,0,-1)</f>
        <v>59</v>
      </c>
      <c r="CE17" s="1112">
        <f t="shared" ca="1" si="5"/>
        <v>60</v>
      </c>
      <c r="CF17" s="1231">
        <f ca="1">OFFSET(CF17,0,-1)+1</f>
        <v>61</v>
      </c>
      <c r="CG17" s="1231"/>
      <c r="CH17" s="1112">
        <f ca="1">OFFSET(CH17,0,-2)+1</f>
        <v>62</v>
      </c>
      <c r="CI17" s="1112">
        <f ca="1">OFFSET(CI17,0,-1)+1</f>
        <v>63</v>
      </c>
      <c r="CJ17" s="1112">
        <f t="shared" ref="CJ17:CQ17" ca="1" si="6">OFFSET(CJ17,0,-1)+1</f>
        <v>64</v>
      </c>
      <c r="CK17" s="1112">
        <f t="shared" ca="1" si="6"/>
        <v>65</v>
      </c>
      <c r="CL17" s="1112">
        <f t="shared" ca="1" si="6"/>
        <v>66</v>
      </c>
      <c r="CM17" s="1112">
        <f t="shared" ca="1" si="6"/>
        <v>67</v>
      </c>
      <c r="CN17" s="1112">
        <f t="shared" ca="1" si="6"/>
        <v>68</v>
      </c>
      <c r="CO17" s="1112">
        <f t="shared" ca="1" si="6"/>
        <v>69</v>
      </c>
      <c r="CP17" s="651">
        <f ca="1">OFFSET(CP17,0,-1)</f>
        <v>69</v>
      </c>
      <c r="CQ17" s="1112">
        <f t="shared" ca="1" si="6"/>
        <v>70</v>
      </c>
      <c r="CR17" s="1231">
        <f ca="1">OFFSET(CR17,0,-1)+1</f>
        <v>71</v>
      </c>
      <c r="CS17" s="1231"/>
      <c r="CT17" s="1112">
        <f ca="1">OFFSET(CT17,0,-2)+1</f>
        <v>72</v>
      </c>
      <c r="CU17" s="1112">
        <f ca="1">OFFSET(CU17,0,-1)+1</f>
        <v>73</v>
      </c>
      <c r="CV17" s="1112">
        <f t="shared" ref="CV17:DC17" ca="1" si="7">OFFSET(CV17,0,-1)+1</f>
        <v>74</v>
      </c>
      <c r="CW17" s="1112">
        <f t="shared" ca="1" si="7"/>
        <v>75</v>
      </c>
      <c r="CX17" s="1112">
        <f t="shared" ca="1" si="7"/>
        <v>76</v>
      </c>
      <c r="CY17" s="1112">
        <f t="shared" ca="1" si="7"/>
        <v>77</v>
      </c>
      <c r="CZ17" s="1112">
        <f t="shared" ca="1" si="7"/>
        <v>78</v>
      </c>
      <c r="DA17" s="1112">
        <f t="shared" ca="1" si="7"/>
        <v>79</v>
      </c>
      <c r="DB17" s="651">
        <f ca="1">OFFSET(DB17,0,-1)</f>
        <v>79</v>
      </c>
      <c r="DC17" s="1112">
        <f t="shared" ca="1" si="7"/>
        <v>80</v>
      </c>
      <c r="DD17" s="1231">
        <f ca="1">OFFSET(DD17,0,-1)+1</f>
        <v>81</v>
      </c>
      <c r="DE17" s="1231"/>
      <c r="DF17" s="1112">
        <f ca="1">OFFSET(DF17,0,-2)+1</f>
        <v>82</v>
      </c>
      <c r="DH17" s="488">
        <f ca="1">OFFSET(DH17,0,-2)+1</f>
        <v>83</v>
      </c>
    </row>
    <row r="18" spans="1:117" ht="22.5">
      <c r="A18" s="1232">
        <v>1</v>
      </c>
      <c r="B18" s="1052"/>
      <c r="C18" s="1052"/>
      <c r="D18" s="1052"/>
      <c r="E18" s="1053"/>
      <c r="F18" s="1054"/>
      <c r="G18" s="1052"/>
      <c r="H18" s="1052"/>
      <c r="I18" s="1041"/>
      <c r="J18" s="1045"/>
      <c r="K18" s="1045"/>
      <c r="L18" s="593">
        <f>mergeValue(A18)</f>
        <v>1</v>
      </c>
      <c r="M18" s="641" t="s">
        <v>20</v>
      </c>
      <c r="N18" s="580"/>
      <c r="O18" s="1244" t="str">
        <f>IF('Перечень тарифов'!J26="","","" &amp; 'Перечень тарифов'!J26 &amp; "")</f>
        <v>Тарифы на горячую воду,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2020-2023 годов</v>
      </c>
      <c r="P18" s="1244"/>
      <c r="Q18" s="1244"/>
      <c r="R18" s="1244"/>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D18" s="1244"/>
      <c r="BE18" s="1244"/>
      <c r="BF18" s="1244"/>
      <c r="BG18" s="1244"/>
      <c r="BH18" s="1244"/>
      <c r="BI18" s="1244"/>
      <c r="BJ18" s="1244"/>
      <c r="BK18" s="1244"/>
      <c r="BL18" s="1244"/>
      <c r="BM18" s="1244"/>
      <c r="BN18" s="1244"/>
      <c r="BO18" s="1244"/>
      <c r="BP18" s="1244"/>
      <c r="BQ18" s="1244"/>
      <c r="BR18" s="1244"/>
      <c r="BS18" s="1244"/>
      <c r="BT18" s="1244"/>
      <c r="BU18" s="1244"/>
      <c r="BV18" s="1244"/>
      <c r="BW18" s="1244"/>
      <c r="BX18" s="1244"/>
      <c r="BY18" s="1244"/>
      <c r="BZ18" s="1244"/>
      <c r="CA18" s="1244"/>
      <c r="CB18" s="1244"/>
      <c r="CC18" s="1244"/>
      <c r="CD18" s="1244"/>
      <c r="CE18" s="1244"/>
      <c r="CF18" s="1244"/>
      <c r="CG18" s="1244"/>
      <c r="CH18" s="1244"/>
      <c r="CI18" s="1244"/>
      <c r="CJ18" s="1244"/>
      <c r="CK18" s="1244"/>
      <c r="CL18" s="1244"/>
      <c r="CM18" s="1244"/>
      <c r="CN18" s="1244"/>
      <c r="CO18" s="1244"/>
      <c r="CP18" s="1244"/>
      <c r="CQ18" s="1244"/>
      <c r="CR18" s="1244"/>
      <c r="CS18" s="1244"/>
      <c r="CT18" s="1244"/>
      <c r="CU18" s="1244"/>
      <c r="CV18" s="1244"/>
      <c r="CW18" s="1244"/>
      <c r="CX18" s="1244"/>
      <c r="CY18" s="1244"/>
      <c r="CZ18" s="1244"/>
      <c r="DA18" s="1244"/>
      <c r="DB18" s="1244"/>
      <c r="DC18" s="1244"/>
      <c r="DD18" s="1244"/>
      <c r="DE18" s="1244"/>
      <c r="DF18" s="1244"/>
      <c r="DG18" s="1244"/>
      <c r="DH18" s="630" t="s">
        <v>475</v>
      </c>
    </row>
    <row r="19" spans="1:117" ht="22.5">
      <c r="A19" s="1232"/>
      <c r="B19" s="1232">
        <v>1</v>
      </c>
      <c r="C19" s="1052"/>
      <c r="D19" s="1052"/>
      <c r="E19" s="1054"/>
      <c r="F19" s="1054"/>
      <c r="G19" s="1052"/>
      <c r="H19" s="1052"/>
      <c r="I19" s="1047"/>
      <c r="J19" s="1043"/>
      <c r="K19" s="1042"/>
      <c r="L19" s="593" t="str">
        <f>mergeValue(A19) &amp;"."&amp; mergeValue(B19)</f>
        <v>1.1</v>
      </c>
      <c r="M19" s="546" t="s">
        <v>16</v>
      </c>
      <c r="N19" s="580"/>
      <c r="O19" s="1244" t="str">
        <f>IF('Перечень тарифов'!N26="","","" &amp; 'Перечень тарифов'!N26 &amp; "")</f>
        <v>Всеволожский муниципальный район, Заневское (41612155);
Всеволожский муниципальный район, Муринское (41612428);</v>
      </c>
      <c r="P19" s="1244"/>
      <c r="Q19" s="1244"/>
      <c r="R19" s="1244"/>
      <c r="S19" s="1244"/>
      <c r="T19" s="1244"/>
      <c r="U19" s="1244"/>
      <c r="V19" s="1244"/>
      <c r="W19" s="1244"/>
      <c r="X19" s="1244"/>
      <c r="Y19" s="1244"/>
      <c r="Z19" s="1244"/>
      <c r="AA19" s="1244"/>
      <c r="AB19" s="1244"/>
      <c r="AC19" s="1244"/>
      <c r="AD19" s="1244"/>
      <c r="AE19" s="1244"/>
      <c r="AF19" s="1244"/>
      <c r="AG19" s="1244"/>
      <c r="AH19" s="1244"/>
      <c r="AI19" s="1244"/>
      <c r="AJ19" s="1244"/>
      <c r="AK19" s="1244"/>
      <c r="AL19" s="1244"/>
      <c r="AM19" s="1244"/>
      <c r="AN19" s="1244"/>
      <c r="AO19" s="1244"/>
      <c r="AP19" s="1244"/>
      <c r="AQ19" s="1244"/>
      <c r="AR19" s="1244"/>
      <c r="AS19" s="1244"/>
      <c r="AT19" s="1244"/>
      <c r="AU19" s="1244"/>
      <c r="AV19" s="1244"/>
      <c r="AW19" s="1244"/>
      <c r="AX19" s="1244"/>
      <c r="AY19" s="1244"/>
      <c r="AZ19" s="1244"/>
      <c r="BA19" s="1244"/>
      <c r="BB19" s="1244"/>
      <c r="BC19" s="1244"/>
      <c r="BD19" s="1244"/>
      <c r="BE19" s="1244"/>
      <c r="BF19" s="1244"/>
      <c r="BG19" s="1244"/>
      <c r="BH19" s="1244"/>
      <c r="BI19" s="1244"/>
      <c r="BJ19" s="1244"/>
      <c r="BK19" s="1244"/>
      <c r="BL19" s="1244"/>
      <c r="BM19" s="1244"/>
      <c r="BN19" s="1244"/>
      <c r="BO19" s="1244"/>
      <c r="BP19" s="1244"/>
      <c r="BQ19" s="1244"/>
      <c r="BR19" s="1244"/>
      <c r="BS19" s="1244"/>
      <c r="BT19" s="1244"/>
      <c r="BU19" s="1244"/>
      <c r="BV19" s="1244"/>
      <c r="BW19" s="1244"/>
      <c r="BX19" s="1244"/>
      <c r="BY19" s="1244"/>
      <c r="BZ19" s="1244"/>
      <c r="CA19" s="1244"/>
      <c r="CB19" s="1244"/>
      <c r="CC19" s="1244"/>
      <c r="CD19" s="1244"/>
      <c r="CE19" s="1244"/>
      <c r="CF19" s="1244"/>
      <c r="CG19" s="1244"/>
      <c r="CH19" s="1244"/>
      <c r="CI19" s="1244"/>
      <c r="CJ19" s="1244"/>
      <c r="CK19" s="1244"/>
      <c r="CL19" s="1244"/>
      <c r="CM19" s="1244"/>
      <c r="CN19" s="1244"/>
      <c r="CO19" s="1244"/>
      <c r="CP19" s="1244"/>
      <c r="CQ19" s="1244"/>
      <c r="CR19" s="1244"/>
      <c r="CS19" s="1244"/>
      <c r="CT19" s="1244"/>
      <c r="CU19" s="1244"/>
      <c r="CV19" s="1244"/>
      <c r="CW19" s="1244"/>
      <c r="CX19" s="1244"/>
      <c r="CY19" s="1244"/>
      <c r="CZ19" s="1244"/>
      <c r="DA19" s="1244"/>
      <c r="DB19" s="1244"/>
      <c r="DC19" s="1244"/>
      <c r="DD19" s="1244"/>
      <c r="DE19" s="1244"/>
      <c r="DF19" s="1244"/>
      <c r="DG19" s="1244"/>
      <c r="DH19" s="630" t="s">
        <v>476</v>
      </c>
    </row>
    <row r="20" spans="1:117" hidden="1">
      <c r="A20" s="1232"/>
      <c r="B20" s="1232"/>
      <c r="C20" s="1232">
        <v>1</v>
      </c>
      <c r="D20" s="1052"/>
      <c r="E20" s="1054"/>
      <c r="F20" s="1054"/>
      <c r="G20" s="1052"/>
      <c r="H20" s="1052"/>
      <c r="I20" s="1047"/>
      <c r="J20" s="1043"/>
      <c r="K20" s="1042"/>
      <c r="L20" s="593" t="str">
        <f>mergeValue(A20) &amp;"."&amp; mergeValue(B20)&amp;"."&amp; mergeValue(C20)</f>
        <v>1.1.1</v>
      </c>
      <c r="M20" s="547"/>
      <c r="N20" s="580"/>
      <c r="O20" s="1244"/>
      <c r="P20" s="1244"/>
      <c r="Q20" s="1244"/>
      <c r="R20" s="1244"/>
      <c r="S20" s="1244"/>
      <c r="T20" s="1244"/>
      <c r="U20" s="1244"/>
      <c r="V20" s="1244"/>
      <c r="W20" s="1244"/>
      <c r="X20" s="1244"/>
      <c r="Y20" s="1244"/>
      <c r="Z20" s="1244"/>
      <c r="AA20" s="1244"/>
      <c r="AB20" s="1244"/>
      <c r="AC20" s="1244"/>
      <c r="AD20" s="1244"/>
      <c r="AE20" s="1244"/>
      <c r="AF20" s="1244"/>
      <c r="AG20" s="1244"/>
      <c r="AH20" s="1244"/>
      <c r="AI20" s="1244"/>
      <c r="AJ20" s="1244"/>
      <c r="AK20" s="1244"/>
      <c r="AL20" s="1244"/>
      <c r="AM20" s="1244"/>
      <c r="AN20" s="1244"/>
      <c r="AO20" s="1244"/>
      <c r="AP20" s="1244"/>
      <c r="AQ20" s="1244"/>
      <c r="AR20" s="1244"/>
      <c r="AS20" s="1244"/>
      <c r="AT20" s="1244"/>
      <c r="AU20" s="1244"/>
      <c r="AV20" s="1244"/>
      <c r="AW20" s="1244"/>
      <c r="AX20" s="1244"/>
      <c r="AY20" s="1244"/>
      <c r="AZ20" s="1244"/>
      <c r="BA20" s="1244"/>
      <c r="BB20" s="1244"/>
      <c r="BC20" s="1244"/>
      <c r="BD20" s="1244"/>
      <c r="BE20" s="1244"/>
      <c r="BF20" s="1244"/>
      <c r="BG20" s="1244"/>
      <c r="BH20" s="1244"/>
      <c r="BI20" s="1244"/>
      <c r="BJ20" s="1244"/>
      <c r="BK20" s="1244"/>
      <c r="BL20" s="1244"/>
      <c r="BM20" s="1244"/>
      <c r="BN20" s="1244"/>
      <c r="BO20" s="1244"/>
      <c r="BP20" s="1244"/>
      <c r="BQ20" s="1244"/>
      <c r="BR20" s="1244"/>
      <c r="BS20" s="1244"/>
      <c r="BT20" s="1244"/>
      <c r="BU20" s="1244"/>
      <c r="BV20" s="1244"/>
      <c r="BW20" s="1244"/>
      <c r="BX20" s="1244"/>
      <c r="BY20" s="1244"/>
      <c r="BZ20" s="1244"/>
      <c r="CA20" s="1244"/>
      <c r="CB20" s="1244"/>
      <c r="CC20" s="1244"/>
      <c r="CD20" s="1244"/>
      <c r="CE20" s="1244"/>
      <c r="CF20" s="1244"/>
      <c r="CG20" s="1244"/>
      <c r="CH20" s="1244"/>
      <c r="CI20" s="1244"/>
      <c r="CJ20" s="1244"/>
      <c r="CK20" s="1244"/>
      <c r="CL20" s="1244"/>
      <c r="CM20" s="1244"/>
      <c r="CN20" s="1244"/>
      <c r="CO20" s="1244"/>
      <c r="CP20" s="1244"/>
      <c r="CQ20" s="1244"/>
      <c r="CR20" s="1244"/>
      <c r="CS20" s="1244"/>
      <c r="CT20" s="1244"/>
      <c r="CU20" s="1244"/>
      <c r="CV20" s="1244"/>
      <c r="CW20" s="1244"/>
      <c r="CX20" s="1244"/>
      <c r="CY20" s="1244"/>
      <c r="CZ20" s="1244"/>
      <c r="DA20" s="1244"/>
      <c r="DB20" s="1244"/>
      <c r="DC20" s="1244"/>
      <c r="DD20" s="1244"/>
      <c r="DE20" s="1244"/>
      <c r="DF20" s="1244"/>
      <c r="DG20" s="1244"/>
      <c r="DH20" s="630"/>
    </row>
    <row r="21" spans="1:117" hidden="1">
      <c r="A21" s="1232"/>
      <c r="B21" s="1232"/>
      <c r="C21" s="1232"/>
      <c r="D21" s="1232">
        <v>1</v>
      </c>
      <c r="E21" s="1054"/>
      <c r="F21" s="1054"/>
      <c r="G21" s="1052"/>
      <c r="H21" s="1052"/>
      <c r="I21" s="1047"/>
      <c r="J21" s="1043"/>
      <c r="K21" s="1042"/>
      <c r="L21" s="593" t="str">
        <f>mergeValue(A21) &amp;"."&amp; mergeValue(B21)&amp;"."&amp; mergeValue(C21)&amp;"."&amp; mergeValue(D21)</f>
        <v>1.1.1.1</v>
      </c>
      <c r="M21" s="548"/>
      <c r="N21" s="580"/>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c r="CB21" s="1244"/>
      <c r="CC21" s="1244"/>
      <c r="CD21" s="1244"/>
      <c r="CE21" s="1244"/>
      <c r="CF21" s="1244"/>
      <c r="CG21" s="1244"/>
      <c r="CH21" s="1244"/>
      <c r="CI21" s="1244"/>
      <c r="CJ21" s="1244"/>
      <c r="CK21" s="1244"/>
      <c r="CL21" s="1244"/>
      <c r="CM21" s="1244"/>
      <c r="CN21" s="1244"/>
      <c r="CO21" s="1244"/>
      <c r="CP21" s="1244"/>
      <c r="CQ21" s="1244"/>
      <c r="CR21" s="1244"/>
      <c r="CS21" s="1244"/>
      <c r="CT21" s="1244"/>
      <c r="CU21" s="1244"/>
      <c r="CV21" s="1244"/>
      <c r="CW21" s="1244"/>
      <c r="CX21" s="1244"/>
      <c r="CY21" s="1244"/>
      <c r="CZ21" s="1244"/>
      <c r="DA21" s="1244"/>
      <c r="DB21" s="1244"/>
      <c r="DC21" s="1244"/>
      <c r="DD21" s="1244"/>
      <c r="DE21" s="1244"/>
      <c r="DF21" s="1244"/>
      <c r="DG21" s="1244"/>
      <c r="DH21" s="630"/>
    </row>
    <row r="22" spans="1:117" ht="0.2" customHeight="1">
      <c r="A22" s="1232"/>
      <c r="B22" s="1232"/>
      <c r="C22" s="1232"/>
      <c r="D22" s="1232"/>
      <c r="E22" s="1232">
        <v>1</v>
      </c>
      <c r="F22" s="1054"/>
      <c r="G22" s="1052"/>
      <c r="H22" s="1052"/>
      <c r="I22" s="1046"/>
      <c r="J22" s="1043"/>
      <c r="K22" s="1042"/>
      <c r="L22" s="593"/>
      <c r="M22" s="554"/>
      <c r="N22" s="581"/>
      <c r="O22" s="631"/>
      <c r="P22" s="631"/>
      <c r="Q22" s="631"/>
      <c r="R22" s="631"/>
      <c r="S22" s="631"/>
      <c r="T22" s="631"/>
      <c r="U22" s="631"/>
      <c r="V22" s="631"/>
      <c r="W22" s="631"/>
      <c r="X22" s="631"/>
      <c r="Y22" s="631"/>
      <c r="Z22" s="631"/>
      <c r="AA22" s="1115"/>
      <c r="AB22" s="1115"/>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1115"/>
      <c r="BP22" s="1115"/>
      <c r="BQ22" s="1115"/>
      <c r="BR22" s="1115"/>
      <c r="BS22" s="1115"/>
      <c r="BT22" s="1115"/>
      <c r="BU22" s="1115"/>
      <c r="BV22" s="1115"/>
      <c r="BW22" s="1115"/>
      <c r="BX22" s="1115"/>
      <c r="BY22" s="1115"/>
      <c r="BZ22" s="1115"/>
      <c r="CA22" s="1115"/>
      <c r="CB22" s="1115"/>
      <c r="CC22" s="1115"/>
      <c r="CD22" s="1115"/>
      <c r="CE22" s="1115"/>
      <c r="CF22" s="1115"/>
      <c r="CG22" s="1115"/>
      <c r="CH22" s="1115"/>
      <c r="CI22" s="1115"/>
      <c r="CJ22" s="1115"/>
      <c r="CK22" s="1115"/>
      <c r="CL22" s="1115"/>
      <c r="CM22" s="1115"/>
      <c r="CN22" s="1115"/>
      <c r="CO22" s="1115"/>
      <c r="CP22" s="1115"/>
      <c r="CQ22" s="1115"/>
      <c r="CR22" s="1115"/>
      <c r="CS22" s="1115"/>
      <c r="CT22" s="1115"/>
      <c r="CU22" s="1115"/>
      <c r="CV22" s="1115"/>
      <c r="CW22" s="1115"/>
      <c r="CX22" s="1115"/>
      <c r="CY22" s="1115"/>
      <c r="CZ22" s="1115"/>
      <c r="DA22" s="1115"/>
      <c r="DB22" s="1115"/>
      <c r="DC22" s="1115"/>
      <c r="DD22" s="1115"/>
      <c r="DE22" s="1115"/>
      <c r="DF22" s="1115"/>
      <c r="DG22" s="508"/>
      <c r="DH22" s="630"/>
    </row>
    <row r="23" spans="1:117" ht="90">
      <c r="A23" s="1232"/>
      <c r="B23" s="1232"/>
      <c r="C23" s="1232"/>
      <c r="D23" s="1232"/>
      <c r="E23" s="1232"/>
      <c r="F23" s="1232">
        <v>1</v>
      </c>
      <c r="G23" s="1052"/>
      <c r="H23" s="1052"/>
      <c r="I23" s="1257"/>
      <c r="J23" s="1043"/>
      <c r="K23" s="1042"/>
      <c r="L23" s="593" t="str">
        <f>mergeValue(A23) &amp;"."&amp; mergeValue(B23)&amp;"."&amp; mergeValue(C23)&amp;"."&amp; mergeValue(D23)&amp;"."&amp; mergeValue(F23)</f>
        <v>1.1.1.1.1</v>
      </c>
      <c r="M23" s="555" t="s">
        <v>10</v>
      </c>
      <c r="N23" s="581"/>
      <c r="O23" s="1235" t="s">
        <v>303</v>
      </c>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236"/>
      <c r="BT23" s="1236"/>
      <c r="BU23" s="1236"/>
      <c r="BV23" s="1236"/>
      <c r="BW23" s="1236"/>
      <c r="BX23" s="1236"/>
      <c r="BY23" s="1236"/>
      <c r="BZ23" s="1236"/>
      <c r="CA23" s="1236"/>
      <c r="CB23" s="1236"/>
      <c r="CC23" s="1236"/>
      <c r="CD23" s="1236"/>
      <c r="CE23" s="1236"/>
      <c r="CF23" s="1236"/>
      <c r="CG23" s="1236"/>
      <c r="CH23" s="1236"/>
      <c r="CI23" s="1236"/>
      <c r="CJ23" s="1236"/>
      <c r="CK23" s="1236"/>
      <c r="CL23" s="1236"/>
      <c r="CM23" s="1236"/>
      <c r="CN23" s="1236"/>
      <c r="CO23" s="1236"/>
      <c r="CP23" s="1236"/>
      <c r="CQ23" s="1236"/>
      <c r="CR23" s="1236"/>
      <c r="CS23" s="1236"/>
      <c r="CT23" s="1236"/>
      <c r="CU23" s="1236"/>
      <c r="CV23" s="1236"/>
      <c r="CW23" s="1236"/>
      <c r="CX23" s="1236"/>
      <c r="CY23" s="1236"/>
      <c r="CZ23" s="1236"/>
      <c r="DA23" s="1236"/>
      <c r="DB23" s="1236"/>
      <c r="DC23" s="1236"/>
      <c r="DD23" s="1236"/>
      <c r="DE23" s="1236"/>
      <c r="DF23" s="1236"/>
      <c r="DG23" s="1237"/>
      <c r="DH23" s="630" t="s">
        <v>634</v>
      </c>
      <c r="DJ23" s="504" t="str">
        <f>strCheckUnique(DK23:DK27)</f>
        <v/>
      </c>
      <c r="DL23" s="504"/>
    </row>
    <row r="24" spans="1:117" ht="135">
      <c r="A24" s="1232"/>
      <c r="B24" s="1232"/>
      <c r="C24" s="1232"/>
      <c r="D24" s="1232"/>
      <c r="E24" s="1232"/>
      <c r="F24" s="1232"/>
      <c r="G24" s="1232">
        <v>1</v>
      </c>
      <c r="H24" s="1052"/>
      <c r="I24" s="1257"/>
      <c r="J24" s="1258"/>
      <c r="K24" s="1048"/>
      <c r="L24" s="593" t="str">
        <f>mergeValue(A24) &amp;"."&amp; mergeValue(B24)&amp;"."&amp; mergeValue(C24)&amp;"."&amp; mergeValue(D24)&amp;"."&amp; mergeValue(F24)&amp;"."&amp; mergeValue(G24)</f>
        <v>1.1.1.1.1.1</v>
      </c>
      <c r="M24" s="1065" t="s">
        <v>649</v>
      </c>
      <c r="N24" s="646"/>
      <c r="O24" s="683">
        <v>36.11</v>
      </c>
      <c r="P24" s="683">
        <v>1745.09</v>
      </c>
      <c r="Q24" s="562"/>
      <c r="R24" s="494"/>
      <c r="S24" s="1091"/>
      <c r="T24" s="494"/>
      <c r="U24" s="1091"/>
      <c r="V24" s="584" t="str">
        <f>W24 &amp; "-" &amp; Y24</f>
        <v>01.01.2020-30.06.2020</v>
      </c>
      <c r="W24" s="1238" t="s">
        <v>1891</v>
      </c>
      <c r="X24" s="1228" t="s">
        <v>83</v>
      </c>
      <c r="Y24" s="1238" t="s">
        <v>1903</v>
      </c>
      <c r="Z24" s="1228" t="s">
        <v>83</v>
      </c>
      <c r="AA24" s="683">
        <v>39.380000000000003</v>
      </c>
      <c r="AB24" s="683">
        <v>1955.84</v>
      </c>
      <c r="AC24" s="763"/>
      <c r="AD24" s="712"/>
      <c r="AE24" s="1091"/>
      <c r="AF24" s="712"/>
      <c r="AG24" s="1091"/>
      <c r="AH24" s="769" t="str">
        <f>AI24 &amp; "-" &amp; AK24</f>
        <v>01.07.2020-31.12.2020</v>
      </c>
      <c r="AI24" s="1238" t="s">
        <v>1904</v>
      </c>
      <c r="AJ24" s="1228" t="s">
        <v>83</v>
      </c>
      <c r="AK24" s="1238" t="s">
        <v>1905</v>
      </c>
      <c r="AL24" s="1228" t="s">
        <v>83</v>
      </c>
      <c r="AM24" s="683">
        <v>39.380000000000003</v>
      </c>
      <c r="AN24" s="683">
        <v>1844.33</v>
      </c>
      <c r="AO24" s="763"/>
      <c r="AP24" s="712"/>
      <c r="AQ24" s="1091"/>
      <c r="AR24" s="712"/>
      <c r="AS24" s="1091"/>
      <c r="AT24" s="769" t="str">
        <f>AU24 &amp; "-" &amp; AW24</f>
        <v>01.01.2021-30.06.2021</v>
      </c>
      <c r="AU24" s="1238" t="s">
        <v>1906</v>
      </c>
      <c r="AV24" s="1228" t="s">
        <v>83</v>
      </c>
      <c r="AW24" s="1238" t="s">
        <v>1907</v>
      </c>
      <c r="AX24" s="1228" t="s">
        <v>83</v>
      </c>
      <c r="AY24" s="683">
        <v>40.270000000000003</v>
      </c>
      <c r="AZ24" s="683">
        <v>1897.36</v>
      </c>
      <c r="BA24" s="763"/>
      <c r="BB24" s="712"/>
      <c r="BC24" s="1091"/>
      <c r="BD24" s="712"/>
      <c r="BE24" s="1091"/>
      <c r="BF24" s="769" t="str">
        <f>BG24 &amp; "-" &amp; BI24</f>
        <v>01.07.2021-31.12.2021</v>
      </c>
      <c r="BG24" s="1238" t="s">
        <v>1908</v>
      </c>
      <c r="BH24" s="1228" t="s">
        <v>83</v>
      </c>
      <c r="BI24" s="1238" t="s">
        <v>1909</v>
      </c>
      <c r="BJ24" s="1228" t="s">
        <v>83</v>
      </c>
      <c r="BK24" s="683">
        <v>40.270000000000003</v>
      </c>
      <c r="BL24" s="683">
        <v>1897.36</v>
      </c>
      <c r="BM24" s="763"/>
      <c r="BN24" s="712"/>
      <c r="BO24" s="1091"/>
      <c r="BP24" s="712"/>
      <c r="BQ24" s="1091"/>
      <c r="BR24" s="769" t="str">
        <f>BS24 &amp; "-" &amp; BU24</f>
        <v>01.01.2022-30.06.2022</v>
      </c>
      <c r="BS24" s="1238" t="s">
        <v>1910</v>
      </c>
      <c r="BT24" s="1228" t="s">
        <v>83</v>
      </c>
      <c r="BU24" s="1238" t="s">
        <v>1911</v>
      </c>
      <c r="BV24" s="1228" t="s">
        <v>83</v>
      </c>
      <c r="BW24" s="683">
        <v>41.88</v>
      </c>
      <c r="BX24" s="683">
        <v>1957.37</v>
      </c>
      <c r="BY24" s="763"/>
      <c r="BZ24" s="712"/>
      <c r="CA24" s="1091"/>
      <c r="CB24" s="712"/>
      <c r="CC24" s="1091"/>
      <c r="CD24" s="769" t="str">
        <f>CE24 &amp; "-" &amp; CG24</f>
        <v>01.07.2022-31.12.2022</v>
      </c>
      <c r="CE24" s="1238" t="s">
        <v>1912</v>
      </c>
      <c r="CF24" s="1228" t="s">
        <v>83</v>
      </c>
      <c r="CG24" s="1238" t="s">
        <v>1913</v>
      </c>
      <c r="CH24" s="1228" t="s">
        <v>83</v>
      </c>
      <c r="CI24" s="683">
        <v>41.88</v>
      </c>
      <c r="CJ24" s="683">
        <v>1957.37</v>
      </c>
      <c r="CK24" s="763"/>
      <c r="CL24" s="712"/>
      <c r="CM24" s="1091"/>
      <c r="CN24" s="712"/>
      <c r="CO24" s="1091"/>
      <c r="CP24" s="769" t="str">
        <f>CQ24 &amp; "-" &amp; CS24</f>
        <v>01.01.2023-30.06.2023</v>
      </c>
      <c r="CQ24" s="1238" t="s">
        <v>1914</v>
      </c>
      <c r="CR24" s="1228" t="s">
        <v>83</v>
      </c>
      <c r="CS24" s="1238" t="s">
        <v>1915</v>
      </c>
      <c r="CT24" s="1228" t="s">
        <v>83</v>
      </c>
      <c r="CU24" s="683">
        <v>43.55</v>
      </c>
      <c r="CV24" s="683">
        <v>2010.16</v>
      </c>
      <c r="CW24" s="763"/>
      <c r="CX24" s="712"/>
      <c r="CY24" s="1091"/>
      <c r="CZ24" s="712"/>
      <c r="DA24" s="1091"/>
      <c r="DB24" s="769" t="str">
        <f>DC24 &amp; "-" &amp; DE24</f>
        <v>01.07.2023-31.12.2023</v>
      </c>
      <c r="DC24" s="1238" t="s">
        <v>1916</v>
      </c>
      <c r="DD24" s="1228" t="s">
        <v>83</v>
      </c>
      <c r="DE24" s="1238" t="s">
        <v>1892</v>
      </c>
      <c r="DF24" s="1228" t="s">
        <v>84</v>
      </c>
      <c r="DG24" s="537"/>
      <c r="DH24" s="630" t="s">
        <v>667</v>
      </c>
      <c r="DI24" s="500" t="str">
        <f>strCheckDate(O24:DG24)</f>
        <v/>
      </c>
      <c r="DJ24" s="504"/>
      <c r="DK24" s="504" t="str">
        <f>IF(M24="","",M24 )</f>
        <v>горячая вода в системе централизованного теплоснабжения на горячее водоснабжение</v>
      </c>
      <c r="DL24" s="504"/>
      <c r="DM24" s="504"/>
    </row>
    <row r="25" spans="1:117" ht="14.25" hidden="1" customHeight="1">
      <c r="A25" s="1232"/>
      <c r="B25" s="1232"/>
      <c r="C25" s="1232"/>
      <c r="D25" s="1232"/>
      <c r="E25" s="1232"/>
      <c r="F25" s="1232"/>
      <c r="G25" s="1232"/>
      <c r="H25" s="1052"/>
      <c r="I25" s="1257"/>
      <c r="J25" s="1258"/>
      <c r="K25" s="1048"/>
      <c r="L25" s="600"/>
      <c r="M25" s="646"/>
      <c r="N25" s="646"/>
      <c r="O25" s="562"/>
      <c r="P25" s="494"/>
      <c r="Q25" s="494"/>
      <c r="R25" s="494"/>
      <c r="S25" s="494"/>
      <c r="T25" s="494"/>
      <c r="U25" s="559"/>
      <c r="V25" s="584"/>
      <c r="W25" s="1227"/>
      <c r="X25" s="1228"/>
      <c r="Y25" s="1227"/>
      <c r="Z25" s="1228"/>
      <c r="AA25" s="763"/>
      <c r="AB25" s="712"/>
      <c r="AC25" s="712"/>
      <c r="AD25" s="712"/>
      <c r="AE25" s="712"/>
      <c r="AF25" s="712"/>
      <c r="AG25" s="559"/>
      <c r="AH25" s="769"/>
      <c r="AI25" s="1227"/>
      <c r="AJ25" s="1228"/>
      <c r="AK25" s="1227"/>
      <c r="AL25" s="1228"/>
      <c r="AM25" s="763"/>
      <c r="AN25" s="712"/>
      <c r="AO25" s="712"/>
      <c r="AP25" s="712"/>
      <c r="AQ25" s="712"/>
      <c r="AR25" s="712"/>
      <c r="AS25" s="559"/>
      <c r="AT25" s="769"/>
      <c r="AU25" s="1227"/>
      <c r="AV25" s="1228"/>
      <c r="AW25" s="1227"/>
      <c r="AX25" s="1228"/>
      <c r="AY25" s="763"/>
      <c r="AZ25" s="712"/>
      <c r="BA25" s="712"/>
      <c r="BB25" s="712"/>
      <c r="BC25" s="712"/>
      <c r="BD25" s="712"/>
      <c r="BE25" s="559"/>
      <c r="BF25" s="769"/>
      <c r="BG25" s="1227"/>
      <c r="BH25" s="1228"/>
      <c r="BI25" s="1227"/>
      <c r="BJ25" s="1228"/>
      <c r="BK25" s="763"/>
      <c r="BL25" s="712"/>
      <c r="BM25" s="712"/>
      <c r="BN25" s="712"/>
      <c r="BO25" s="712"/>
      <c r="BP25" s="712"/>
      <c r="BQ25" s="559"/>
      <c r="BR25" s="769"/>
      <c r="BS25" s="1227"/>
      <c r="BT25" s="1228"/>
      <c r="BU25" s="1227"/>
      <c r="BV25" s="1228"/>
      <c r="BW25" s="763"/>
      <c r="BX25" s="712"/>
      <c r="BY25" s="712"/>
      <c r="BZ25" s="712"/>
      <c r="CA25" s="712"/>
      <c r="CB25" s="712"/>
      <c r="CC25" s="559"/>
      <c r="CD25" s="769"/>
      <c r="CE25" s="1227"/>
      <c r="CF25" s="1228"/>
      <c r="CG25" s="1227"/>
      <c r="CH25" s="1228"/>
      <c r="CI25" s="763"/>
      <c r="CJ25" s="712"/>
      <c r="CK25" s="712"/>
      <c r="CL25" s="712"/>
      <c r="CM25" s="712"/>
      <c r="CN25" s="712"/>
      <c r="CO25" s="559"/>
      <c r="CP25" s="769"/>
      <c r="CQ25" s="1227"/>
      <c r="CR25" s="1228"/>
      <c r="CS25" s="1227"/>
      <c r="CT25" s="1228"/>
      <c r="CU25" s="763"/>
      <c r="CV25" s="712"/>
      <c r="CW25" s="712"/>
      <c r="CX25" s="712"/>
      <c r="CY25" s="712"/>
      <c r="CZ25" s="712"/>
      <c r="DA25" s="559"/>
      <c r="DB25" s="769"/>
      <c r="DC25" s="1227"/>
      <c r="DD25" s="1228"/>
      <c r="DE25" s="1227"/>
      <c r="DF25" s="1228"/>
      <c r="DG25" s="537"/>
      <c r="DH25" s="1204"/>
      <c r="DL25" s="504">
        <f ca="1">OFFSET(DL25,-1,0)</f>
        <v>0</v>
      </c>
    </row>
    <row r="26" spans="1:117" s="476" customFormat="1" ht="15" hidden="1" customHeight="1">
      <c r="A26" s="1232"/>
      <c r="B26" s="1232"/>
      <c r="C26" s="1232"/>
      <c r="D26" s="1232"/>
      <c r="E26" s="1232"/>
      <c r="F26" s="1232"/>
      <c r="G26" s="1232"/>
      <c r="H26" s="1052"/>
      <c r="I26" s="1257"/>
      <c r="J26" s="1258"/>
      <c r="K26" s="1049"/>
      <c r="L26" s="538"/>
      <c r="M26" s="557"/>
      <c r="N26" s="551"/>
      <c r="O26" s="545"/>
      <c r="P26" s="545"/>
      <c r="Q26" s="545"/>
      <c r="R26" s="545"/>
      <c r="S26" s="545"/>
      <c r="T26" s="545"/>
      <c r="U26" s="545"/>
      <c r="V26" s="545"/>
      <c r="W26" s="563"/>
      <c r="X26" s="564"/>
      <c r="Y26" s="563"/>
      <c r="Z26" s="551"/>
      <c r="AA26" s="757"/>
      <c r="AB26" s="757"/>
      <c r="AC26" s="757"/>
      <c r="AD26" s="757"/>
      <c r="AE26" s="757"/>
      <c r="AF26" s="757"/>
      <c r="AG26" s="757"/>
      <c r="AH26" s="757"/>
      <c r="AI26" s="1005"/>
      <c r="AJ26" s="1006"/>
      <c r="AK26" s="1005"/>
      <c r="AL26" s="1001"/>
      <c r="AM26" s="757"/>
      <c r="AN26" s="757"/>
      <c r="AO26" s="757"/>
      <c r="AP26" s="757"/>
      <c r="AQ26" s="757"/>
      <c r="AR26" s="757"/>
      <c r="AS26" s="757"/>
      <c r="AT26" s="757"/>
      <c r="AU26" s="1005"/>
      <c r="AV26" s="1006"/>
      <c r="AW26" s="1005"/>
      <c r="AX26" s="1001"/>
      <c r="AY26" s="757"/>
      <c r="AZ26" s="757"/>
      <c r="BA26" s="757"/>
      <c r="BB26" s="757"/>
      <c r="BC26" s="757"/>
      <c r="BD26" s="757"/>
      <c r="BE26" s="757"/>
      <c r="BF26" s="757"/>
      <c r="BG26" s="1005"/>
      <c r="BH26" s="1006"/>
      <c r="BI26" s="1005"/>
      <c r="BJ26" s="1001"/>
      <c r="BK26" s="757"/>
      <c r="BL26" s="757"/>
      <c r="BM26" s="757"/>
      <c r="BN26" s="757"/>
      <c r="BO26" s="757"/>
      <c r="BP26" s="757"/>
      <c r="BQ26" s="757"/>
      <c r="BR26" s="757"/>
      <c r="BS26" s="1005"/>
      <c r="BT26" s="1006"/>
      <c r="BU26" s="1005"/>
      <c r="BV26" s="1001"/>
      <c r="BW26" s="757"/>
      <c r="BX26" s="757"/>
      <c r="BY26" s="757"/>
      <c r="BZ26" s="757"/>
      <c r="CA26" s="757"/>
      <c r="CB26" s="757"/>
      <c r="CC26" s="757"/>
      <c r="CD26" s="757"/>
      <c r="CE26" s="1005"/>
      <c r="CF26" s="1006"/>
      <c r="CG26" s="1005"/>
      <c r="CH26" s="1001"/>
      <c r="CI26" s="757"/>
      <c r="CJ26" s="757"/>
      <c r="CK26" s="757"/>
      <c r="CL26" s="757"/>
      <c r="CM26" s="757"/>
      <c r="CN26" s="757"/>
      <c r="CO26" s="757"/>
      <c r="CP26" s="757"/>
      <c r="CQ26" s="1005"/>
      <c r="CR26" s="1006"/>
      <c r="CS26" s="1005"/>
      <c r="CT26" s="1001"/>
      <c r="CU26" s="757"/>
      <c r="CV26" s="757"/>
      <c r="CW26" s="757"/>
      <c r="CX26" s="757"/>
      <c r="CY26" s="757"/>
      <c r="CZ26" s="757"/>
      <c r="DA26" s="757"/>
      <c r="DB26" s="757"/>
      <c r="DC26" s="1005"/>
      <c r="DD26" s="1006"/>
      <c r="DE26" s="1005"/>
      <c r="DF26" s="1001"/>
      <c r="DG26" s="560"/>
      <c r="DH26" s="1205"/>
      <c r="DI26" s="501"/>
      <c r="DJ26" s="501"/>
      <c r="DK26" s="501"/>
      <c r="DL26" s="501"/>
      <c r="DM26" s="501"/>
    </row>
    <row r="27" spans="1:117" s="476" customFormat="1" ht="15" customHeight="1">
      <c r="A27" s="1232"/>
      <c r="B27" s="1232"/>
      <c r="C27" s="1232"/>
      <c r="D27" s="1232"/>
      <c r="E27" s="1232"/>
      <c r="F27" s="1232"/>
      <c r="G27" s="1052"/>
      <c r="H27" s="1052"/>
      <c r="I27" s="1257"/>
      <c r="J27" s="1050"/>
      <c r="K27" s="1049"/>
      <c r="L27" s="538"/>
      <c r="M27" s="556" t="s">
        <v>25</v>
      </c>
      <c r="N27" s="557"/>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57"/>
      <c r="AO27" s="557"/>
      <c r="AP27" s="557"/>
      <c r="AQ27" s="557"/>
      <c r="AR27" s="557"/>
      <c r="AS27" s="557"/>
      <c r="AT27" s="557"/>
      <c r="AU27" s="557"/>
      <c r="AV27" s="557"/>
      <c r="AW27" s="557"/>
      <c r="AX27" s="557"/>
      <c r="AY27" s="557"/>
      <c r="AZ27" s="557"/>
      <c r="BA27" s="557"/>
      <c r="BB27" s="557"/>
      <c r="BC27" s="557"/>
      <c r="BD27" s="557"/>
      <c r="BE27" s="557"/>
      <c r="BF27" s="557"/>
      <c r="BG27" s="557"/>
      <c r="BH27" s="557"/>
      <c r="BI27" s="557"/>
      <c r="BJ27" s="557"/>
      <c r="BK27" s="557"/>
      <c r="BL27" s="557"/>
      <c r="BM27" s="557"/>
      <c r="BN27" s="557"/>
      <c r="BO27" s="557"/>
      <c r="BP27" s="557"/>
      <c r="BQ27" s="557"/>
      <c r="BR27" s="557"/>
      <c r="BS27" s="557"/>
      <c r="BT27" s="557"/>
      <c r="BU27" s="557"/>
      <c r="BV27" s="557"/>
      <c r="BW27" s="557"/>
      <c r="BX27" s="557"/>
      <c r="BY27" s="557"/>
      <c r="BZ27" s="557"/>
      <c r="CA27" s="557"/>
      <c r="CB27" s="557"/>
      <c r="CC27" s="557"/>
      <c r="CD27" s="557"/>
      <c r="CE27" s="557"/>
      <c r="CF27" s="557"/>
      <c r="CG27" s="557"/>
      <c r="CH27" s="557"/>
      <c r="CI27" s="557"/>
      <c r="CJ27" s="557"/>
      <c r="CK27" s="557"/>
      <c r="CL27" s="557"/>
      <c r="CM27" s="557"/>
      <c r="CN27" s="557"/>
      <c r="CO27" s="557"/>
      <c r="CP27" s="557"/>
      <c r="CQ27" s="557"/>
      <c r="CR27" s="557"/>
      <c r="CS27" s="557"/>
      <c r="CT27" s="557"/>
      <c r="CU27" s="557"/>
      <c r="CV27" s="557"/>
      <c r="CW27" s="557"/>
      <c r="CX27" s="557"/>
      <c r="CY27" s="557"/>
      <c r="CZ27" s="557"/>
      <c r="DA27" s="557"/>
      <c r="DB27" s="557"/>
      <c r="DC27" s="557"/>
      <c r="DD27" s="557"/>
      <c r="DE27" s="557"/>
      <c r="DF27" s="557"/>
      <c r="DG27" s="557"/>
      <c r="DH27" s="560"/>
      <c r="DI27" s="501"/>
      <c r="DJ27" s="501"/>
      <c r="DK27" s="501"/>
      <c r="DL27" s="501"/>
      <c r="DM27" s="501"/>
    </row>
    <row r="28" spans="1:117" s="476" customFormat="1" ht="15" customHeight="1">
      <c r="A28" s="1232"/>
      <c r="B28" s="1232"/>
      <c r="C28" s="1232"/>
      <c r="D28" s="1232"/>
      <c r="E28" s="1232"/>
      <c r="F28" s="1055"/>
      <c r="G28" s="1052"/>
      <c r="H28" s="1052"/>
      <c r="I28" s="1046"/>
      <c r="J28" s="1044"/>
      <c r="K28" s="1049"/>
      <c r="L28" s="538"/>
      <c r="M28" s="551" t="s">
        <v>11</v>
      </c>
      <c r="N28" s="550"/>
      <c r="O28" s="545"/>
      <c r="P28" s="545"/>
      <c r="Q28" s="545"/>
      <c r="R28" s="545"/>
      <c r="S28" s="545"/>
      <c r="T28" s="545"/>
      <c r="U28" s="545"/>
      <c r="V28" s="545"/>
      <c r="W28" s="573"/>
      <c r="X28" s="564"/>
      <c r="Y28" s="563"/>
      <c r="Z28" s="550"/>
      <c r="AA28" s="757"/>
      <c r="AB28" s="757"/>
      <c r="AC28" s="757"/>
      <c r="AD28" s="757"/>
      <c r="AE28" s="757"/>
      <c r="AF28" s="757"/>
      <c r="AG28" s="757"/>
      <c r="AH28" s="757"/>
      <c r="AI28" s="766"/>
      <c r="AJ28" s="1006"/>
      <c r="AK28" s="1005"/>
      <c r="AL28" s="1040"/>
      <c r="AM28" s="757"/>
      <c r="AN28" s="757"/>
      <c r="AO28" s="757"/>
      <c r="AP28" s="757"/>
      <c r="AQ28" s="757"/>
      <c r="AR28" s="757"/>
      <c r="AS28" s="757"/>
      <c r="AT28" s="757"/>
      <c r="AU28" s="766"/>
      <c r="AV28" s="1006"/>
      <c r="AW28" s="1005"/>
      <c r="AX28" s="1040"/>
      <c r="AY28" s="757"/>
      <c r="AZ28" s="757"/>
      <c r="BA28" s="757"/>
      <c r="BB28" s="757"/>
      <c r="BC28" s="757"/>
      <c r="BD28" s="757"/>
      <c r="BE28" s="757"/>
      <c r="BF28" s="757"/>
      <c r="BG28" s="766"/>
      <c r="BH28" s="1006"/>
      <c r="BI28" s="1005"/>
      <c r="BJ28" s="1040"/>
      <c r="BK28" s="757"/>
      <c r="BL28" s="757"/>
      <c r="BM28" s="757"/>
      <c r="BN28" s="757"/>
      <c r="BO28" s="757"/>
      <c r="BP28" s="757"/>
      <c r="BQ28" s="757"/>
      <c r="BR28" s="757"/>
      <c r="BS28" s="766"/>
      <c r="BT28" s="1006"/>
      <c r="BU28" s="1005"/>
      <c r="BV28" s="1040"/>
      <c r="BW28" s="757"/>
      <c r="BX28" s="757"/>
      <c r="BY28" s="757"/>
      <c r="BZ28" s="757"/>
      <c r="CA28" s="757"/>
      <c r="CB28" s="757"/>
      <c r="CC28" s="757"/>
      <c r="CD28" s="757"/>
      <c r="CE28" s="766"/>
      <c r="CF28" s="1006"/>
      <c r="CG28" s="1005"/>
      <c r="CH28" s="1040"/>
      <c r="CI28" s="757"/>
      <c r="CJ28" s="757"/>
      <c r="CK28" s="757"/>
      <c r="CL28" s="757"/>
      <c r="CM28" s="757"/>
      <c r="CN28" s="757"/>
      <c r="CO28" s="757"/>
      <c r="CP28" s="757"/>
      <c r="CQ28" s="766"/>
      <c r="CR28" s="1006"/>
      <c r="CS28" s="1005"/>
      <c r="CT28" s="1040"/>
      <c r="CU28" s="757"/>
      <c r="CV28" s="757"/>
      <c r="CW28" s="757"/>
      <c r="CX28" s="757"/>
      <c r="CY28" s="757"/>
      <c r="CZ28" s="757"/>
      <c r="DA28" s="757"/>
      <c r="DB28" s="757"/>
      <c r="DC28" s="766"/>
      <c r="DD28" s="1006"/>
      <c r="DE28" s="1005"/>
      <c r="DF28" s="1040"/>
      <c r="DG28" s="564"/>
      <c r="DH28" s="560"/>
      <c r="DI28" s="501"/>
      <c r="DJ28" s="501"/>
      <c r="DK28" s="501"/>
      <c r="DL28" s="501"/>
      <c r="DM28" s="501"/>
    </row>
    <row r="29" spans="1:117" s="476" customFormat="1" ht="14.25" hidden="1" customHeight="1">
      <c r="A29" s="1232"/>
      <c r="B29" s="1232"/>
      <c r="C29" s="1232"/>
      <c r="D29" s="1054"/>
      <c r="E29" s="1055"/>
      <c r="F29" s="1055"/>
      <c r="G29" s="1052"/>
      <c r="H29" s="1052"/>
      <c r="I29" s="1051"/>
      <c r="J29" s="1044"/>
      <c r="K29" s="1041"/>
      <c r="L29" s="538"/>
      <c r="M29" s="551"/>
      <c r="N29" s="551"/>
      <c r="O29" s="551"/>
      <c r="P29" s="551"/>
      <c r="Q29" s="551"/>
      <c r="R29" s="551"/>
      <c r="S29" s="551"/>
      <c r="T29" s="551"/>
      <c r="U29" s="551"/>
      <c r="V29" s="551"/>
      <c r="W29" s="551"/>
      <c r="X29" s="551"/>
      <c r="Y29" s="551"/>
      <c r="Z29" s="551"/>
      <c r="AA29" s="1001"/>
      <c r="AB29" s="1001"/>
      <c r="AC29" s="1001"/>
      <c r="AD29" s="1001"/>
      <c r="AE29" s="1001"/>
      <c r="AF29" s="1001"/>
      <c r="AG29" s="1001"/>
      <c r="AH29" s="1001"/>
      <c r="AI29" s="1001"/>
      <c r="AJ29" s="1001"/>
      <c r="AK29" s="1001"/>
      <c r="AL29" s="1001"/>
      <c r="AM29" s="1001"/>
      <c r="AN29" s="1001"/>
      <c r="AO29" s="1001"/>
      <c r="AP29" s="1001"/>
      <c r="AQ29" s="1001"/>
      <c r="AR29" s="1001"/>
      <c r="AS29" s="1001"/>
      <c r="AT29" s="1001"/>
      <c r="AU29" s="1001"/>
      <c r="AV29" s="1001"/>
      <c r="AW29" s="1001"/>
      <c r="AX29" s="1001"/>
      <c r="AY29" s="1001"/>
      <c r="AZ29" s="1001"/>
      <c r="BA29" s="1001"/>
      <c r="BB29" s="1001"/>
      <c r="BC29" s="1001"/>
      <c r="BD29" s="1001"/>
      <c r="BE29" s="1001"/>
      <c r="BF29" s="1001"/>
      <c r="BG29" s="1001"/>
      <c r="BH29" s="1001"/>
      <c r="BI29" s="1001"/>
      <c r="BJ29" s="1001"/>
      <c r="BK29" s="1001"/>
      <c r="BL29" s="1001"/>
      <c r="BM29" s="1001"/>
      <c r="BN29" s="1001"/>
      <c r="BO29" s="1001"/>
      <c r="BP29" s="1001"/>
      <c r="BQ29" s="1001"/>
      <c r="BR29" s="1001"/>
      <c r="BS29" s="1001"/>
      <c r="BT29" s="1001"/>
      <c r="BU29" s="1001"/>
      <c r="BV29" s="1001"/>
      <c r="BW29" s="1001"/>
      <c r="BX29" s="1001"/>
      <c r="BY29" s="1001"/>
      <c r="BZ29" s="1001"/>
      <c r="CA29" s="1001"/>
      <c r="CB29" s="1001"/>
      <c r="CC29" s="1001"/>
      <c r="CD29" s="1001"/>
      <c r="CE29" s="1001"/>
      <c r="CF29" s="1001"/>
      <c r="CG29" s="1001"/>
      <c r="CH29" s="1001"/>
      <c r="CI29" s="1001"/>
      <c r="CJ29" s="1001"/>
      <c r="CK29" s="1001"/>
      <c r="CL29" s="1001"/>
      <c r="CM29" s="1001"/>
      <c r="CN29" s="1001"/>
      <c r="CO29" s="1001"/>
      <c r="CP29" s="1001"/>
      <c r="CQ29" s="1001"/>
      <c r="CR29" s="1001"/>
      <c r="CS29" s="1001"/>
      <c r="CT29" s="1001"/>
      <c r="CU29" s="1001"/>
      <c r="CV29" s="1001"/>
      <c r="CW29" s="1001"/>
      <c r="CX29" s="1001"/>
      <c r="CY29" s="1001"/>
      <c r="CZ29" s="1001"/>
      <c r="DA29" s="1001"/>
      <c r="DB29" s="1001"/>
      <c r="DC29" s="1001"/>
      <c r="DD29" s="1001"/>
      <c r="DE29" s="1001"/>
      <c r="DF29" s="1001"/>
      <c r="DG29" s="551"/>
      <c r="DH29" s="560"/>
      <c r="DI29" s="501"/>
      <c r="DJ29" s="501"/>
      <c r="DK29" s="501"/>
      <c r="DL29" s="501"/>
      <c r="DM29" s="501"/>
    </row>
    <row r="30" spans="1:117" ht="3" customHeight="1">
      <c r="L30" s="486"/>
      <c r="M30" s="486"/>
      <c r="N30" s="486"/>
      <c r="O30" s="486"/>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N30" s="486"/>
      <c r="AO30" s="486"/>
      <c r="AP30" s="486"/>
      <c r="AQ30" s="486"/>
      <c r="AR30" s="486"/>
      <c r="AS30" s="486"/>
      <c r="AT30" s="486"/>
      <c r="AU30" s="486"/>
      <c r="AV30" s="486"/>
      <c r="AW30" s="486"/>
      <c r="AX30" s="486"/>
      <c r="AY30" s="486"/>
      <c r="AZ30" s="486"/>
      <c r="BA30" s="486"/>
      <c r="BB30" s="486"/>
      <c r="BC30" s="486"/>
      <c r="BD30" s="486"/>
      <c r="BE30" s="486"/>
      <c r="BF30" s="486"/>
      <c r="BG30" s="486"/>
      <c r="BH30" s="486"/>
      <c r="BI30" s="486"/>
      <c r="BJ30" s="486"/>
      <c r="BK30" s="486"/>
      <c r="BL30" s="486"/>
      <c r="BM30" s="486"/>
      <c r="BN30" s="486"/>
      <c r="BO30" s="486"/>
      <c r="BP30" s="486"/>
      <c r="BQ30" s="486"/>
      <c r="BR30" s="486"/>
      <c r="BS30" s="486"/>
      <c r="BT30" s="486"/>
      <c r="BU30" s="486"/>
      <c r="BV30" s="486"/>
      <c r="BW30" s="486"/>
      <c r="BX30" s="486"/>
      <c r="BY30" s="486"/>
      <c r="BZ30" s="486"/>
      <c r="CA30" s="486"/>
      <c r="CB30" s="486"/>
      <c r="CC30" s="486"/>
      <c r="CD30" s="486"/>
      <c r="CE30" s="486"/>
      <c r="CF30" s="486"/>
      <c r="CG30" s="486"/>
      <c r="CH30" s="486"/>
      <c r="CI30" s="486"/>
      <c r="CJ30" s="486"/>
      <c r="CK30" s="486"/>
      <c r="CL30" s="486"/>
      <c r="CM30" s="486"/>
      <c r="CN30" s="486"/>
      <c r="CO30" s="486"/>
      <c r="CP30" s="486"/>
      <c r="CQ30" s="486"/>
      <c r="CR30" s="486"/>
      <c r="CS30" s="486"/>
      <c r="CT30" s="486"/>
      <c r="CU30" s="486"/>
      <c r="CV30" s="486"/>
      <c r="CW30" s="486"/>
      <c r="CX30" s="486"/>
      <c r="CY30" s="486"/>
      <c r="CZ30" s="486"/>
      <c r="DA30" s="486"/>
      <c r="DB30" s="486"/>
      <c r="DC30" s="486"/>
      <c r="DD30" s="486"/>
      <c r="DE30" s="486"/>
      <c r="DF30" s="486"/>
    </row>
    <row r="31" spans="1:117" ht="89.25" customHeight="1">
      <c r="L31" s="1">
        <v>1</v>
      </c>
      <c r="M31" s="1196" t="s">
        <v>670</v>
      </c>
      <c r="N31" s="1196"/>
      <c r="O31" s="1196"/>
      <c r="P31" s="1196"/>
      <c r="Q31" s="1196"/>
      <c r="R31" s="1196"/>
      <c r="S31" s="1196"/>
      <c r="T31" s="1196"/>
      <c r="U31" s="1196"/>
      <c r="V31" s="1196"/>
      <c r="W31" s="1196"/>
    </row>
  </sheetData>
  <sheetProtection algorithmName="SHA-512" hashValue="6icK/WKR6jDsRc1sJCbetTw1qVm4dN78MRx4REt21AeGGUhdCSSmzcBoyKpd2dTrkAofSTrhDaKK67IZzh58sA==" saltValue="jqTxWVzo5Jep36IL6lDIBw==" spinCount="100000" sheet="1" objects="1" scenarios="1" formatColumns="0" formatRows="0"/>
  <dataConsolidate leftLabels="1" link="1"/>
  <mergeCells count="146">
    <mergeCell ref="O9:T9"/>
    <mergeCell ref="O10:T10"/>
    <mergeCell ref="L5:T5"/>
    <mergeCell ref="O7:T7"/>
    <mergeCell ref="O8:T8"/>
    <mergeCell ref="O12:Z12"/>
    <mergeCell ref="L14:L16"/>
    <mergeCell ref="L13:DG13"/>
    <mergeCell ref="O21:DG21"/>
    <mergeCell ref="X16:Y16"/>
    <mergeCell ref="O18:DG18"/>
    <mergeCell ref="O19:DG19"/>
    <mergeCell ref="O20:DG20"/>
    <mergeCell ref="AJ17:AK17"/>
    <mergeCell ref="AU15:AW15"/>
    <mergeCell ref="AV16:AW16"/>
    <mergeCell ref="AV17:AW17"/>
    <mergeCell ref="BG15:BI15"/>
    <mergeCell ref="BH16:BI16"/>
    <mergeCell ref="BH17:BI17"/>
    <mergeCell ref="BS15:BU15"/>
    <mergeCell ref="BT16:BU16"/>
    <mergeCell ref="BT17:BU17"/>
    <mergeCell ref="CE15:CG15"/>
    <mergeCell ref="M31:W31"/>
    <mergeCell ref="DH25:DH26"/>
    <mergeCell ref="W15:Y15"/>
    <mergeCell ref="T15:U15"/>
    <mergeCell ref="R15:S15"/>
    <mergeCell ref="O15:O16"/>
    <mergeCell ref="P15:P16"/>
    <mergeCell ref="Q15:Q16"/>
    <mergeCell ref="M14:M16"/>
    <mergeCell ref="Z14:Z16"/>
    <mergeCell ref="DG14:DG16"/>
    <mergeCell ref="O14:Y14"/>
    <mergeCell ref="X17:Y17"/>
    <mergeCell ref="Y24:Y25"/>
    <mergeCell ref="Z24:Z25"/>
    <mergeCell ref="O23:DG23"/>
    <mergeCell ref="W24:W25"/>
    <mergeCell ref="X24:X25"/>
    <mergeCell ref="DH13:DH16"/>
    <mergeCell ref="A18:A29"/>
    <mergeCell ref="B19:B29"/>
    <mergeCell ref="C20:C29"/>
    <mergeCell ref="D21:D28"/>
    <mergeCell ref="G24:G26"/>
    <mergeCell ref="E22:E28"/>
    <mergeCell ref="F23:F27"/>
    <mergeCell ref="I23:I27"/>
    <mergeCell ref="J24:J26"/>
    <mergeCell ref="AI24:AI25"/>
    <mergeCell ref="AJ24:AJ25"/>
    <mergeCell ref="AK24:AK25"/>
    <mergeCell ref="AL24:AL25"/>
    <mergeCell ref="AM12:AX12"/>
    <mergeCell ref="AM14:AW14"/>
    <mergeCell ref="AX14:AX16"/>
    <mergeCell ref="AM15:AM16"/>
    <mergeCell ref="AN15:AN16"/>
    <mergeCell ref="AO15:AO16"/>
    <mergeCell ref="AP15:AQ15"/>
    <mergeCell ref="AR15:AS15"/>
    <mergeCell ref="AA12:AL12"/>
    <mergeCell ref="AA14:AK14"/>
    <mergeCell ref="AL14:AL16"/>
    <mergeCell ref="AA15:AA16"/>
    <mergeCell ref="AB15:AB16"/>
    <mergeCell ref="AC15:AC16"/>
    <mergeCell ref="AD15:AE15"/>
    <mergeCell ref="AF15:AG15"/>
    <mergeCell ref="AI15:AK15"/>
    <mergeCell ref="AJ16:AK16"/>
    <mergeCell ref="AU24:AU25"/>
    <mergeCell ref="AV24:AV25"/>
    <mergeCell ref="AW24:AW25"/>
    <mergeCell ref="AX24:AX25"/>
    <mergeCell ref="AY12:BJ12"/>
    <mergeCell ref="AY14:BI14"/>
    <mergeCell ref="BJ14:BJ16"/>
    <mergeCell ref="AY15:AY16"/>
    <mergeCell ref="AZ15:AZ16"/>
    <mergeCell ref="BA15:BA16"/>
    <mergeCell ref="BB15:BC15"/>
    <mergeCell ref="BD15:BE15"/>
    <mergeCell ref="BG24:BG25"/>
    <mergeCell ref="BH24:BH25"/>
    <mergeCell ref="BI24:BI25"/>
    <mergeCell ref="BJ24:BJ25"/>
    <mergeCell ref="BK12:BV12"/>
    <mergeCell ref="BK14:BU14"/>
    <mergeCell ref="BV14:BV16"/>
    <mergeCell ref="BK15:BK16"/>
    <mergeCell ref="BL15:BL16"/>
    <mergeCell ref="BM15:BM16"/>
    <mergeCell ref="BN15:BO15"/>
    <mergeCell ref="BP15:BQ15"/>
    <mergeCell ref="CF16:CG16"/>
    <mergeCell ref="CF17:CG17"/>
    <mergeCell ref="CE24:CE25"/>
    <mergeCell ref="CF24:CF25"/>
    <mergeCell ref="CG24:CG25"/>
    <mergeCell ref="BS24:BS25"/>
    <mergeCell ref="BT24:BT25"/>
    <mergeCell ref="BU24:BU25"/>
    <mergeCell ref="BV24:BV25"/>
    <mergeCell ref="BW15:BW16"/>
    <mergeCell ref="BX15:BX16"/>
    <mergeCell ref="BY15:BY16"/>
    <mergeCell ref="BZ15:CA15"/>
    <mergeCell ref="CB15:CC15"/>
    <mergeCell ref="CU12:DF12"/>
    <mergeCell ref="CU14:DE14"/>
    <mergeCell ref="DF14:DF16"/>
    <mergeCell ref="CU15:CU16"/>
    <mergeCell ref="CV15:CV16"/>
    <mergeCell ref="CW15:CW16"/>
    <mergeCell ref="CX15:CY15"/>
    <mergeCell ref="CZ15:DA15"/>
    <mergeCell ref="CH24:CH25"/>
    <mergeCell ref="CI12:CT12"/>
    <mergeCell ref="CI14:CS14"/>
    <mergeCell ref="CT14:CT16"/>
    <mergeCell ref="CI15:CI16"/>
    <mergeCell ref="CJ15:CJ16"/>
    <mergeCell ref="CK15:CK16"/>
    <mergeCell ref="CL15:CM15"/>
    <mergeCell ref="CN15:CO15"/>
    <mergeCell ref="CQ15:CS15"/>
    <mergeCell ref="CR16:CS16"/>
    <mergeCell ref="CR17:CS17"/>
    <mergeCell ref="BW12:CH12"/>
    <mergeCell ref="BW14:CG14"/>
    <mergeCell ref="CH14:CH16"/>
    <mergeCell ref="DF24:DF25"/>
    <mergeCell ref="DC15:DE15"/>
    <mergeCell ref="DD16:DE16"/>
    <mergeCell ref="DD17:DE17"/>
    <mergeCell ref="DC24:DC25"/>
    <mergeCell ref="DD24:DD25"/>
    <mergeCell ref="DE24:DE25"/>
    <mergeCell ref="CQ24:CQ25"/>
    <mergeCell ref="CR24:CR25"/>
    <mergeCell ref="CS24:CS25"/>
    <mergeCell ref="CT24:CT25"/>
  </mergeCells>
  <dataValidations count="11">
    <dataValidation allowBlank="1" sqref="MG29:MW29 WC29:WS29 AFY29:AGO29 APU29:AQK29 AZQ29:BAG29 BJM29:BKC29 BTI29:BTY29 CDE29:CDU29 CNA29:CNQ29 CWW29:CXM29 DGS29:DHI29 DQO29:DRE29 EAK29:EBA29 EKG29:EKW29 EUC29:EUS29 FDY29:FEO29 FNU29:FOK29 FXQ29:FYG29 GHM29:GIC29 GRI29:GRY29 HBE29:HBU29 HLA29:HLQ29 HUW29:HVM29 IES29:IFI29 IOO29:IPE29 IYK29:IZA29 JIG29:JIW29 JSC29:JSS29 KBY29:KCO29 KLU29:KMK29 KVQ29:KWG29 LFM29:LGC29 LPI29:LPY29 LZE29:LZU29 MJA29:MJQ29 MSW29:MTM29 NCS29:NDI29 NMO29:NNE29 NWK29:NXA29 OGG29:OGW29 OQC29:OQS29 OZY29:PAO29 PJU29:PKK29 PTQ29:PUG29 QDM29:QEC29 QNI29:QNY29 QXE29:QXU29 RHA29:RHQ29 RQW29:RRM29 SAS29:SBI29 SKO29:SLE29 SUK29:SVA29 TEG29:TEW29 TOC29:TOS29 TXY29:TYO29 UHU29:UIK29 URQ29:USG29 VBM29:VCC29 VLI29:VLY29 VVE29:VVU29 WFA29:WFQ29 WOW29:WPM29 WYS29:WZI29 WYS983065:WZI983065 MG65561:MW65561 WC65561:WS65561 AFY65561:AGO65561 APU65561:AQK65561 AZQ65561:BAG65561 BJM65561:BKC65561 BTI65561:BTY65561 CDE65561:CDU65561 CNA65561:CNQ65561 CWW65561:CXM65561 DGS65561:DHI65561 DQO65561:DRE65561 EAK65561:EBA65561 EKG65561:EKW65561 EUC65561:EUS65561 FDY65561:FEO65561 FNU65561:FOK65561 FXQ65561:FYG65561 GHM65561:GIC65561 GRI65561:GRY65561 HBE65561:HBU65561 HLA65561:HLQ65561 HUW65561:HVM65561 IES65561:IFI65561 IOO65561:IPE65561 IYK65561:IZA65561 JIG65561:JIW65561 JSC65561:JSS65561 KBY65561:KCO65561 KLU65561:KMK65561 KVQ65561:KWG65561 LFM65561:LGC65561 LPI65561:LPY65561 LZE65561:LZU65561 MJA65561:MJQ65561 MSW65561:MTM65561 NCS65561:NDI65561 NMO65561:NNE65561 NWK65561:NXA65561 OGG65561:OGW65561 OQC65561:OQS65561 OZY65561:PAO65561 PJU65561:PKK65561 PTQ65561:PUG65561 QDM65561:QEC65561 QNI65561:QNY65561 QXE65561:QXU65561 RHA65561:RHQ65561 RQW65561:RRM65561 SAS65561:SBI65561 SKO65561:SLE65561 SUK65561:SVA65561 TEG65561:TEW65561 TOC65561:TOS65561 TXY65561:TYO65561 UHU65561:UIK65561 URQ65561:USG65561 VBM65561:VCC65561 VLI65561:VLY65561 VVE65561:VVU65561 WFA65561:WFQ65561 WOW65561:WPM65561 WYS65561:WZI65561 MG131097:MW131097 WC131097:WS131097 AFY131097:AGO131097 APU131097:AQK131097 AZQ131097:BAG131097 BJM131097:BKC131097 BTI131097:BTY131097 CDE131097:CDU131097 CNA131097:CNQ131097 CWW131097:CXM131097 DGS131097:DHI131097 DQO131097:DRE131097 EAK131097:EBA131097 EKG131097:EKW131097 EUC131097:EUS131097 FDY131097:FEO131097 FNU131097:FOK131097 FXQ131097:FYG131097 GHM131097:GIC131097 GRI131097:GRY131097 HBE131097:HBU131097 HLA131097:HLQ131097 HUW131097:HVM131097 IES131097:IFI131097 IOO131097:IPE131097 IYK131097:IZA131097 JIG131097:JIW131097 JSC131097:JSS131097 KBY131097:KCO131097 KLU131097:KMK131097 KVQ131097:KWG131097 LFM131097:LGC131097 LPI131097:LPY131097 LZE131097:LZU131097 MJA131097:MJQ131097 MSW131097:MTM131097 NCS131097:NDI131097 NMO131097:NNE131097 NWK131097:NXA131097 OGG131097:OGW131097 OQC131097:OQS131097 OZY131097:PAO131097 PJU131097:PKK131097 PTQ131097:PUG131097 QDM131097:QEC131097 QNI131097:QNY131097 QXE131097:QXU131097 RHA131097:RHQ131097 RQW131097:RRM131097 SAS131097:SBI131097 SKO131097:SLE131097 SUK131097:SVA131097 TEG131097:TEW131097 TOC131097:TOS131097 TXY131097:TYO131097 UHU131097:UIK131097 URQ131097:USG131097 VBM131097:VCC131097 VLI131097:VLY131097 VVE131097:VVU131097 WFA131097:WFQ131097 WOW131097:WPM131097 WYS131097:WZI131097 MG196633:MW196633 WC196633:WS196633 AFY196633:AGO196633 APU196633:AQK196633 AZQ196633:BAG196633 BJM196633:BKC196633 BTI196633:BTY196633 CDE196633:CDU196633 CNA196633:CNQ196633 CWW196633:CXM196633 DGS196633:DHI196633 DQO196633:DRE196633 EAK196633:EBA196633 EKG196633:EKW196633 EUC196633:EUS196633 FDY196633:FEO196633 FNU196633:FOK196633 FXQ196633:FYG196633 GHM196633:GIC196633 GRI196633:GRY196633 HBE196633:HBU196633 HLA196633:HLQ196633 HUW196633:HVM196633 IES196633:IFI196633 IOO196633:IPE196633 IYK196633:IZA196633 JIG196633:JIW196633 JSC196633:JSS196633 KBY196633:KCO196633 KLU196633:KMK196633 KVQ196633:KWG196633 LFM196633:LGC196633 LPI196633:LPY196633 LZE196633:LZU196633 MJA196633:MJQ196633 MSW196633:MTM196633 NCS196633:NDI196633 NMO196633:NNE196633 NWK196633:NXA196633 OGG196633:OGW196633 OQC196633:OQS196633 OZY196633:PAO196633 PJU196633:PKK196633 PTQ196633:PUG196633 QDM196633:QEC196633 QNI196633:QNY196633 QXE196633:QXU196633 RHA196633:RHQ196633 RQW196633:RRM196633 SAS196633:SBI196633 SKO196633:SLE196633 SUK196633:SVA196633 TEG196633:TEW196633 TOC196633:TOS196633 TXY196633:TYO196633 UHU196633:UIK196633 URQ196633:USG196633 VBM196633:VCC196633 VLI196633:VLY196633 VVE196633:VVU196633 WFA196633:WFQ196633 WOW196633:WPM196633 WYS196633:WZI196633 MG262169:MW262169 WC262169:WS262169 AFY262169:AGO262169 APU262169:AQK262169 AZQ262169:BAG262169 BJM262169:BKC262169 BTI262169:BTY262169 CDE262169:CDU262169 CNA262169:CNQ262169 CWW262169:CXM262169 DGS262169:DHI262169 DQO262169:DRE262169 EAK262169:EBA262169 EKG262169:EKW262169 EUC262169:EUS262169 FDY262169:FEO262169 FNU262169:FOK262169 FXQ262169:FYG262169 GHM262169:GIC262169 GRI262169:GRY262169 HBE262169:HBU262169 HLA262169:HLQ262169 HUW262169:HVM262169 IES262169:IFI262169 IOO262169:IPE262169 IYK262169:IZA262169 JIG262169:JIW262169 JSC262169:JSS262169 KBY262169:KCO262169 KLU262169:KMK262169 KVQ262169:KWG262169 LFM262169:LGC262169 LPI262169:LPY262169 LZE262169:LZU262169 MJA262169:MJQ262169 MSW262169:MTM262169 NCS262169:NDI262169 NMO262169:NNE262169 NWK262169:NXA262169 OGG262169:OGW262169 OQC262169:OQS262169 OZY262169:PAO262169 PJU262169:PKK262169 PTQ262169:PUG262169 QDM262169:QEC262169 QNI262169:QNY262169 QXE262169:QXU262169 RHA262169:RHQ262169 RQW262169:RRM262169 SAS262169:SBI262169 SKO262169:SLE262169 SUK262169:SVA262169 TEG262169:TEW262169 TOC262169:TOS262169 TXY262169:TYO262169 UHU262169:UIK262169 URQ262169:USG262169 VBM262169:VCC262169 VLI262169:VLY262169 VVE262169:VVU262169 WFA262169:WFQ262169 WOW262169:WPM262169 WYS262169:WZI262169 MG327705:MW327705 WC327705:WS327705 AFY327705:AGO327705 APU327705:AQK327705 AZQ327705:BAG327705 BJM327705:BKC327705 BTI327705:BTY327705 CDE327705:CDU327705 CNA327705:CNQ327705 CWW327705:CXM327705 DGS327705:DHI327705 DQO327705:DRE327705 EAK327705:EBA327705 EKG327705:EKW327705 EUC327705:EUS327705 FDY327705:FEO327705 FNU327705:FOK327705 FXQ327705:FYG327705 GHM327705:GIC327705 GRI327705:GRY327705 HBE327705:HBU327705 HLA327705:HLQ327705 HUW327705:HVM327705 IES327705:IFI327705 IOO327705:IPE327705 IYK327705:IZA327705 JIG327705:JIW327705 JSC327705:JSS327705 KBY327705:KCO327705 KLU327705:KMK327705 KVQ327705:KWG327705 LFM327705:LGC327705 LPI327705:LPY327705 LZE327705:LZU327705 MJA327705:MJQ327705 MSW327705:MTM327705 NCS327705:NDI327705 NMO327705:NNE327705 NWK327705:NXA327705 OGG327705:OGW327705 OQC327705:OQS327705 OZY327705:PAO327705 PJU327705:PKK327705 PTQ327705:PUG327705 QDM327705:QEC327705 QNI327705:QNY327705 QXE327705:QXU327705 RHA327705:RHQ327705 RQW327705:RRM327705 SAS327705:SBI327705 SKO327705:SLE327705 SUK327705:SVA327705 TEG327705:TEW327705 TOC327705:TOS327705 TXY327705:TYO327705 UHU327705:UIK327705 URQ327705:USG327705 VBM327705:VCC327705 VLI327705:VLY327705 VVE327705:VVU327705 WFA327705:WFQ327705 WOW327705:WPM327705 WYS327705:WZI327705 MG393241:MW393241 WC393241:WS393241 AFY393241:AGO393241 APU393241:AQK393241 AZQ393241:BAG393241 BJM393241:BKC393241 BTI393241:BTY393241 CDE393241:CDU393241 CNA393241:CNQ393241 CWW393241:CXM393241 DGS393241:DHI393241 DQO393241:DRE393241 EAK393241:EBA393241 EKG393241:EKW393241 EUC393241:EUS393241 FDY393241:FEO393241 FNU393241:FOK393241 FXQ393241:FYG393241 GHM393241:GIC393241 GRI393241:GRY393241 HBE393241:HBU393241 HLA393241:HLQ393241 HUW393241:HVM393241 IES393241:IFI393241 IOO393241:IPE393241 IYK393241:IZA393241 JIG393241:JIW393241 JSC393241:JSS393241 KBY393241:KCO393241 KLU393241:KMK393241 KVQ393241:KWG393241 LFM393241:LGC393241 LPI393241:LPY393241 LZE393241:LZU393241 MJA393241:MJQ393241 MSW393241:MTM393241 NCS393241:NDI393241 NMO393241:NNE393241 NWK393241:NXA393241 OGG393241:OGW393241 OQC393241:OQS393241 OZY393241:PAO393241 PJU393241:PKK393241 PTQ393241:PUG393241 QDM393241:QEC393241 QNI393241:QNY393241 QXE393241:QXU393241 RHA393241:RHQ393241 RQW393241:RRM393241 SAS393241:SBI393241 SKO393241:SLE393241 SUK393241:SVA393241 TEG393241:TEW393241 TOC393241:TOS393241 TXY393241:TYO393241 UHU393241:UIK393241 URQ393241:USG393241 VBM393241:VCC393241 VLI393241:VLY393241 VVE393241:VVU393241 WFA393241:WFQ393241 WOW393241:WPM393241 WYS393241:WZI393241 MG458777:MW458777 WC458777:WS458777 AFY458777:AGO458777 APU458777:AQK458777 AZQ458777:BAG458777 BJM458777:BKC458777 BTI458777:BTY458777 CDE458777:CDU458777 CNA458777:CNQ458777 CWW458777:CXM458777 DGS458777:DHI458777 DQO458777:DRE458777 EAK458777:EBA458777 EKG458777:EKW458777 EUC458777:EUS458777 FDY458777:FEO458777 FNU458777:FOK458777 FXQ458777:FYG458777 GHM458777:GIC458777 GRI458777:GRY458777 HBE458777:HBU458777 HLA458777:HLQ458777 HUW458777:HVM458777 IES458777:IFI458777 IOO458777:IPE458777 IYK458777:IZA458777 JIG458777:JIW458777 JSC458777:JSS458777 KBY458777:KCO458777 KLU458777:KMK458777 KVQ458777:KWG458777 LFM458777:LGC458777 LPI458777:LPY458777 LZE458777:LZU458777 MJA458777:MJQ458777 MSW458777:MTM458777 NCS458777:NDI458777 NMO458777:NNE458777 NWK458777:NXA458777 OGG458777:OGW458777 OQC458777:OQS458777 OZY458777:PAO458777 PJU458777:PKK458777 PTQ458777:PUG458777 QDM458777:QEC458777 QNI458777:QNY458777 QXE458777:QXU458777 RHA458777:RHQ458777 RQW458777:RRM458777 SAS458777:SBI458777 SKO458777:SLE458777 SUK458777:SVA458777 TEG458777:TEW458777 TOC458777:TOS458777 TXY458777:TYO458777 UHU458777:UIK458777 URQ458777:USG458777 VBM458777:VCC458777 VLI458777:VLY458777 VVE458777:VVU458777 WFA458777:WFQ458777 WOW458777:WPM458777 WYS458777:WZI458777 MG524313:MW524313 WC524313:WS524313 AFY524313:AGO524313 APU524313:AQK524313 AZQ524313:BAG524313 BJM524313:BKC524313 BTI524313:BTY524313 CDE524313:CDU524313 CNA524313:CNQ524313 CWW524313:CXM524313 DGS524313:DHI524313 DQO524313:DRE524313 EAK524313:EBA524313 EKG524313:EKW524313 EUC524313:EUS524313 FDY524313:FEO524313 FNU524313:FOK524313 FXQ524313:FYG524313 GHM524313:GIC524313 GRI524313:GRY524313 HBE524313:HBU524313 HLA524313:HLQ524313 HUW524313:HVM524313 IES524313:IFI524313 IOO524313:IPE524313 IYK524313:IZA524313 JIG524313:JIW524313 JSC524313:JSS524313 KBY524313:KCO524313 KLU524313:KMK524313 KVQ524313:KWG524313 LFM524313:LGC524313 LPI524313:LPY524313 LZE524313:LZU524313 MJA524313:MJQ524313 MSW524313:MTM524313 NCS524313:NDI524313 NMO524313:NNE524313 NWK524313:NXA524313 OGG524313:OGW524313 OQC524313:OQS524313 OZY524313:PAO524313 PJU524313:PKK524313 PTQ524313:PUG524313 QDM524313:QEC524313 QNI524313:QNY524313 QXE524313:QXU524313 RHA524313:RHQ524313 RQW524313:RRM524313 SAS524313:SBI524313 SKO524313:SLE524313 SUK524313:SVA524313 TEG524313:TEW524313 TOC524313:TOS524313 TXY524313:TYO524313 UHU524313:UIK524313 URQ524313:USG524313 VBM524313:VCC524313 VLI524313:VLY524313 VVE524313:VVU524313 WFA524313:WFQ524313 WOW524313:WPM524313 WYS524313:WZI524313 MG589849:MW589849 WC589849:WS589849 AFY589849:AGO589849 APU589849:AQK589849 AZQ589849:BAG589849 BJM589849:BKC589849 BTI589849:BTY589849 CDE589849:CDU589849 CNA589849:CNQ589849 CWW589849:CXM589849 DGS589849:DHI589849 DQO589849:DRE589849 EAK589849:EBA589849 EKG589849:EKW589849 EUC589849:EUS589849 FDY589849:FEO589849 FNU589849:FOK589849 FXQ589849:FYG589849 GHM589849:GIC589849 GRI589849:GRY589849 HBE589849:HBU589849 HLA589849:HLQ589849 HUW589849:HVM589849 IES589849:IFI589849 IOO589849:IPE589849 IYK589849:IZA589849 JIG589849:JIW589849 JSC589849:JSS589849 KBY589849:KCO589849 KLU589849:KMK589849 KVQ589849:KWG589849 LFM589849:LGC589849 LPI589849:LPY589849 LZE589849:LZU589849 MJA589849:MJQ589849 MSW589849:MTM589849 NCS589849:NDI589849 NMO589849:NNE589849 NWK589849:NXA589849 OGG589849:OGW589849 OQC589849:OQS589849 OZY589849:PAO589849 PJU589849:PKK589849 PTQ589849:PUG589849 QDM589849:QEC589849 QNI589849:QNY589849 QXE589849:QXU589849 RHA589849:RHQ589849 RQW589849:RRM589849 SAS589849:SBI589849 SKO589849:SLE589849 SUK589849:SVA589849 TEG589849:TEW589849 TOC589849:TOS589849 TXY589849:TYO589849 UHU589849:UIK589849 URQ589849:USG589849 VBM589849:VCC589849 VLI589849:VLY589849 VVE589849:VVU589849 WFA589849:WFQ589849 WOW589849:WPM589849 WYS589849:WZI589849 MG655385:MW655385 WC655385:WS655385 AFY655385:AGO655385 APU655385:AQK655385 AZQ655385:BAG655385 BJM655385:BKC655385 BTI655385:BTY655385 CDE655385:CDU655385 CNA655385:CNQ655385 CWW655385:CXM655385 DGS655385:DHI655385 DQO655385:DRE655385 EAK655385:EBA655385 EKG655385:EKW655385 EUC655385:EUS655385 FDY655385:FEO655385 FNU655385:FOK655385 FXQ655385:FYG655385 GHM655385:GIC655385 GRI655385:GRY655385 HBE655385:HBU655385 HLA655385:HLQ655385 HUW655385:HVM655385 IES655385:IFI655385 IOO655385:IPE655385 IYK655385:IZA655385 JIG655385:JIW655385 JSC655385:JSS655385 KBY655385:KCO655385 KLU655385:KMK655385 KVQ655385:KWG655385 LFM655385:LGC655385 LPI655385:LPY655385 LZE655385:LZU655385 MJA655385:MJQ655385 MSW655385:MTM655385 NCS655385:NDI655385 NMO655385:NNE655385 NWK655385:NXA655385 OGG655385:OGW655385 OQC655385:OQS655385 OZY655385:PAO655385 PJU655385:PKK655385 PTQ655385:PUG655385 QDM655385:QEC655385 QNI655385:QNY655385 QXE655385:QXU655385 RHA655385:RHQ655385 RQW655385:RRM655385 SAS655385:SBI655385 SKO655385:SLE655385 SUK655385:SVA655385 TEG655385:TEW655385 TOC655385:TOS655385 TXY655385:TYO655385 UHU655385:UIK655385 URQ655385:USG655385 VBM655385:VCC655385 VLI655385:VLY655385 VVE655385:VVU655385 WFA655385:WFQ655385 WOW655385:WPM655385 WYS655385:WZI655385 MG720921:MW720921 WC720921:WS720921 AFY720921:AGO720921 APU720921:AQK720921 AZQ720921:BAG720921 BJM720921:BKC720921 BTI720921:BTY720921 CDE720921:CDU720921 CNA720921:CNQ720921 CWW720921:CXM720921 DGS720921:DHI720921 DQO720921:DRE720921 EAK720921:EBA720921 EKG720921:EKW720921 EUC720921:EUS720921 FDY720921:FEO720921 FNU720921:FOK720921 FXQ720921:FYG720921 GHM720921:GIC720921 GRI720921:GRY720921 HBE720921:HBU720921 HLA720921:HLQ720921 HUW720921:HVM720921 IES720921:IFI720921 IOO720921:IPE720921 IYK720921:IZA720921 JIG720921:JIW720921 JSC720921:JSS720921 KBY720921:KCO720921 KLU720921:KMK720921 KVQ720921:KWG720921 LFM720921:LGC720921 LPI720921:LPY720921 LZE720921:LZU720921 MJA720921:MJQ720921 MSW720921:MTM720921 NCS720921:NDI720921 NMO720921:NNE720921 NWK720921:NXA720921 OGG720921:OGW720921 OQC720921:OQS720921 OZY720921:PAO720921 PJU720921:PKK720921 PTQ720921:PUG720921 QDM720921:QEC720921 QNI720921:QNY720921 QXE720921:QXU720921 RHA720921:RHQ720921 RQW720921:RRM720921 SAS720921:SBI720921 SKO720921:SLE720921 SUK720921:SVA720921 TEG720921:TEW720921 TOC720921:TOS720921 TXY720921:TYO720921 UHU720921:UIK720921 URQ720921:USG720921 VBM720921:VCC720921 VLI720921:VLY720921 VVE720921:VVU720921 WFA720921:WFQ720921 WOW720921:WPM720921 WYS720921:WZI720921 MG786457:MW786457 WC786457:WS786457 AFY786457:AGO786457 APU786457:AQK786457 AZQ786457:BAG786457 BJM786457:BKC786457 BTI786457:BTY786457 CDE786457:CDU786457 CNA786457:CNQ786457 CWW786457:CXM786457 DGS786457:DHI786457 DQO786457:DRE786457 EAK786457:EBA786457 EKG786457:EKW786457 EUC786457:EUS786457 FDY786457:FEO786457 FNU786457:FOK786457 FXQ786457:FYG786457 GHM786457:GIC786457 GRI786457:GRY786457 HBE786457:HBU786457 HLA786457:HLQ786457 HUW786457:HVM786457 IES786457:IFI786457 IOO786457:IPE786457 IYK786457:IZA786457 JIG786457:JIW786457 JSC786457:JSS786457 KBY786457:KCO786457 KLU786457:KMK786457 KVQ786457:KWG786457 LFM786457:LGC786457 LPI786457:LPY786457 LZE786457:LZU786457 MJA786457:MJQ786457 MSW786457:MTM786457 NCS786457:NDI786457 NMO786457:NNE786457 NWK786457:NXA786457 OGG786457:OGW786457 OQC786457:OQS786457 OZY786457:PAO786457 PJU786457:PKK786457 PTQ786457:PUG786457 QDM786457:QEC786457 QNI786457:QNY786457 QXE786457:QXU786457 RHA786457:RHQ786457 RQW786457:RRM786457 SAS786457:SBI786457 SKO786457:SLE786457 SUK786457:SVA786457 TEG786457:TEW786457 TOC786457:TOS786457 TXY786457:TYO786457 UHU786457:UIK786457 URQ786457:USG786457 VBM786457:VCC786457 VLI786457:VLY786457 VVE786457:VVU786457 WFA786457:WFQ786457 WOW786457:WPM786457 WYS786457:WZI786457 MG851993:MW851993 WC851993:WS851993 AFY851993:AGO851993 APU851993:AQK851993 AZQ851993:BAG851993 BJM851993:BKC851993 BTI851993:BTY851993 CDE851993:CDU851993 CNA851993:CNQ851993 CWW851993:CXM851993 DGS851993:DHI851993 DQO851993:DRE851993 EAK851993:EBA851993 EKG851993:EKW851993 EUC851993:EUS851993 FDY851993:FEO851993 FNU851993:FOK851993 FXQ851993:FYG851993 GHM851993:GIC851993 GRI851993:GRY851993 HBE851993:HBU851993 HLA851993:HLQ851993 HUW851993:HVM851993 IES851993:IFI851993 IOO851993:IPE851993 IYK851993:IZA851993 JIG851993:JIW851993 JSC851993:JSS851993 KBY851993:KCO851993 KLU851993:KMK851993 KVQ851993:KWG851993 LFM851993:LGC851993 LPI851993:LPY851993 LZE851993:LZU851993 MJA851993:MJQ851993 MSW851993:MTM851993 NCS851993:NDI851993 NMO851993:NNE851993 NWK851993:NXA851993 OGG851993:OGW851993 OQC851993:OQS851993 OZY851993:PAO851993 PJU851993:PKK851993 PTQ851993:PUG851993 QDM851993:QEC851993 QNI851993:QNY851993 QXE851993:QXU851993 RHA851993:RHQ851993 RQW851993:RRM851993 SAS851993:SBI851993 SKO851993:SLE851993 SUK851993:SVA851993 TEG851993:TEW851993 TOC851993:TOS851993 TXY851993:TYO851993 UHU851993:UIK851993 URQ851993:USG851993 VBM851993:VCC851993 VLI851993:VLY851993 VVE851993:VVU851993 WFA851993:WFQ851993 WOW851993:WPM851993 WYS851993:WZI851993 MG917529:MW917529 WC917529:WS917529 AFY917529:AGO917529 APU917529:AQK917529 AZQ917529:BAG917529 BJM917529:BKC917529 BTI917529:BTY917529 CDE917529:CDU917529 CNA917529:CNQ917529 CWW917529:CXM917529 DGS917529:DHI917529 DQO917529:DRE917529 EAK917529:EBA917529 EKG917529:EKW917529 EUC917529:EUS917529 FDY917529:FEO917529 FNU917529:FOK917529 FXQ917529:FYG917529 GHM917529:GIC917529 GRI917529:GRY917529 HBE917529:HBU917529 HLA917529:HLQ917529 HUW917529:HVM917529 IES917529:IFI917529 IOO917529:IPE917529 IYK917529:IZA917529 JIG917529:JIW917529 JSC917529:JSS917529 KBY917529:KCO917529 KLU917529:KMK917529 KVQ917529:KWG917529 LFM917529:LGC917529 LPI917529:LPY917529 LZE917529:LZU917529 MJA917529:MJQ917529 MSW917529:MTM917529 NCS917529:NDI917529 NMO917529:NNE917529 NWK917529:NXA917529 OGG917529:OGW917529 OQC917529:OQS917529 OZY917529:PAO917529 PJU917529:PKK917529 PTQ917529:PUG917529 QDM917529:QEC917529 QNI917529:QNY917529 QXE917529:QXU917529 RHA917529:RHQ917529 RQW917529:RRM917529 SAS917529:SBI917529 SKO917529:SLE917529 SUK917529:SVA917529 TEG917529:TEW917529 TOC917529:TOS917529 TXY917529:TYO917529 UHU917529:UIK917529 URQ917529:USG917529 VBM917529:VCC917529 VLI917529:VLY917529 VVE917529:VVU917529 WFA917529:WFQ917529 WOW917529:WPM917529 WYS917529:WZI917529 MG983065:MW983065 WC983065:WS983065 AFY983065:AGO983065 APU983065:AQK983065 AZQ983065:BAG983065 BJM983065:BKC983065 BTI983065:BTY983065 CDE983065:CDU983065 CNA983065:CNQ983065 CWW983065:CXM983065 DGS983065:DHI983065 DQO983065:DRE983065 EAK983065:EBA983065 EKG983065:EKW983065 EUC983065:EUS983065 FDY983065:FEO983065 FNU983065:FOK983065 FXQ983065:FYG983065 GHM983065:GIC983065 GRI983065:GRY983065 HBE983065:HBU983065 HLA983065:HLQ983065 HUW983065:HVM983065 IES983065:IFI983065 IOO983065:IPE983065 IYK983065:IZA983065 JIG983065:JIW983065 JSC983065:JSS983065 KBY983065:KCO983065 KLU983065:KMK983065 KVQ983065:KWG983065 LFM983065:LGC983065 LPI983065:LPY983065 LZE983065:LZU983065 MJA983065:MJQ983065 MSW983065:MTM983065 NCS983065:NDI983065 NMO983065:NNE983065 NWK983065:NXA983065 OGG983065:OGW983065 OQC983065:OQS983065 OZY983065:PAO983065 PJU983065:PKK983065 PTQ983065:PUG983065 QDM983065:QEC983065 QNI983065:QNY983065 QXE983065:QXU983065 RHA983065:RHQ983065 RQW983065:RRM983065 SAS983065:SBI983065 SKO983065:SLE983065 SUK983065:SVA983065 TEG983065:TEW983065 TOC983065:TOS983065 TXY983065:TYO983065 UHU983065:UIK983065 URQ983065:USG983065 VBM983065:VCC983065 VLI983065:VLY983065 VVE983065:VVU983065 WFA983065:WFQ983065 WOW983065:WPM983065 L29:DH29 L983065:DH983065 L917529:DH917529 L851993:DH851993 L786457:DH786457 L720921:DH720921 L655385:DH655385 L589849:DH589849 L524313:DH524313 L458777:DH458777 L393241:DH393241 L327705:DH327705 L262169:DH262169 L196633:DH196633 L131097:DH131097 L65561:DH65561"/>
    <dataValidation allowBlank="1" prompt="Для выбора выполните двойной щелчок левой клавиши мыши по соответствующей ячейке." sqref="MG65562:MW65565 WC65562:WS65565 AFY65562:AGO65565 APU65562:AQK65565 AZQ65562:BAG65565 BJM65562:BKC65565 BTI65562:BTY65565 CDE65562:CDU65565 CNA65562:CNQ65565 CWW65562:CXM65565 DGS65562:DHI65565 DQO65562:DRE65565 EAK65562:EBA65565 EKG65562:EKW65565 EUC65562:EUS65565 FDY65562:FEO65565 FNU65562:FOK65565 FXQ65562:FYG65565 GHM65562:GIC65565 GRI65562:GRY65565 HBE65562:HBU65565 HLA65562:HLQ65565 HUW65562:HVM65565 IES65562:IFI65565 IOO65562:IPE65565 IYK65562:IZA65565 JIG65562:JIW65565 JSC65562:JSS65565 KBY65562:KCO65565 KLU65562:KMK65565 KVQ65562:KWG65565 LFM65562:LGC65565 LPI65562:LPY65565 LZE65562:LZU65565 MJA65562:MJQ65565 MSW65562:MTM65565 NCS65562:NDI65565 NMO65562:NNE65565 NWK65562:NXA65565 OGG65562:OGW65565 OQC65562:OQS65565 OZY65562:PAO65565 PJU65562:PKK65565 PTQ65562:PUG65565 QDM65562:QEC65565 QNI65562:QNY65565 QXE65562:QXU65565 RHA65562:RHQ65565 RQW65562:RRM65565 SAS65562:SBI65565 SKO65562:SLE65565 SUK65562:SVA65565 TEG65562:TEW65565 TOC65562:TOS65565 TXY65562:TYO65565 UHU65562:UIK65565 URQ65562:USG65565 VBM65562:VCC65565 VLI65562:VLY65565 VVE65562:VVU65565 WFA65562:WFQ65565 WOW65562:WPM65565 WYS65562:WZI65565 MG131098:MW131101 WC131098:WS131101 AFY131098:AGO131101 APU131098:AQK131101 AZQ131098:BAG131101 BJM131098:BKC131101 BTI131098:BTY131101 CDE131098:CDU131101 CNA131098:CNQ131101 CWW131098:CXM131101 DGS131098:DHI131101 DQO131098:DRE131101 EAK131098:EBA131101 EKG131098:EKW131101 EUC131098:EUS131101 FDY131098:FEO131101 FNU131098:FOK131101 FXQ131098:FYG131101 GHM131098:GIC131101 GRI131098:GRY131101 HBE131098:HBU131101 HLA131098:HLQ131101 HUW131098:HVM131101 IES131098:IFI131101 IOO131098:IPE131101 IYK131098:IZA131101 JIG131098:JIW131101 JSC131098:JSS131101 KBY131098:KCO131101 KLU131098:KMK131101 KVQ131098:KWG131101 LFM131098:LGC131101 LPI131098:LPY131101 LZE131098:LZU131101 MJA131098:MJQ131101 MSW131098:MTM131101 NCS131098:NDI131101 NMO131098:NNE131101 NWK131098:NXA131101 OGG131098:OGW131101 OQC131098:OQS131101 OZY131098:PAO131101 PJU131098:PKK131101 PTQ131098:PUG131101 QDM131098:QEC131101 QNI131098:QNY131101 QXE131098:QXU131101 RHA131098:RHQ131101 RQW131098:RRM131101 SAS131098:SBI131101 SKO131098:SLE131101 SUK131098:SVA131101 TEG131098:TEW131101 TOC131098:TOS131101 TXY131098:TYO131101 UHU131098:UIK131101 URQ131098:USG131101 VBM131098:VCC131101 VLI131098:VLY131101 VVE131098:VVU131101 WFA131098:WFQ131101 WOW131098:WPM131101 WYS131098:WZI131101 MG196634:MW196637 WC196634:WS196637 AFY196634:AGO196637 APU196634:AQK196637 AZQ196634:BAG196637 BJM196634:BKC196637 BTI196634:BTY196637 CDE196634:CDU196637 CNA196634:CNQ196637 CWW196634:CXM196637 DGS196634:DHI196637 DQO196634:DRE196637 EAK196634:EBA196637 EKG196634:EKW196637 EUC196634:EUS196637 FDY196634:FEO196637 FNU196634:FOK196637 FXQ196634:FYG196637 GHM196634:GIC196637 GRI196634:GRY196637 HBE196634:HBU196637 HLA196634:HLQ196637 HUW196634:HVM196637 IES196634:IFI196637 IOO196634:IPE196637 IYK196634:IZA196637 JIG196634:JIW196637 JSC196634:JSS196637 KBY196634:KCO196637 KLU196634:KMK196637 KVQ196634:KWG196637 LFM196634:LGC196637 LPI196634:LPY196637 LZE196634:LZU196637 MJA196634:MJQ196637 MSW196634:MTM196637 NCS196634:NDI196637 NMO196634:NNE196637 NWK196634:NXA196637 OGG196634:OGW196637 OQC196634:OQS196637 OZY196634:PAO196637 PJU196634:PKK196637 PTQ196634:PUG196637 QDM196634:QEC196637 QNI196634:QNY196637 QXE196634:QXU196637 RHA196634:RHQ196637 RQW196634:RRM196637 SAS196634:SBI196637 SKO196634:SLE196637 SUK196634:SVA196637 TEG196634:TEW196637 TOC196634:TOS196637 TXY196634:TYO196637 UHU196634:UIK196637 URQ196634:USG196637 VBM196634:VCC196637 VLI196634:VLY196637 VVE196634:VVU196637 WFA196634:WFQ196637 WOW196634:WPM196637 WYS196634:WZI196637 MG262170:MW262173 WC262170:WS262173 AFY262170:AGO262173 APU262170:AQK262173 AZQ262170:BAG262173 BJM262170:BKC262173 BTI262170:BTY262173 CDE262170:CDU262173 CNA262170:CNQ262173 CWW262170:CXM262173 DGS262170:DHI262173 DQO262170:DRE262173 EAK262170:EBA262173 EKG262170:EKW262173 EUC262170:EUS262173 FDY262170:FEO262173 FNU262170:FOK262173 FXQ262170:FYG262173 GHM262170:GIC262173 GRI262170:GRY262173 HBE262170:HBU262173 HLA262170:HLQ262173 HUW262170:HVM262173 IES262170:IFI262173 IOO262170:IPE262173 IYK262170:IZA262173 JIG262170:JIW262173 JSC262170:JSS262173 KBY262170:KCO262173 KLU262170:KMK262173 KVQ262170:KWG262173 LFM262170:LGC262173 LPI262170:LPY262173 LZE262170:LZU262173 MJA262170:MJQ262173 MSW262170:MTM262173 NCS262170:NDI262173 NMO262170:NNE262173 NWK262170:NXA262173 OGG262170:OGW262173 OQC262170:OQS262173 OZY262170:PAO262173 PJU262170:PKK262173 PTQ262170:PUG262173 QDM262170:QEC262173 QNI262170:QNY262173 QXE262170:QXU262173 RHA262170:RHQ262173 RQW262170:RRM262173 SAS262170:SBI262173 SKO262170:SLE262173 SUK262170:SVA262173 TEG262170:TEW262173 TOC262170:TOS262173 TXY262170:TYO262173 UHU262170:UIK262173 URQ262170:USG262173 VBM262170:VCC262173 VLI262170:VLY262173 VVE262170:VVU262173 WFA262170:WFQ262173 WOW262170:WPM262173 WYS262170:WZI262173 MG327706:MW327709 WC327706:WS327709 AFY327706:AGO327709 APU327706:AQK327709 AZQ327706:BAG327709 BJM327706:BKC327709 BTI327706:BTY327709 CDE327706:CDU327709 CNA327706:CNQ327709 CWW327706:CXM327709 DGS327706:DHI327709 DQO327706:DRE327709 EAK327706:EBA327709 EKG327706:EKW327709 EUC327706:EUS327709 FDY327706:FEO327709 FNU327706:FOK327709 FXQ327706:FYG327709 GHM327706:GIC327709 GRI327706:GRY327709 HBE327706:HBU327709 HLA327706:HLQ327709 HUW327706:HVM327709 IES327706:IFI327709 IOO327706:IPE327709 IYK327706:IZA327709 JIG327706:JIW327709 JSC327706:JSS327709 KBY327706:KCO327709 KLU327706:KMK327709 KVQ327706:KWG327709 LFM327706:LGC327709 LPI327706:LPY327709 LZE327706:LZU327709 MJA327706:MJQ327709 MSW327706:MTM327709 NCS327706:NDI327709 NMO327706:NNE327709 NWK327706:NXA327709 OGG327706:OGW327709 OQC327706:OQS327709 OZY327706:PAO327709 PJU327706:PKK327709 PTQ327706:PUG327709 QDM327706:QEC327709 QNI327706:QNY327709 QXE327706:QXU327709 RHA327706:RHQ327709 RQW327706:RRM327709 SAS327706:SBI327709 SKO327706:SLE327709 SUK327706:SVA327709 TEG327706:TEW327709 TOC327706:TOS327709 TXY327706:TYO327709 UHU327706:UIK327709 URQ327706:USG327709 VBM327706:VCC327709 VLI327706:VLY327709 VVE327706:VVU327709 WFA327706:WFQ327709 WOW327706:WPM327709 WYS327706:WZI327709 MG393242:MW393245 WC393242:WS393245 AFY393242:AGO393245 APU393242:AQK393245 AZQ393242:BAG393245 BJM393242:BKC393245 BTI393242:BTY393245 CDE393242:CDU393245 CNA393242:CNQ393245 CWW393242:CXM393245 DGS393242:DHI393245 DQO393242:DRE393245 EAK393242:EBA393245 EKG393242:EKW393245 EUC393242:EUS393245 FDY393242:FEO393245 FNU393242:FOK393245 FXQ393242:FYG393245 GHM393242:GIC393245 GRI393242:GRY393245 HBE393242:HBU393245 HLA393242:HLQ393245 HUW393242:HVM393245 IES393242:IFI393245 IOO393242:IPE393245 IYK393242:IZA393245 JIG393242:JIW393245 JSC393242:JSS393245 KBY393242:KCO393245 KLU393242:KMK393245 KVQ393242:KWG393245 LFM393242:LGC393245 LPI393242:LPY393245 LZE393242:LZU393245 MJA393242:MJQ393245 MSW393242:MTM393245 NCS393242:NDI393245 NMO393242:NNE393245 NWK393242:NXA393245 OGG393242:OGW393245 OQC393242:OQS393245 OZY393242:PAO393245 PJU393242:PKK393245 PTQ393242:PUG393245 QDM393242:QEC393245 QNI393242:QNY393245 QXE393242:QXU393245 RHA393242:RHQ393245 RQW393242:RRM393245 SAS393242:SBI393245 SKO393242:SLE393245 SUK393242:SVA393245 TEG393242:TEW393245 TOC393242:TOS393245 TXY393242:TYO393245 UHU393242:UIK393245 URQ393242:USG393245 VBM393242:VCC393245 VLI393242:VLY393245 VVE393242:VVU393245 WFA393242:WFQ393245 WOW393242:WPM393245 WYS393242:WZI393245 MG458778:MW458781 WC458778:WS458781 AFY458778:AGO458781 APU458778:AQK458781 AZQ458778:BAG458781 BJM458778:BKC458781 BTI458778:BTY458781 CDE458778:CDU458781 CNA458778:CNQ458781 CWW458778:CXM458781 DGS458778:DHI458781 DQO458778:DRE458781 EAK458778:EBA458781 EKG458778:EKW458781 EUC458778:EUS458781 FDY458778:FEO458781 FNU458778:FOK458781 FXQ458778:FYG458781 GHM458778:GIC458781 GRI458778:GRY458781 HBE458778:HBU458781 HLA458778:HLQ458781 HUW458778:HVM458781 IES458778:IFI458781 IOO458778:IPE458781 IYK458778:IZA458781 JIG458778:JIW458781 JSC458778:JSS458781 KBY458778:KCO458781 KLU458778:KMK458781 KVQ458778:KWG458781 LFM458778:LGC458781 LPI458778:LPY458781 LZE458778:LZU458781 MJA458778:MJQ458781 MSW458778:MTM458781 NCS458778:NDI458781 NMO458778:NNE458781 NWK458778:NXA458781 OGG458778:OGW458781 OQC458778:OQS458781 OZY458778:PAO458781 PJU458778:PKK458781 PTQ458778:PUG458781 QDM458778:QEC458781 QNI458778:QNY458781 QXE458778:QXU458781 RHA458778:RHQ458781 RQW458778:RRM458781 SAS458778:SBI458781 SKO458778:SLE458781 SUK458778:SVA458781 TEG458778:TEW458781 TOC458778:TOS458781 TXY458778:TYO458781 UHU458778:UIK458781 URQ458778:USG458781 VBM458778:VCC458781 VLI458778:VLY458781 VVE458778:VVU458781 WFA458778:WFQ458781 WOW458778:WPM458781 WYS458778:WZI458781 MG524314:MW524317 WC524314:WS524317 AFY524314:AGO524317 APU524314:AQK524317 AZQ524314:BAG524317 BJM524314:BKC524317 BTI524314:BTY524317 CDE524314:CDU524317 CNA524314:CNQ524317 CWW524314:CXM524317 DGS524314:DHI524317 DQO524314:DRE524317 EAK524314:EBA524317 EKG524314:EKW524317 EUC524314:EUS524317 FDY524314:FEO524317 FNU524314:FOK524317 FXQ524314:FYG524317 GHM524314:GIC524317 GRI524314:GRY524317 HBE524314:HBU524317 HLA524314:HLQ524317 HUW524314:HVM524317 IES524314:IFI524317 IOO524314:IPE524317 IYK524314:IZA524317 JIG524314:JIW524317 JSC524314:JSS524317 KBY524314:KCO524317 KLU524314:KMK524317 KVQ524314:KWG524317 LFM524314:LGC524317 LPI524314:LPY524317 LZE524314:LZU524317 MJA524314:MJQ524317 MSW524314:MTM524317 NCS524314:NDI524317 NMO524314:NNE524317 NWK524314:NXA524317 OGG524314:OGW524317 OQC524314:OQS524317 OZY524314:PAO524317 PJU524314:PKK524317 PTQ524314:PUG524317 QDM524314:QEC524317 QNI524314:QNY524317 QXE524314:QXU524317 RHA524314:RHQ524317 RQW524314:RRM524317 SAS524314:SBI524317 SKO524314:SLE524317 SUK524314:SVA524317 TEG524314:TEW524317 TOC524314:TOS524317 TXY524314:TYO524317 UHU524314:UIK524317 URQ524314:USG524317 VBM524314:VCC524317 VLI524314:VLY524317 VVE524314:VVU524317 WFA524314:WFQ524317 WOW524314:WPM524317 WYS524314:WZI524317 MG589850:MW589853 WC589850:WS589853 AFY589850:AGO589853 APU589850:AQK589853 AZQ589850:BAG589853 BJM589850:BKC589853 BTI589850:BTY589853 CDE589850:CDU589853 CNA589850:CNQ589853 CWW589850:CXM589853 DGS589850:DHI589853 DQO589850:DRE589853 EAK589850:EBA589853 EKG589850:EKW589853 EUC589850:EUS589853 FDY589850:FEO589853 FNU589850:FOK589853 FXQ589850:FYG589853 GHM589850:GIC589853 GRI589850:GRY589853 HBE589850:HBU589853 HLA589850:HLQ589853 HUW589850:HVM589853 IES589850:IFI589853 IOO589850:IPE589853 IYK589850:IZA589853 JIG589850:JIW589853 JSC589850:JSS589853 KBY589850:KCO589853 KLU589850:KMK589853 KVQ589850:KWG589853 LFM589850:LGC589853 LPI589850:LPY589853 LZE589850:LZU589853 MJA589850:MJQ589853 MSW589850:MTM589853 NCS589850:NDI589853 NMO589850:NNE589853 NWK589850:NXA589853 OGG589850:OGW589853 OQC589850:OQS589853 OZY589850:PAO589853 PJU589850:PKK589853 PTQ589850:PUG589853 QDM589850:QEC589853 QNI589850:QNY589853 QXE589850:QXU589853 RHA589850:RHQ589853 RQW589850:RRM589853 SAS589850:SBI589853 SKO589850:SLE589853 SUK589850:SVA589853 TEG589850:TEW589853 TOC589850:TOS589853 TXY589850:TYO589853 UHU589850:UIK589853 URQ589850:USG589853 VBM589850:VCC589853 VLI589850:VLY589853 VVE589850:VVU589853 WFA589850:WFQ589853 WOW589850:WPM589853 WYS589850:WZI589853 MG655386:MW655389 WC655386:WS655389 AFY655386:AGO655389 APU655386:AQK655389 AZQ655386:BAG655389 BJM655386:BKC655389 BTI655386:BTY655389 CDE655386:CDU655389 CNA655386:CNQ655389 CWW655386:CXM655389 DGS655386:DHI655389 DQO655386:DRE655389 EAK655386:EBA655389 EKG655386:EKW655389 EUC655386:EUS655389 FDY655386:FEO655389 FNU655386:FOK655389 FXQ655386:FYG655389 GHM655386:GIC655389 GRI655386:GRY655389 HBE655386:HBU655389 HLA655386:HLQ655389 HUW655386:HVM655389 IES655386:IFI655389 IOO655386:IPE655389 IYK655386:IZA655389 JIG655386:JIW655389 JSC655386:JSS655389 KBY655386:KCO655389 KLU655386:KMK655389 KVQ655386:KWG655389 LFM655386:LGC655389 LPI655386:LPY655389 LZE655386:LZU655389 MJA655386:MJQ655389 MSW655386:MTM655389 NCS655386:NDI655389 NMO655386:NNE655389 NWK655386:NXA655389 OGG655386:OGW655389 OQC655386:OQS655389 OZY655386:PAO655389 PJU655386:PKK655389 PTQ655386:PUG655389 QDM655386:QEC655389 QNI655386:QNY655389 QXE655386:QXU655389 RHA655386:RHQ655389 RQW655386:RRM655389 SAS655386:SBI655389 SKO655386:SLE655389 SUK655386:SVA655389 TEG655386:TEW655389 TOC655386:TOS655389 TXY655386:TYO655389 UHU655386:UIK655389 URQ655386:USG655389 VBM655386:VCC655389 VLI655386:VLY655389 VVE655386:VVU655389 WFA655386:WFQ655389 WOW655386:WPM655389 WYS655386:WZI655389 MG720922:MW720925 WC720922:WS720925 AFY720922:AGO720925 APU720922:AQK720925 AZQ720922:BAG720925 BJM720922:BKC720925 BTI720922:BTY720925 CDE720922:CDU720925 CNA720922:CNQ720925 CWW720922:CXM720925 DGS720922:DHI720925 DQO720922:DRE720925 EAK720922:EBA720925 EKG720922:EKW720925 EUC720922:EUS720925 FDY720922:FEO720925 FNU720922:FOK720925 FXQ720922:FYG720925 GHM720922:GIC720925 GRI720922:GRY720925 HBE720922:HBU720925 HLA720922:HLQ720925 HUW720922:HVM720925 IES720922:IFI720925 IOO720922:IPE720925 IYK720922:IZA720925 JIG720922:JIW720925 JSC720922:JSS720925 KBY720922:KCO720925 KLU720922:KMK720925 KVQ720922:KWG720925 LFM720922:LGC720925 LPI720922:LPY720925 LZE720922:LZU720925 MJA720922:MJQ720925 MSW720922:MTM720925 NCS720922:NDI720925 NMO720922:NNE720925 NWK720922:NXA720925 OGG720922:OGW720925 OQC720922:OQS720925 OZY720922:PAO720925 PJU720922:PKK720925 PTQ720922:PUG720925 QDM720922:QEC720925 QNI720922:QNY720925 QXE720922:QXU720925 RHA720922:RHQ720925 RQW720922:RRM720925 SAS720922:SBI720925 SKO720922:SLE720925 SUK720922:SVA720925 TEG720922:TEW720925 TOC720922:TOS720925 TXY720922:TYO720925 UHU720922:UIK720925 URQ720922:USG720925 VBM720922:VCC720925 VLI720922:VLY720925 VVE720922:VVU720925 WFA720922:WFQ720925 WOW720922:WPM720925 WYS720922:WZI720925 MG786458:MW786461 WC786458:WS786461 AFY786458:AGO786461 APU786458:AQK786461 AZQ786458:BAG786461 BJM786458:BKC786461 BTI786458:BTY786461 CDE786458:CDU786461 CNA786458:CNQ786461 CWW786458:CXM786461 DGS786458:DHI786461 DQO786458:DRE786461 EAK786458:EBA786461 EKG786458:EKW786461 EUC786458:EUS786461 FDY786458:FEO786461 FNU786458:FOK786461 FXQ786458:FYG786461 GHM786458:GIC786461 GRI786458:GRY786461 HBE786458:HBU786461 HLA786458:HLQ786461 HUW786458:HVM786461 IES786458:IFI786461 IOO786458:IPE786461 IYK786458:IZA786461 JIG786458:JIW786461 JSC786458:JSS786461 KBY786458:KCO786461 KLU786458:KMK786461 KVQ786458:KWG786461 LFM786458:LGC786461 LPI786458:LPY786461 LZE786458:LZU786461 MJA786458:MJQ786461 MSW786458:MTM786461 NCS786458:NDI786461 NMO786458:NNE786461 NWK786458:NXA786461 OGG786458:OGW786461 OQC786458:OQS786461 OZY786458:PAO786461 PJU786458:PKK786461 PTQ786458:PUG786461 QDM786458:QEC786461 QNI786458:QNY786461 QXE786458:QXU786461 RHA786458:RHQ786461 RQW786458:RRM786461 SAS786458:SBI786461 SKO786458:SLE786461 SUK786458:SVA786461 TEG786458:TEW786461 TOC786458:TOS786461 TXY786458:TYO786461 UHU786458:UIK786461 URQ786458:USG786461 VBM786458:VCC786461 VLI786458:VLY786461 VVE786458:VVU786461 WFA786458:WFQ786461 WOW786458:WPM786461 WYS786458:WZI786461 MG851994:MW851997 WC851994:WS851997 AFY851994:AGO851997 APU851994:AQK851997 AZQ851994:BAG851997 BJM851994:BKC851997 BTI851994:BTY851997 CDE851994:CDU851997 CNA851994:CNQ851997 CWW851994:CXM851997 DGS851994:DHI851997 DQO851994:DRE851997 EAK851994:EBA851997 EKG851994:EKW851997 EUC851994:EUS851997 FDY851994:FEO851997 FNU851994:FOK851997 FXQ851994:FYG851997 GHM851994:GIC851997 GRI851994:GRY851997 HBE851994:HBU851997 HLA851994:HLQ851997 HUW851994:HVM851997 IES851994:IFI851997 IOO851994:IPE851997 IYK851994:IZA851997 JIG851994:JIW851997 JSC851994:JSS851997 KBY851994:KCO851997 KLU851994:KMK851997 KVQ851994:KWG851997 LFM851994:LGC851997 LPI851994:LPY851997 LZE851994:LZU851997 MJA851994:MJQ851997 MSW851994:MTM851997 NCS851994:NDI851997 NMO851994:NNE851997 NWK851994:NXA851997 OGG851994:OGW851997 OQC851994:OQS851997 OZY851994:PAO851997 PJU851994:PKK851997 PTQ851994:PUG851997 QDM851994:QEC851997 QNI851994:QNY851997 QXE851994:QXU851997 RHA851994:RHQ851997 RQW851994:RRM851997 SAS851994:SBI851997 SKO851994:SLE851997 SUK851994:SVA851997 TEG851994:TEW851997 TOC851994:TOS851997 TXY851994:TYO851997 UHU851994:UIK851997 URQ851994:USG851997 VBM851994:VCC851997 VLI851994:VLY851997 VVE851994:VVU851997 WFA851994:WFQ851997 WOW851994:WPM851997 WYS851994:WZI851997 MG917530:MW917533 WC917530:WS917533 AFY917530:AGO917533 APU917530:AQK917533 AZQ917530:BAG917533 BJM917530:BKC917533 BTI917530:BTY917533 CDE917530:CDU917533 CNA917530:CNQ917533 CWW917530:CXM917533 DGS917530:DHI917533 DQO917530:DRE917533 EAK917530:EBA917533 EKG917530:EKW917533 EUC917530:EUS917533 FDY917530:FEO917533 FNU917530:FOK917533 FXQ917530:FYG917533 GHM917530:GIC917533 GRI917530:GRY917533 HBE917530:HBU917533 HLA917530:HLQ917533 HUW917530:HVM917533 IES917530:IFI917533 IOO917530:IPE917533 IYK917530:IZA917533 JIG917530:JIW917533 JSC917530:JSS917533 KBY917530:KCO917533 KLU917530:KMK917533 KVQ917530:KWG917533 LFM917530:LGC917533 LPI917530:LPY917533 LZE917530:LZU917533 MJA917530:MJQ917533 MSW917530:MTM917533 NCS917530:NDI917533 NMO917530:NNE917533 NWK917530:NXA917533 OGG917530:OGW917533 OQC917530:OQS917533 OZY917530:PAO917533 PJU917530:PKK917533 PTQ917530:PUG917533 QDM917530:QEC917533 QNI917530:QNY917533 QXE917530:QXU917533 RHA917530:RHQ917533 RQW917530:RRM917533 SAS917530:SBI917533 SKO917530:SLE917533 SUK917530:SVA917533 TEG917530:TEW917533 TOC917530:TOS917533 TXY917530:TYO917533 UHU917530:UIK917533 URQ917530:USG917533 VBM917530:VCC917533 VLI917530:VLY917533 VVE917530:VVU917533 WFA917530:WFQ917533 WOW917530:WPM917533 WYS917530:WZI917533 MG983066:MW983069 WC983066:WS983069 AFY983066:AGO983069 APU983066:AQK983069 AZQ983066:BAG983069 BJM983066:BKC983069 BTI983066:BTY983069 CDE983066:CDU983069 CNA983066:CNQ983069 CWW983066:CXM983069 DGS983066:DHI983069 DQO983066:DRE983069 EAK983066:EBA983069 EKG983066:EKW983069 EUC983066:EUS983069 FDY983066:FEO983069 FNU983066:FOK983069 FXQ983066:FYG983069 GHM983066:GIC983069 GRI983066:GRY983069 HBE983066:HBU983069 HLA983066:HLQ983069 HUW983066:HVM983069 IES983066:IFI983069 IOO983066:IPE983069 IYK983066:IZA983069 JIG983066:JIW983069 JSC983066:JSS983069 KBY983066:KCO983069 KLU983066:KMK983069 KVQ983066:KWG983069 LFM983066:LGC983069 LPI983066:LPY983069 LZE983066:LZU983069 MJA983066:MJQ983069 MSW983066:MTM983069 NCS983066:NDI983069 NMO983066:NNE983069 NWK983066:NXA983069 OGG983066:OGW983069 OQC983066:OQS983069 OZY983066:PAO983069 PJU983066:PKK983069 PTQ983066:PUG983069 QDM983066:QEC983069 QNI983066:QNY983069 QXE983066:QXU983069 RHA983066:RHQ983069 RQW983066:RRM983069 SAS983066:SBI983069 SKO983066:SLE983069 SUK983066:SVA983069 TEG983066:TEW983069 TOC983066:TOS983069 TXY983066:TYO983069 UHU983066:UIK983069 URQ983066:USG983069 VBM983066:VCC983069 VLI983066:VLY983069 VVE983066:VVU983069 WFA983066:WFQ983069 WOW983066:WPM983069 WYS983066:WZI983069 WYS983062:WZI983064 MG65558:MW65560 WC65558:WS65560 AFY65558:AGO65560 APU65558:AQK65560 AZQ65558:BAG65560 BJM65558:BKC65560 BTI65558:BTY65560 CDE65558:CDU65560 CNA65558:CNQ65560 CWW65558:CXM65560 DGS65558:DHI65560 DQO65558:DRE65560 EAK65558:EBA65560 EKG65558:EKW65560 EUC65558:EUS65560 FDY65558:FEO65560 FNU65558:FOK65560 FXQ65558:FYG65560 GHM65558:GIC65560 GRI65558:GRY65560 HBE65558:HBU65560 HLA65558:HLQ65560 HUW65558:HVM65560 IES65558:IFI65560 IOO65558:IPE65560 IYK65558:IZA65560 JIG65558:JIW65560 JSC65558:JSS65560 KBY65558:KCO65560 KLU65558:KMK65560 KVQ65558:KWG65560 LFM65558:LGC65560 LPI65558:LPY65560 LZE65558:LZU65560 MJA65558:MJQ65560 MSW65558:MTM65560 NCS65558:NDI65560 NMO65558:NNE65560 NWK65558:NXA65560 OGG65558:OGW65560 OQC65558:OQS65560 OZY65558:PAO65560 PJU65558:PKK65560 PTQ65558:PUG65560 QDM65558:QEC65560 QNI65558:QNY65560 QXE65558:QXU65560 RHA65558:RHQ65560 RQW65558:RRM65560 SAS65558:SBI65560 SKO65558:SLE65560 SUK65558:SVA65560 TEG65558:TEW65560 TOC65558:TOS65560 TXY65558:TYO65560 UHU65558:UIK65560 URQ65558:USG65560 VBM65558:VCC65560 VLI65558:VLY65560 VVE65558:VVU65560 WFA65558:WFQ65560 WOW65558:WPM65560 WYS65558:WZI65560 MG131094:MW131096 WC131094:WS131096 AFY131094:AGO131096 APU131094:AQK131096 AZQ131094:BAG131096 BJM131094:BKC131096 BTI131094:BTY131096 CDE131094:CDU131096 CNA131094:CNQ131096 CWW131094:CXM131096 DGS131094:DHI131096 DQO131094:DRE131096 EAK131094:EBA131096 EKG131094:EKW131096 EUC131094:EUS131096 FDY131094:FEO131096 FNU131094:FOK131096 FXQ131094:FYG131096 GHM131094:GIC131096 GRI131094:GRY131096 HBE131094:HBU131096 HLA131094:HLQ131096 HUW131094:HVM131096 IES131094:IFI131096 IOO131094:IPE131096 IYK131094:IZA131096 JIG131094:JIW131096 JSC131094:JSS131096 KBY131094:KCO131096 KLU131094:KMK131096 KVQ131094:KWG131096 LFM131094:LGC131096 LPI131094:LPY131096 LZE131094:LZU131096 MJA131094:MJQ131096 MSW131094:MTM131096 NCS131094:NDI131096 NMO131094:NNE131096 NWK131094:NXA131096 OGG131094:OGW131096 OQC131094:OQS131096 OZY131094:PAO131096 PJU131094:PKK131096 PTQ131094:PUG131096 QDM131094:QEC131096 QNI131094:QNY131096 QXE131094:QXU131096 RHA131094:RHQ131096 RQW131094:RRM131096 SAS131094:SBI131096 SKO131094:SLE131096 SUK131094:SVA131096 TEG131094:TEW131096 TOC131094:TOS131096 TXY131094:TYO131096 UHU131094:UIK131096 URQ131094:USG131096 VBM131094:VCC131096 VLI131094:VLY131096 VVE131094:VVU131096 WFA131094:WFQ131096 WOW131094:WPM131096 WYS131094:WZI131096 MG196630:MW196632 WC196630:WS196632 AFY196630:AGO196632 APU196630:AQK196632 AZQ196630:BAG196632 BJM196630:BKC196632 BTI196630:BTY196632 CDE196630:CDU196632 CNA196630:CNQ196632 CWW196630:CXM196632 DGS196630:DHI196632 DQO196630:DRE196632 EAK196630:EBA196632 EKG196630:EKW196632 EUC196630:EUS196632 FDY196630:FEO196632 FNU196630:FOK196632 FXQ196630:FYG196632 GHM196630:GIC196632 GRI196630:GRY196632 HBE196630:HBU196632 HLA196630:HLQ196632 HUW196630:HVM196632 IES196630:IFI196632 IOO196630:IPE196632 IYK196630:IZA196632 JIG196630:JIW196632 JSC196630:JSS196632 KBY196630:KCO196632 KLU196630:KMK196632 KVQ196630:KWG196632 LFM196630:LGC196632 LPI196630:LPY196632 LZE196630:LZU196632 MJA196630:MJQ196632 MSW196630:MTM196632 NCS196630:NDI196632 NMO196630:NNE196632 NWK196630:NXA196632 OGG196630:OGW196632 OQC196630:OQS196632 OZY196630:PAO196632 PJU196630:PKK196632 PTQ196630:PUG196632 QDM196630:QEC196632 QNI196630:QNY196632 QXE196630:QXU196632 RHA196630:RHQ196632 RQW196630:RRM196632 SAS196630:SBI196632 SKO196630:SLE196632 SUK196630:SVA196632 TEG196630:TEW196632 TOC196630:TOS196632 TXY196630:TYO196632 UHU196630:UIK196632 URQ196630:USG196632 VBM196630:VCC196632 VLI196630:VLY196632 VVE196630:VVU196632 WFA196630:WFQ196632 WOW196630:WPM196632 WYS196630:WZI196632 MG262166:MW262168 WC262166:WS262168 AFY262166:AGO262168 APU262166:AQK262168 AZQ262166:BAG262168 BJM262166:BKC262168 BTI262166:BTY262168 CDE262166:CDU262168 CNA262166:CNQ262168 CWW262166:CXM262168 DGS262166:DHI262168 DQO262166:DRE262168 EAK262166:EBA262168 EKG262166:EKW262168 EUC262166:EUS262168 FDY262166:FEO262168 FNU262166:FOK262168 FXQ262166:FYG262168 GHM262166:GIC262168 GRI262166:GRY262168 HBE262166:HBU262168 HLA262166:HLQ262168 HUW262166:HVM262168 IES262166:IFI262168 IOO262166:IPE262168 IYK262166:IZA262168 JIG262166:JIW262168 JSC262166:JSS262168 KBY262166:KCO262168 KLU262166:KMK262168 KVQ262166:KWG262168 LFM262166:LGC262168 LPI262166:LPY262168 LZE262166:LZU262168 MJA262166:MJQ262168 MSW262166:MTM262168 NCS262166:NDI262168 NMO262166:NNE262168 NWK262166:NXA262168 OGG262166:OGW262168 OQC262166:OQS262168 OZY262166:PAO262168 PJU262166:PKK262168 PTQ262166:PUG262168 QDM262166:QEC262168 QNI262166:QNY262168 QXE262166:QXU262168 RHA262166:RHQ262168 RQW262166:RRM262168 SAS262166:SBI262168 SKO262166:SLE262168 SUK262166:SVA262168 TEG262166:TEW262168 TOC262166:TOS262168 TXY262166:TYO262168 UHU262166:UIK262168 URQ262166:USG262168 VBM262166:VCC262168 VLI262166:VLY262168 VVE262166:VVU262168 WFA262166:WFQ262168 WOW262166:WPM262168 WYS262166:WZI262168 MG327702:MW327704 WC327702:WS327704 AFY327702:AGO327704 APU327702:AQK327704 AZQ327702:BAG327704 BJM327702:BKC327704 BTI327702:BTY327704 CDE327702:CDU327704 CNA327702:CNQ327704 CWW327702:CXM327704 DGS327702:DHI327704 DQO327702:DRE327704 EAK327702:EBA327704 EKG327702:EKW327704 EUC327702:EUS327704 FDY327702:FEO327704 FNU327702:FOK327704 FXQ327702:FYG327704 GHM327702:GIC327704 GRI327702:GRY327704 HBE327702:HBU327704 HLA327702:HLQ327704 HUW327702:HVM327704 IES327702:IFI327704 IOO327702:IPE327704 IYK327702:IZA327704 JIG327702:JIW327704 JSC327702:JSS327704 KBY327702:KCO327704 KLU327702:KMK327704 KVQ327702:KWG327704 LFM327702:LGC327704 LPI327702:LPY327704 LZE327702:LZU327704 MJA327702:MJQ327704 MSW327702:MTM327704 NCS327702:NDI327704 NMO327702:NNE327704 NWK327702:NXA327704 OGG327702:OGW327704 OQC327702:OQS327704 OZY327702:PAO327704 PJU327702:PKK327704 PTQ327702:PUG327704 QDM327702:QEC327704 QNI327702:QNY327704 QXE327702:QXU327704 RHA327702:RHQ327704 RQW327702:RRM327704 SAS327702:SBI327704 SKO327702:SLE327704 SUK327702:SVA327704 TEG327702:TEW327704 TOC327702:TOS327704 TXY327702:TYO327704 UHU327702:UIK327704 URQ327702:USG327704 VBM327702:VCC327704 VLI327702:VLY327704 VVE327702:VVU327704 WFA327702:WFQ327704 WOW327702:WPM327704 WYS327702:WZI327704 MG393238:MW393240 WC393238:WS393240 AFY393238:AGO393240 APU393238:AQK393240 AZQ393238:BAG393240 BJM393238:BKC393240 BTI393238:BTY393240 CDE393238:CDU393240 CNA393238:CNQ393240 CWW393238:CXM393240 DGS393238:DHI393240 DQO393238:DRE393240 EAK393238:EBA393240 EKG393238:EKW393240 EUC393238:EUS393240 FDY393238:FEO393240 FNU393238:FOK393240 FXQ393238:FYG393240 GHM393238:GIC393240 GRI393238:GRY393240 HBE393238:HBU393240 HLA393238:HLQ393240 HUW393238:HVM393240 IES393238:IFI393240 IOO393238:IPE393240 IYK393238:IZA393240 JIG393238:JIW393240 JSC393238:JSS393240 KBY393238:KCO393240 KLU393238:KMK393240 KVQ393238:KWG393240 LFM393238:LGC393240 LPI393238:LPY393240 LZE393238:LZU393240 MJA393238:MJQ393240 MSW393238:MTM393240 NCS393238:NDI393240 NMO393238:NNE393240 NWK393238:NXA393240 OGG393238:OGW393240 OQC393238:OQS393240 OZY393238:PAO393240 PJU393238:PKK393240 PTQ393238:PUG393240 QDM393238:QEC393240 QNI393238:QNY393240 QXE393238:QXU393240 RHA393238:RHQ393240 RQW393238:RRM393240 SAS393238:SBI393240 SKO393238:SLE393240 SUK393238:SVA393240 TEG393238:TEW393240 TOC393238:TOS393240 TXY393238:TYO393240 UHU393238:UIK393240 URQ393238:USG393240 VBM393238:VCC393240 VLI393238:VLY393240 VVE393238:VVU393240 WFA393238:WFQ393240 WOW393238:WPM393240 WYS393238:WZI393240 MG458774:MW458776 WC458774:WS458776 AFY458774:AGO458776 APU458774:AQK458776 AZQ458774:BAG458776 BJM458774:BKC458776 BTI458774:BTY458776 CDE458774:CDU458776 CNA458774:CNQ458776 CWW458774:CXM458776 DGS458774:DHI458776 DQO458774:DRE458776 EAK458774:EBA458776 EKG458774:EKW458776 EUC458774:EUS458776 FDY458774:FEO458776 FNU458774:FOK458776 FXQ458774:FYG458776 GHM458774:GIC458776 GRI458774:GRY458776 HBE458774:HBU458776 HLA458774:HLQ458776 HUW458774:HVM458776 IES458774:IFI458776 IOO458774:IPE458776 IYK458774:IZA458776 JIG458774:JIW458776 JSC458774:JSS458776 KBY458774:KCO458776 KLU458774:KMK458776 KVQ458774:KWG458776 LFM458774:LGC458776 LPI458774:LPY458776 LZE458774:LZU458776 MJA458774:MJQ458776 MSW458774:MTM458776 NCS458774:NDI458776 NMO458774:NNE458776 NWK458774:NXA458776 OGG458774:OGW458776 OQC458774:OQS458776 OZY458774:PAO458776 PJU458774:PKK458776 PTQ458774:PUG458776 QDM458774:QEC458776 QNI458774:QNY458776 QXE458774:QXU458776 RHA458774:RHQ458776 RQW458774:RRM458776 SAS458774:SBI458776 SKO458774:SLE458776 SUK458774:SVA458776 TEG458774:TEW458776 TOC458774:TOS458776 TXY458774:TYO458776 UHU458774:UIK458776 URQ458774:USG458776 VBM458774:VCC458776 VLI458774:VLY458776 VVE458774:VVU458776 WFA458774:WFQ458776 WOW458774:WPM458776 WYS458774:WZI458776 MG524310:MW524312 WC524310:WS524312 AFY524310:AGO524312 APU524310:AQK524312 AZQ524310:BAG524312 BJM524310:BKC524312 BTI524310:BTY524312 CDE524310:CDU524312 CNA524310:CNQ524312 CWW524310:CXM524312 DGS524310:DHI524312 DQO524310:DRE524312 EAK524310:EBA524312 EKG524310:EKW524312 EUC524310:EUS524312 FDY524310:FEO524312 FNU524310:FOK524312 FXQ524310:FYG524312 GHM524310:GIC524312 GRI524310:GRY524312 HBE524310:HBU524312 HLA524310:HLQ524312 HUW524310:HVM524312 IES524310:IFI524312 IOO524310:IPE524312 IYK524310:IZA524312 JIG524310:JIW524312 JSC524310:JSS524312 KBY524310:KCO524312 KLU524310:KMK524312 KVQ524310:KWG524312 LFM524310:LGC524312 LPI524310:LPY524312 LZE524310:LZU524312 MJA524310:MJQ524312 MSW524310:MTM524312 NCS524310:NDI524312 NMO524310:NNE524312 NWK524310:NXA524312 OGG524310:OGW524312 OQC524310:OQS524312 OZY524310:PAO524312 PJU524310:PKK524312 PTQ524310:PUG524312 QDM524310:QEC524312 QNI524310:QNY524312 QXE524310:QXU524312 RHA524310:RHQ524312 RQW524310:RRM524312 SAS524310:SBI524312 SKO524310:SLE524312 SUK524310:SVA524312 TEG524310:TEW524312 TOC524310:TOS524312 TXY524310:TYO524312 UHU524310:UIK524312 URQ524310:USG524312 VBM524310:VCC524312 VLI524310:VLY524312 VVE524310:VVU524312 WFA524310:WFQ524312 WOW524310:WPM524312 WYS524310:WZI524312 MG589846:MW589848 WC589846:WS589848 AFY589846:AGO589848 APU589846:AQK589848 AZQ589846:BAG589848 BJM589846:BKC589848 BTI589846:BTY589848 CDE589846:CDU589848 CNA589846:CNQ589848 CWW589846:CXM589848 DGS589846:DHI589848 DQO589846:DRE589848 EAK589846:EBA589848 EKG589846:EKW589848 EUC589846:EUS589848 FDY589846:FEO589848 FNU589846:FOK589848 FXQ589846:FYG589848 GHM589846:GIC589848 GRI589846:GRY589848 HBE589846:HBU589848 HLA589846:HLQ589848 HUW589846:HVM589848 IES589846:IFI589848 IOO589846:IPE589848 IYK589846:IZA589848 JIG589846:JIW589848 JSC589846:JSS589848 KBY589846:KCO589848 KLU589846:KMK589848 KVQ589846:KWG589848 LFM589846:LGC589848 LPI589846:LPY589848 LZE589846:LZU589848 MJA589846:MJQ589848 MSW589846:MTM589848 NCS589846:NDI589848 NMO589846:NNE589848 NWK589846:NXA589848 OGG589846:OGW589848 OQC589846:OQS589848 OZY589846:PAO589848 PJU589846:PKK589848 PTQ589846:PUG589848 QDM589846:QEC589848 QNI589846:QNY589848 QXE589846:QXU589848 RHA589846:RHQ589848 RQW589846:RRM589848 SAS589846:SBI589848 SKO589846:SLE589848 SUK589846:SVA589848 TEG589846:TEW589848 TOC589846:TOS589848 TXY589846:TYO589848 UHU589846:UIK589848 URQ589846:USG589848 VBM589846:VCC589848 VLI589846:VLY589848 VVE589846:VVU589848 WFA589846:WFQ589848 WOW589846:WPM589848 WYS589846:WZI589848 MG655382:MW655384 WC655382:WS655384 AFY655382:AGO655384 APU655382:AQK655384 AZQ655382:BAG655384 BJM655382:BKC655384 BTI655382:BTY655384 CDE655382:CDU655384 CNA655382:CNQ655384 CWW655382:CXM655384 DGS655382:DHI655384 DQO655382:DRE655384 EAK655382:EBA655384 EKG655382:EKW655384 EUC655382:EUS655384 FDY655382:FEO655384 FNU655382:FOK655384 FXQ655382:FYG655384 GHM655382:GIC655384 GRI655382:GRY655384 HBE655382:HBU655384 HLA655382:HLQ655384 HUW655382:HVM655384 IES655382:IFI655384 IOO655382:IPE655384 IYK655382:IZA655384 JIG655382:JIW655384 JSC655382:JSS655384 KBY655382:KCO655384 KLU655382:KMK655384 KVQ655382:KWG655384 LFM655382:LGC655384 LPI655382:LPY655384 LZE655382:LZU655384 MJA655382:MJQ655384 MSW655382:MTM655384 NCS655382:NDI655384 NMO655382:NNE655384 NWK655382:NXA655384 OGG655382:OGW655384 OQC655382:OQS655384 OZY655382:PAO655384 PJU655382:PKK655384 PTQ655382:PUG655384 QDM655382:QEC655384 QNI655382:QNY655384 QXE655382:QXU655384 RHA655382:RHQ655384 RQW655382:RRM655384 SAS655382:SBI655384 SKO655382:SLE655384 SUK655382:SVA655384 TEG655382:TEW655384 TOC655382:TOS655384 TXY655382:TYO655384 UHU655382:UIK655384 URQ655382:USG655384 VBM655382:VCC655384 VLI655382:VLY655384 VVE655382:VVU655384 WFA655382:WFQ655384 WOW655382:WPM655384 WYS655382:WZI655384 MG720918:MW720920 WC720918:WS720920 AFY720918:AGO720920 APU720918:AQK720920 AZQ720918:BAG720920 BJM720918:BKC720920 BTI720918:BTY720920 CDE720918:CDU720920 CNA720918:CNQ720920 CWW720918:CXM720920 DGS720918:DHI720920 DQO720918:DRE720920 EAK720918:EBA720920 EKG720918:EKW720920 EUC720918:EUS720920 FDY720918:FEO720920 FNU720918:FOK720920 FXQ720918:FYG720920 GHM720918:GIC720920 GRI720918:GRY720920 HBE720918:HBU720920 HLA720918:HLQ720920 HUW720918:HVM720920 IES720918:IFI720920 IOO720918:IPE720920 IYK720918:IZA720920 JIG720918:JIW720920 JSC720918:JSS720920 KBY720918:KCO720920 KLU720918:KMK720920 KVQ720918:KWG720920 LFM720918:LGC720920 LPI720918:LPY720920 LZE720918:LZU720920 MJA720918:MJQ720920 MSW720918:MTM720920 NCS720918:NDI720920 NMO720918:NNE720920 NWK720918:NXA720920 OGG720918:OGW720920 OQC720918:OQS720920 OZY720918:PAO720920 PJU720918:PKK720920 PTQ720918:PUG720920 QDM720918:QEC720920 QNI720918:QNY720920 QXE720918:QXU720920 RHA720918:RHQ720920 RQW720918:RRM720920 SAS720918:SBI720920 SKO720918:SLE720920 SUK720918:SVA720920 TEG720918:TEW720920 TOC720918:TOS720920 TXY720918:TYO720920 UHU720918:UIK720920 URQ720918:USG720920 VBM720918:VCC720920 VLI720918:VLY720920 VVE720918:VVU720920 WFA720918:WFQ720920 WOW720918:WPM720920 WYS720918:WZI720920 MG786454:MW786456 WC786454:WS786456 AFY786454:AGO786456 APU786454:AQK786456 AZQ786454:BAG786456 BJM786454:BKC786456 BTI786454:BTY786456 CDE786454:CDU786456 CNA786454:CNQ786456 CWW786454:CXM786456 DGS786454:DHI786456 DQO786454:DRE786456 EAK786454:EBA786456 EKG786454:EKW786456 EUC786454:EUS786456 FDY786454:FEO786456 FNU786454:FOK786456 FXQ786454:FYG786456 GHM786454:GIC786456 GRI786454:GRY786456 HBE786454:HBU786456 HLA786454:HLQ786456 HUW786454:HVM786456 IES786454:IFI786456 IOO786454:IPE786456 IYK786454:IZA786456 JIG786454:JIW786456 JSC786454:JSS786456 KBY786454:KCO786456 KLU786454:KMK786456 KVQ786454:KWG786456 LFM786454:LGC786456 LPI786454:LPY786456 LZE786454:LZU786456 MJA786454:MJQ786456 MSW786454:MTM786456 NCS786454:NDI786456 NMO786454:NNE786456 NWK786454:NXA786456 OGG786454:OGW786456 OQC786454:OQS786456 OZY786454:PAO786456 PJU786454:PKK786456 PTQ786454:PUG786456 QDM786454:QEC786456 QNI786454:QNY786456 QXE786454:QXU786456 RHA786454:RHQ786456 RQW786454:RRM786456 SAS786454:SBI786456 SKO786454:SLE786456 SUK786454:SVA786456 TEG786454:TEW786456 TOC786454:TOS786456 TXY786454:TYO786456 UHU786454:UIK786456 URQ786454:USG786456 VBM786454:VCC786456 VLI786454:VLY786456 VVE786454:VVU786456 WFA786454:WFQ786456 WOW786454:WPM786456 WYS786454:WZI786456 MG851990:MW851992 WC851990:WS851992 AFY851990:AGO851992 APU851990:AQK851992 AZQ851990:BAG851992 BJM851990:BKC851992 BTI851990:BTY851992 CDE851990:CDU851992 CNA851990:CNQ851992 CWW851990:CXM851992 DGS851990:DHI851992 DQO851990:DRE851992 EAK851990:EBA851992 EKG851990:EKW851992 EUC851990:EUS851992 FDY851990:FEO851992 FNU851990:FOK851992 FXQ851990:FYG851992 GHM851990:GIC851992 GRI851990:GRY851992 HBE851990:HBU851992 HLA851990:HLQ851992 HUW851990:HVM851992 IES851990:IFI851992 IOO851990:IPE851992 IYK851990:IZA851992 JIG851990:JIW851992 JSC851990:JSS851992 KBY851990:KCO851992 KLU851990:KMK851992 KVQ851990:KWG851992 LFM851990:LGC851992 LPI851990:LPY851992 LZE851990:LZU851992 MJA851990:MJQ851992 MSW851990:MTM851992 NCS851990:NDI851992 NMO851990:NNE851992 NWK851990:NXA851992 OGG851990:OGW851992 OQC851990:OQS851992 OZY851990:PAO851992 PJU851990:PKK851992 PTQ851990:PUG851992 QDM851990:QEC851992 QNI851990:QNY851992 QXE851990:QXU851992 RHA851990:RHQ851992 RQW851990:RRM851992 SAS851990:SBI851992 SKO851990:SLE851992 SUK851990:SVA851992 TEG851990:TEW851992 TOC851990:TOS851992 TXY851990:TYO851992 UHU851990:UIK851992 URQ851990:USG851992 VBM851990:VCC851992 VLI851990:VLY851992 VVE851990:VVU851992 WFA851990:WFQ851992 WOW851990:WPM851992 WYS851990:WZI851992 MG917526:MW917528 WC917526:WS917528 AFY917526:AGO917528 APU917526:AQK917528 AZQ917526:BAG917528 BJM917526:BKC917528 BTI917526:BTY917528 CDE917526:CDU917528 CNA917526:CNQ917528 CWW917526:CXM917528 DGS917526:DHI917528 DQO917526:DRE917528 EAK917526:EBA917528 EKG917526:EKW917528 EUC917526:EUS917528 FDY917526:FEO917528 FNU917526:FOK917528 FXQ917526:FYG917528 GHM917526:GIC917528 GRI917526:GRY917528 HBE917526:HBU917528 HLA917526:HLQ917528 HUW917526:HVM917528 IES917526:IFI917528 IOO917526:IPE917528 IYK917526:IZA917528 JIG917526:JIW917528 JSC917526:JSS917528 KBY917526:KCO917528 KLU917526:KMK917528 KVQ917526:KWG917528 LFM917526:LGC917528 LPI917526:LPY917528 LZE917526:LZU917528 MJA917526:MJQ917528 MSW917526:MTM917528 NCS917526:NDI917528 NMO917526:NNE917528 NWK917526:NXA917528 OGG917526:OGW917528 OQC917526:OQS917528 OZY917526:PAO917528 PJU917526:PKK917528 PTQ917526:PUG917528 QDM917526:QEC917528 QNI917526:QNY917528 QXE917526:QXU917528 RHA917526:RHQ917528 RQW917526:RRM917528 SAS917526:SBI917528 SKO917526:SLE917528 SUK917526:SVA917528 TEG917526:TEW917528 TOC917526:TOS917528 TXY917526:TYO917528 UHU917526:UIK917528 URQ917526:USG917528 VBM917526:VCC917528 VLI917526:VLY917528 VVE917526:VVU917528 WFA917526:WFQ917528 WOW917526:WPM917528 WYS917526:WZI917528 MG983062:MW983064 WC983062:WS983064 AFY983062:AGO983064 APU983062:AQK983064 AZQ983062:BAG983064 BJM983062:BKC983064 BTI983062:BTY983064 CDE983062:CDU983064 CNA983062:CNQ983064 CWW983062:CXM983064 DGS983062:DHI983064 DQO983062:DRE983064 EAK983062:EBA983064 EKG983062:EKW983064 EUC983062:EUS983064 FDY983062:FEO983064 FNU983062:FOK983064 FXQ983062:FYG983064 GHM983062:GIC983064 GRI983062:GRY983064 HBE983062:HBU983064 HLA983062:HLQ983064 HUW983062:HVM983064 IES983062:IFI983064 IOO983062:IPE983064 IYK983062:IZA983064 JIG983062:JIW983064 JSC983062:JSS983064 KBY983062:KCO983064 KLU983062:KMK983064 KVQ983062:KWG983064 LFM983062:LGC983064 LPI983062:LPY983064 LZE983062:LZU983064 MJA983062:MJQ983064 MSW983062:MTM983064 NCS983062:NDI983064 NMO983062:NNE983064 NWK983062:NXA983064 OGG983062:OGW983064 OQC983062:OQS983064 OZY983062:PAO983064 PJU983062:PKK983064 PTQ983062:PUG983064 QDM983062:QEC983064 QNI983062:QNY983064 QXE983062:QXU983064 RHA983062:RHQ983064 RQW983062:RRM983064 SAS983062:SBI983064 SKO983062:SLE983064 SUK983062:SVA983064 TEG983062:TEW983064 TOC983062:TOS983064 TXY983062:TYO983064 UHU983062:UIK983064 URQ983062:USG983064 VBM983062:VCC983064 VLI983062:VLY983064 VVE983062:VVU983064 WFA983062:WFQ983064 WOW983062:WPM983064 WC26:WS28 MG26:MW28 WYS26:WZI28 WOW26:WPM28 WFA26:WFQ28 VVE26:VVU28 VLI26:VLY28 VBM26:VCC28 URQ26:USG28 UHU26:UIK28 TXY26:TYO28 TOC26:TOS28 TEG26:TEW28 SUK26:SVA28 SKO26:SLE28 SAS26:SBI28 RQW26:RRM28 RHA26:RHQ28 QXE26:QXU28 QNI26:QNY28 QDM26:QEC28 PTQ26:PUG28 PJU26:PKK28 OZY26:PAO28 OQC26:OQS28 OGG26:OGW28 NWK26:NXA28 NMO26:NNE28 NCS26:NDI28 MSW26:MTM28 MJA26:MJQ28 LZE26:LZU28 LPI26:LPY28 LFM26:LGC28 KVQ26:KWG28 KLU26:KMK28 KBY26:KCO28 JSC26:JSS28 JIG26:JIW28 IYK26:IZA28 IOO26:IPE28 IES26:IFI28 HUW26:HVM28 HLA26:HLQ28 HBE26:HBU28 GRI26:GRY28 GHM26:GIC28 FXQ26:FYG28 FNU26:FOK28 FDY26:FEO28 EUC26:EUS28 EKG26:EKW28 EAK26:EBA28 DQO26:DRE28 DGS26:DHI28 CWW26:CXM28 CNA26:CNQ28 CDE26:CDU28 BTI26:BTY28 BJM26:BKC28 AZQ26:BAG28 APU26:AQK28 AFY26:AGO28 DG27:DH28 DG26 L983062:DH983064 L917526:DH917528 L851990:DH851992 L786454:DH786456 L720918:DH720920 L655382:DH655384 L589846:DH589848 L524310:DH524312 L458774:DH458776 L393238:DH393240 L327702:DH327704 L262166:DH262168 L196630:DH196632 L131094:DH131096 L65558:DH65560 L983066:DH983069 L917530:DH917533 L851994:DH851997 L786458:DH786461 L720922:DH720925 L655386:DH655389 L589850:DH589853 L524314:DH524317 L458778:DH458781 L393242:DH393245 L327706:DH327709 L262170:DH262173 L196634:DH196637 L131098:DH131101 L65562:DH65565 L26:DF28"/>
    <dataValidation type="list" allowBlank="1" showInputMessage="1" showErrorMessage="1" errorTitle="Ошибка" error="Выберите значение из списка" sqref="WYV983058 MJ23 WF23 AGB23 APX23 AZT23 BJP23 BTL23 CDH23 CND23 CWZ23 DGV23 DQR23 EAN23 EKJ23 EUF23 FEB23 FNX23 FXT23 GHP23 GRL23 HBH23 HLD23 HUZ23 IEV23 IOR23 IYN23 JIJ23 JSF23 KCB23 KLX23 KVT23 LFP23 LPL23 LZH23 MJD23 MSZ23 NCV23 NMR23 NWN23 OGJ23 OQF23 PAB23 PJX23 PTT23 QDP23 QNL23 QXH23 RHD23 RQZ23 SAV23 SKR23 SUN23 TEJ23 TOF23 TYB23 UHX23 URT23 VBP23 VLL23 VVH23 WFD23 WOZ23 WYV23 O65554 MJ65554 WF65554 AGB65554 APX65554 AZT65554 BJP65554 BTL65554 CDH65554 CND65554 CWZ65554 DGV65554 DQR65554 EAN65554 EKJ65554 EUF65554 FEB65554 FNX65554 FXT65554 GHP65554 GRL65554 HBH65554 HLD65554 HUZ65554 IEV65554 IOR65554 IYN65554 JIJ65554 JSF65554 KCB65554 KLX65554 KVT65554 LFP65554 LPL65554 LZH65554 MJD65554 MSZ65554 NCV65554 NMR65554 NWN65554 OGJ65554 OQF65554 PAB65554 PJX65554 PTT65554 QDP65554 QNL65554 QXH65554 RHD65554 RQZ65554 SAV65554 SKR65554 SUN65554 TEJ65554 TOF65554 TYB65554 UHX65554 URT65554 VBP65554 VLL65554 VVH65554 WFD65554 WOZ65554 WYV65554 O131090 MJ131090 WF131090 AGB131090 APX131090 AZT131090 BJP131090 BTL131090 CDH131090 CND131090 CWZ131090 DGV131090 DQR131090 EAN131090 EKJ131090 EUF131090 FEB131090 FNX131090 FXT131090 GHP131090 GRL131090 HBH131090 HLD131090 HUZ131090 IEV131090 IOR131090 IYN131090 JIJ131090 JSF131090 KCB131090 KLX131090 KVT131090 LFP131090 LPL131090 LZH131090 MJD131090 MSZ131090 NCV131090 NMR131090 NWN131090 OGJ131090 OQF131090 PAB131090 PJX131090 PTT131090 QDP131090 QNL131090 QXH131090 RHD131090 RQZ131090 SAV131090 SKR131090 SUN131090 TEJ131090 TOF131090 TYB131090 UHX131090 URT131090 VBP131090 VLL131090 VVH131090 WFD131090 WOZ131090 WYV131090 O196626 MJ196626 WF196626 AGB196626 APX196626 AZT196626 BJP196626 BTL196626 CDH196626 CND196626 CWZ196626 DGV196626 DQR196626 EAN196626 EKJ196626 EUF196626 FEB196626 FNX196626 FXT196626 GHP196626 GRL196626 HBH196626 HLD196626 HUZ196626 IEV196626 IOR196626 IYN196626 JIJ196626 JSF196626 KCB196626 KLX196626 KVT196626 LFP196626 LPL196626 LZH196626 MJD196626 MSZ196626 NCV196626 NMR196626 NWN196626 OGJ196626 OQF196626 PAB196626 PJX196626 PTT196626 QDP196626 QNL196626 QXH196626 RHD196626 RQZ196626 SAV196626 SKR196626 SUN196626 TEJ196626 TOF196626 TYB196626 UHX196626 URT196626 VBP196626 VLL196626 VVH196626 WFD196626 WOZ196626 WYV196626 O262162 MJ262162 WF262162 AGB262162 APX262162 AZT262162 BJP262162 BTL262162 CDH262162 CND262162 CWZ262162 DGV262162 DQR262162 EAN262162 EKJ262162 EUF262162 FEB262162 FNX262162 FXT262162 GHP262162 GRL262162 HBH262162 HLD262162 HUZ262162 IEV262162 IOR262162 IYN262162 JIJ262162 JSF262162 KCB262162 KLX262162 KVT262162 LFP262162 LPL262162 LZH262162 MJD262162 MSZ262162 NCV262162 NMR262162 NWN262162 OGJ262162 OQF262162 PAB262162 PJX262162 PTT262162 QDP262162 QNL262162 QXH262162 RHD262162 RQZ262162 SAV262162 SKR262162 SUN262162 TEJ262162 TOF262162 TYB262162 UHX262162 URT262162 VBP262162 VLL262162 VVH262162 WFD262162 WOZ262162 WYV262162 O327698 MJ327698 WF327698 AGB327698 APX327698 AZT327698 BJP327698 BTL327698 CDH327698 CND327698 CWZ327698 DGV327698 DQR327698 EAN327698 EKJ327698 EUF327698 FEB327698 FNX327698 FXT327698 GHP327698 GRL327698 HBH327698 HLD327698 HUZ327698 IEV327698 IOR327698 IYN327698 JIJ327698 JSF327698 KCB327698 KLX327698 KVT327698 LFP327698 LPL327698 LZH327698 MJD327698 MSZ327698 NCV327698 NMR327698 NWN327698 OGJ327698 OQF327698 PAB327698 PJX327698 PTT327698 QDP327698 QNL327698 QXH327698 RHD327698 RQZ327698 SAV327698 SKR327698 SUN327698 TEJ327698 TOF327698 TYB327698 UHX327698 URT327698 VBP327698 VLL327698 VVH327698 WFD327698 WOZ327698 WYV327698 O393234 MJ393234 WF393234 AGB393234 APX393234 AZT393234 BJP393234 BTL393234 CDH393234 CND393234 CWZ393234 DGV393234 DQR393234 EAN393234 EKJ393234 EUF393234 FEB393234 FNX393234 FXT393234 GHP393234 GRL393234 HBH393234 HLD393234 HUZ393234 IEV393234 IOR393234 IYN393234 JIJ393234 JSF393234 KCB393234 KLX393234 KVT393234 LFP393234 LPL393234 LZH393234 MJD393234 MSZ393234 NCV393234 NMR393234 NWN393234 OGJ393234 OQF393234 PAB393234 PJX393234 PTT393234 QDP393234 QNL393234 QXH393234 RHD393234 RQZ393234 SAV393234 SKR393234 SUN393234 TEJ393234 TOF393234 TYB393234 UHX393234 URT393234 VBP393234 VLL393234 VVH393234 WFD393234 WOZ393234 WYV393234 O458770 MJ458770 WF458770 AGB458770 APX458770 AZT458770 BJP458770 BTL458770 CDH458770 CND458770 CWZ458770 DGV458770 DQR458770 EAN458770 EKJ458770 EUF458770 FEB458770 FNX458770 FXT458770 GHP458770 GRL458770 HBH458770 HLD458770 HUZ458770 IEV458770 IOR458770 IYN458770 JIJ458770 JSF458770 KCB458770 KLX458770 KVT458770 LFP458770 LPL458770 LZH458770 MJD458770 MSZ458770 NCV458770 NMR458770 NWN458770 OGJ458770 OQF458770 PAB458770 PJX458770 PTT458770 QDP458770 QNL458770 QXH458770 RHD458770 RQZ458770 SAV458770 SKR458770 SUN458770 TEJ458770 TOF458770 TYB458770 UHX458770 URT458770 VBP458770 VLL458770 VVH458770 WFD458770 WOZ458770 WYV458770 O524306 MJ524306 WF524306 AGB524306 APX524306 AZT524306 BJP524306 BTL524306 CDH524306 CND524306 CWZ524306 DGV524306 DQR524306 EAN524306 EKJ524306 EUF524306 FEB524306 FNX524306 FXT524306 GHP524306 GRL524306 HBH524306 HLD524306 HUZ524306 IEV524306 IOR524306 IYN524306 JIJ524306 JSF524306 KCB524306 KLX524306 KVT524306 LFP524306 LPL524306 LZH524306 MJD524306 MSZ524306 NCV524306 NMR524306 NWN524306 OGJ524306 OQF524306 PAB524306 PJX524306 PTT524306 QDP524306 QNL524306 QXH524306 RHD524306 RQZ524306 SAV524306 SKR524306 SUN524306 TEJ524306 TOF524306 TYB524306 UHX524306 URT524306 VBP524306 VLL524306 VVH524306 WFD524306 WOZ524306 WYV524306 O589842 MJ589842 WF589842 AGB589842 APX589842 AZT589842 BJP589842 BTL589842 CDH589842 CND589842 CWZ589842 DGV589842 DQR589842 EAN589842 EKJ589842 EUF589842 FEB589842 FNX589842 FXT589842 GHP589842 GRL589842 HBH589842 HLD589842 HUZ589842 IEV589842 IOR589842 IYN589842 JIJ589842 JSF589842 KCB589842 KLX589842 KVT589842 LFP589842 LPL589842 LZH589842 MJD589842 MSZ589842 NCV589842 NMR589842 NWN589842 OGJ589842 OQF589842 PAB589842 PJX589842 PTT589842 QDP589842 QNL589842 QXH589842 RHD589842 RQZ589842 SAV589842 SKR589842 SUN589842 TEJ589842 TOF589842 TYB589842 UHX589842 URT589842 VBP589842 VLL589842 VVH589842 WFD589842 WOZ589842 WYV589842 O655378 MJ655378 WF655378 AGB655378 APX655378 AZT655378 BJP655378 BTL655378 CDH655378 CND655378 CWZ655378 DGV655378 DQR655378 EAN655378 EKJ655378 EUF655378 FEB655378 FNX655378 FXT655378 GHP655378 GRL655378 HBH655378 HLD655378 HUZ655378 IEV655378 IOR655378 IYN655378 JIJ655378 JSF655378 KCB655378 KLX655378 KVT655378 LFP655378 LPL655378 LZH655378 MJD655378 MSZ655378 NCV655378 NMR655378 NWN655378 OGJ655378 OQF655378 PAB655378 PJX655378 PTT655378 QDP655378 QNL655378 QXH655378 RHD655378 RQZ655378 SAV655378 SKR655378 SUN655378 TEJ655378 TOF655378 TYB655378 UHX655378 URT655378 VBP655378 VLL655378 VVH655378 WFD655378 WOZ655378 WYV655378 O720914 MJ720914 WF720914 AGB720914 APX720914 AZT720914 BJP720914 BTL720914 CDH720914 CND720914 CWZ720914 DGV720914 DQR720914 EAN720914 EKJ720914 EUF720914 FEB720914 FNX720914 FXT720914 GHP720914 GRL720914 HBH720914 HLD720914 HUZ720914 IEV720914 IOR720914 IYN720914 JIJ720914 JSF720914 KCB720914 KLX720914 KVT720914 LFP720914 LPL720914 LZH720914 MJD720914 MSZ720914 NCV720914 NMR720914 NWN720914 OGJ720914 OQF720914 PAB720914 PJX720914 PTT720914 QDP720914 QNL720914 QXH720914 RHD720914 RQZ720914 SAV720914 SKR720914 SUN720914 TEJ720914 TOF720914 TYB720914 UHX720914 URT720914 VBP720914 VLL720914 VVH720914 WFD720914 WOZ720914 WYV720914 O786450 MJ786450 WF786450 AGB786450 APX786450 AZT786450 BJP786450 BTL786450 CDH786450 CND786450 CWZ786450 DGV786450 DQR786450 EAN786450 EKJ786450 EUF786450 FEB786450 FNX786450 FXT786450 GHP786450 GRL786450 HBH786450 HLD786450 HUZ786450 IEV786450 IOR786450 IYN786450 JIJ786450 JSF786450 KCB786450 KLX786450 KVT786450 LFP786450 LPL786450 LZH786450 MJD786450 MSZ786450 NCV786450 NMR786450 NWN786450 OGJ786450 OQF786450 PAB786450 PJX786450 PTT786450 QDP786450 QNL786450 QXH786450 RHD786450 RQZ786450 SAV786450 SKR786450 SUN786450 TEJ786450 TOF786450 TYB786450 UHX786450 URT786450 VBP786450 VLL786450 VVH786450 WFD786450 WOZ786450 WYV786450 O851986 MJ851986 WF851986 AGB851986 APX851986 AZT851986 BJP851986 BTL851986 CDH851986 CND851986 CWZ851986 DGV851986 DQR851986 EAN851986 EKJ851986 EUF851986 FEB851986 FNX851986 FXT851986 GHP851986 GRL851986 HBH851986 HLD851986 HUZ851986 IEV851986 IOR851986 IYN851986 JIJ851986 JSF851986 KCB851986 KLX851986 KVT851986 LFP851986 LPL851986 LZH851986 MJD851986 MSZ851986 NCV851986 NMR851986 NWN851986 OGJ851986 OQF851986 PAB851986 PJX851986 PTT851986 QDP851986 QNL851986 QXH851986 RHD851986 RQZ851986 SAV851986 SKR851986 SUN851986 TEJ851986 TOF851986 TYB851986 UHX851986 URT851986 VBP851986 VLL851986 VVH851986 WFD851986 WOZ851986 WYV851986 O917522 MJ917522 WF917522 AGB917522 APX917522 AZT917522 BJP917522 BTL917522 CDH917522 CND917522 CWZ917522 DGV917522 DQR917522 EAN917522 EKJ917522 EUF917522 FEB917522 FNX917522 FXT917522 GHP917522 GRL917522 HBH917522 HLD917522 HUZ917522 IEV917522 IOR917522 IYN917522 JIJ917522 JSF917522 KCB917522 KLX917522 KVT917522 LFP917522 LPL917522 LZH917522 MJD917522 MSZ917522 NCV917522 NMR917522 NWN917522 OGJ917522 OQF917522 PAB917522 PJX917522 PTT917522 QDP917522 QNL917522 QXH917522 RHD917522 RQZ917522 SAV917522 SKR917522 SUN917522 TEJ917522 TOF917522 TYB917522 UHX917522 URT917522 VBP917522 VLL917522 VVH917522 WFD917522 WOZ917522 WYV917522 O983058 MJ983058 WF983058 AGB983058 APX983058 AZT983058 BJP983058 BTL983058 CDH983058 CND983058 CWZ983058 DGV983058 DQR983058 EAN983058 EKJ983058 EUF983058 FEB983058 FNX983058 FXT983058 GHP983058 GRL983058 HBH983058 HLD983058 HUZ983058 IEV983058 IOR983058 IYN983058 JIJ983058 JSF983058 KCB983058 KLX983058 KVT983058 LFP983058 LPL983058 LZH983058 MJD983058 MSZ983058 NCV983058 NMR983058 NWN983058 OGJ983058 OQF983058 PAB983058 PJX983058 PTT983058 QDP983058 QNL983058 QXH983058 RHD983058 RQZ983058 SAV983058 SKR983058 SUN983058 TEJ983058 TOF983058 TYB983058 UHX983058 URT983058 VBP983058 VLL983058 VVH983058 WFD983058 WOZ983058 O23 AA65554 AA131090 AA196626 AA262162 AA327698 AA393234 AA458770 AA524306 AA589842 AA655378 AA720914 AA786450 AA851986 AA917522 AA983058 AA23 AM65554 AM131090 AM196626 AM262162 AM327698 AM393234 AM458770 AM524306 AM589842 AM655378 AM720914 AM786450 AM851986 AM917522 AM983058 AM23 AY65554 AY131090 AY196626 AY262162 AY327698 AY393234 AY458770 AY524306 AY589842 AY655378 AY720914 AY786450 AY851986 AY917522 AY983058 AY23 BK65554 BK131090 BK196626 BK262162 BK327698 BK393234 BK458770 BK524306 BK589842 BK655378 BK720914 BK786450 BK851986 BK917522 BK983058 BK23 BW65554 BW131090 BW196626 BW262162 BW327698 BW393234 BW458770 BW524306 BW589842 BW655378 BW720914 BW786450 BW851986 BW917522 BW983058 BW23 CI65554 CI131090 CI196626 CI262162 CI327698 CI393234 CI458770 CI524306 CI589842 CI655378 CI720914 CI786450 CI851986 CI917522 CI983058 CI23 CU65554 CU131090 CU196626 CU262162 CU327698 CU393234 CU458770 CU524306 CU589842 CU655378 CU720914 CU786450 CU851986 CU917522 CU983058 CU23">
      <formula1>kind_of_cons</formula1>
    </dataValidation>
    <dataValidation type="textLength" operator="lessThanOrEqual" allowBlank="1" showInputMessage="1" showErrorMessage="1" errorTitle="Ошибка" error="Допускается ввод не более 900 символов!" sqref="WZI983053:WZI983059 MW18:MW24 WS18:WS24 AGO18:AGO24 AQK18:AQK24 BAG18:BAG24 BKC18:BKC24 BTY18:BTY24 CDU18:CDU24 CNQ18:CNQ24 CXM18:CXM24 DHI18:DHI24 DRE18:DRE24 EBA18:EBA24 EKW18:EKW24 EUS18:EUS24 FEO18:FEO24 FOK18:FOK24 FYG18:FYG24 GIC18:GIC24 GRY18:GRY24 HBU18:HBU24 HLQ18:HLQ24 HVM18:HVM24 IFI18:IFI24 IPE18:IPE24 IZA18:IZA24 JIW18:JIW24 JSS18:JSS24 KCO18:KCO24 KMK18:KMK24 KWG18:KWG24 LGC18:LGC24 LPY18:LPY24 LZU18:LZU24 MJQ18:MJQ24 MTM18:MTM24 NDI18:NDI24 NNE18:NNE24 NXA18:NXA24 OGW18:OGW24 OQS18:OQS24 PAO18:PAO24 PKK18:PKK24 PUG18:PUG24 QEC18:QEC24 QNY18:QNY24 QXU18:QXU24 RHQ18:RHQ24 RRM18:RRM24 SBI18:SBI24 SLE18:SLE24 SVA18:SVA24 TEW18:TEW24 TOS18:TOS24 TYO18:TYO24 UIK18:UIK24 USG18:USG24 VCC18:VCC24 VLY18:VLY24 VVU18:VVU24 WFQ18:WFQ24 WPM18:WPM24 WZI18:WZI24 DH65549:DH65555 MW65549:MW65555 WS65549:WS65555 AGO65549:AGO65555 AQK65549:AQK65555 BAG65549:BAG65555 BKC65549:BKC65555 BTY65549:BTY65555 CDU65549:CDU65555 CNQ65549:CNQ65555 CXM65549:CXM65555 DHI65549:DHI65555 DRE65549:DRE65555 EBA65549:EBA65555 EKW65549:EKW65555 EUS65549:EUS65555 FEO65549:FEO65555 FOK65549:FOK65555 FYG65549:FYG65555 GIC65549:GIC65555 GRY65549:GRY65555 HBU65549:HBU65555 HLQ65549:HLQ65555 HVM65549:HVM65555 IFI65549:IFI65555 IPE65549:IPE65555 IZA65549:IZA65555 JIW65549:JIW65555 JSS65549:JSS65555 KCO65549:KCO65555 KMK65549:KMK65555 KWG65549:KWG65555 LGC65549:LGC65555 LPY65549:LPY65555 LZU65549:LZU65555 MJQ65549:MJQ65555 MTM65549:MTM65555 NDI65549:NDI65555 NNE65549:NNE65555 NXA65549:NXA65555 OGW65549:OGW65555 OQS65549:OQS65555 PAO65549:PAO65555 PKK65549:PKK65555 PUG65549:PUG65555 QEC65549:QEC65555 QNY65549:QNY65555 QXU65549:QXU65555 RHQ65549:RHQ65555 RRM65549:RRM65555 SBI65549:SBI65555 SLE65549:SLE65555 SVA65549:SVA65555 TEW65549:TEW65555 TOS65549:TOS65555 TYO65549:TYO65555 UIK65549:UIK65555 USG65549:USG65555 VCC65549:VCC65555 VLY65549:VLY65555 VVU65549:VVU65555 WFQ65549:WFQ65555 WPM65549:WPM65555 WZI65549:WZI65555 DH131085:DH131091 MW131085:MW131091 WS131085:WS131091 AGO131085:AGO131091 AQK131085:AQK131091 BAG131085:BAG131091 BKC131085:BKC131091 BTY131085:BTY131091 CDU131085:CDU131091 CNQ131085:CNQ131091 CXM131085:CXM131091 DHI131085:DHI131091 DRE131085:DRE131091 EBA131085:EBA131091 EKW131085:EKW131091 EUS131085:EUS131091 FEO131085:FEO131091 FOK131085:FOK131091 FYG131085:FYG131091 GIC131085:GIC131091 GRY131085:GRY131091 HBU131085:HBU131091 HLQ131085:HLQ131091 HVM131085:HVM131091 IFI131085:IFI131091 IPE131085:IPE131091 IZA131085:IZA131091 JIW131085:JIW131091 JSS131085:JSS131091 KCO131085:KCO131091 KMK131085:KMK131091 KWG131085:KWG131091 LGC131085:LGC131091 LPY131085:LPY131091 LZU131085:LZU131091 MJQ131085:MJQ131091 MTM131085:MTM131091 NDI131085:NDI131091 NNE131085:NNE131091 NXA131085:NXA131091 OGW131085:OGW131091 OQS131085:OQS131091 PAO131085:PAO131091 PKK131085:PKK131091 PUG131085:PUG131091 QEC131085:QEC131091 QNY131085:QNY131091 QXU131085:QXU131091 RHQ131085:RHQ131091 RRM131085:RRM131091 SBI131085:SBI131091 SLE131085:SLE131091 SVA131085:SVA131091 TEW131085:TEW131091 TOS131085:TOS131091 TYO131085:TYO131091 UIK131085:UIK131091 USG131085:USG131091 VCC131085:VCC131091 VLY131085:VLY131091 VVU131085:VVU131091 WFQ131085:WFQ131091 WPM131085:WPM131091 WZI131085:WZI131091 DH196621:DH196627 MW196621:MW196627 WS196621:WS196627 AGO196621:AGO196627 AQK196621:AQK196627 BAG196621:BAG196627 BKC196621:BKC196627 BTY196621:BTY196627 CDU196621:CDU196627 CNQ196621:CNQ196627 CXM196621:CXM196627 DHI196621:DHI196627 DRE196621:DRE196627 EBA196621:EBA196627 EKW196621:EKW196627 EUS196621:EUS196627 FEO196621:FEO196627 FOK196621:FOK196627 FYG196621:FYG196627 GIC196621:GIC196627 GRY196621:GRY196627 HBU196621:HBU196627 HLQ196621:HLQ196627 HVM196621:HVM196627 IFI196621:IFI196627 IPE196621:IPE196627 IZA196621:IZA196627 JIW196621:JIW196627 JSS196621:JSS196627 KCO196621:KCO196627 KMK196621:KMK196627 KWG196621:KWG196627 LGC196621:LGC196627 LPY196621:LPY196627 LZU196621:LZU196627 MJQ196621:MJQ196627 MTM196621:MTM196627 NDI196621:NDI196627 NNE196621:NNE196627 NXA196621:NXA196627 OGW196621:OGW196627 OQS196621:OQS196627 PAO196621:PAO196627 PKK196621:PKK196627 PUG196621:PUG196627 QEC196621:QEC196627 QNY196621:QNY196627 QXU196621:QXU196627 RHQ196621:RHQ196627 RRM196621:RRM196627 SBI196621:SBI196627 SLE196621:SLE196627 SVA196621:SVA196627 TEW196621:TEW196627 TOS196621:TOS196627 TYO196621:TYO196627 UIK196621:UIK196627 USG196621:USG196627 VCC196621:VCC196627 VLY196621:VLY196627 VVU196621:VVU196627 WFQ196621:WFQ196627 WPM196621:WPM196627 WZI196621:WZI196627 DH262157:DH262163 MW262157:MW262163 WS262157:WS262163 AGO262157:AGO262163 AQK262157:AQK262163 BAG262157:BAG262163 BKC262157:BKC262163 BTY262157:BTY262163 CDU262157:CDU262163 CNQ262157:CNQ262163 CXM262157:CXM262163 DHI262157:DHI262163 DRE262157:DRE262163 EBA262157:EBA262163 EKW262157:EKW262163 EUS262157:EUS262163 FEO262157:FEO262163 FOK262157:FOK262163 FYG262157:FYG262163 GIC262157:GIC262163 GRY262157:GRY262163 HBU262157:HBU262163 HLQ262157:HLQ262163 HVM262157:HVM262163 IFI262157:IFI262163 IPE262157:IPE262163 IZA262157:IZA262163 JIW262157:JIW262163 JSS262157:JSS262163 KCO262157:KCO262163 KMK262157:KMK262163 KWG262157:KWG262163 LGC262157:LGC262163 LPY262157:LPY262163 LZU262157:LZU262163 MJQ262157:MJQ262163 MTM262157:MTM262163 NDI262157:NDI262163 NNE262157:NNE262163 NXA262157:NXA262163 OGW262157:OGW262163 OQS262157:OQS262163 PAO262157:PAO262163 PKK262157:PKK262163 PUG262157:PUG262163 QEC262157:QEC262163 QNY262157:QNY262163 QXU262157:QXU262163 RHQ262157:RHQ262163 RRM262157:RRM262163 SBI262157:SBI262163 SLE262157:SLE262163 SVA262157:SVA262163 TEW262157:TEW262163 TOS262157:TOS262163 TYO262157:TYO262163 UIK262157:UIK262163 USG262157:USG262163 VCC262157:VCC262163 VLY262157:VLY262163 VVU262157:VVU262163 WFQ262157:WFQ262163 WPM262157:WPM262163 WZI262157:WZI262163 DH327693:DH327699 MW327693:MW327699 WS327693:WS327699 AGO327693:AGO327699 AQK327693:AQK327699 BAG327693:BAG327699 BKC327693:BKC327699 BTY327693:BTY327699 CDU327693:CDU327699 CNQ327693:CNQ327699 CXM327693:CXM327699 DHI327693:DHI327699 DRE327693:DRE327699 EBA327693:EBA327699 EKW327693:EKW327699 EUS327693:EUS327699 FEO327693:FEO327699 FOK327693:FOK327699 FYG327693:FYG327699 GIC327693:GIC327699 GRY327693:GRY327699 HBU327693:HBU327699 HLQ327693:HLQ327699 HVM327693:HVM327699 IFI327693:IFI327699 IPE327693:IPE327699 IZA327693:IZA327699 JIW327693:JIW327699 JSS327693:JSS327699 KCO327693:KCO327699 KMK327693:KMK327699 KWG327693:KWG327699 LGC327693:LGC327699 LPY327693:LPY327699 LZU327693:LZU327699 MJQ327693:MJQ327699 MTM327693:MTM327699 NDI327693:NDI327699 NNE327693:NNE327699 NXA327693:NXA327699 OGW327693:OGW327699 OQS327693:OQS327699 PAO327693:PAO327699 PKK327693:PKK327699 PUG327693:PUG327699 QEC327693:QEC327699 QNY327693:QNY327699 QXU327693:QXU327699 RHQ327693:RHQ327699 RRM327693:RRM327699 SBI327693:SBI327699 SLE327693:SLE327699 SVA327693:SVA327699 TEW327693:TEW327699 TOS327693:TOS327699 TYO327693:TYO327699 UIK327693:UIK327699 USG327693:USG327699 VCC327693:VCC327699 VLY327693:VLY327699 VVU327693:VVU327699 WFQ327693:WFQ327699 WPM327693:WPM327699 WZI327693:WZI327699 DH393229:DH393235 MW393229:MW393235 WS393229:WS393235 AGO393229:AGO393235 AQK393229:AQK393235 BAG393229:BAG393235 BKC393229:BKC393235 BTY393229:BTY393235 CDU393229:CDU393235 CNQ393229:CNQ393235 CXM393229:CXM393235 DHI393229:DHI393235 DRE393229:DRE393235 EBA393229:EBA393235 EKW393229:EKW393235 EUS393229:EUS393235 FEO393229:FEO393235 FOK393229:FOK393235 FYG393229:FYG393235 GIC393229:GIC393235 GRY393229:GRY393235 HBU393229:HBU393235 HLQ393229:HLQ393235 HVM393229:HVM393235 IFI393229:IFI393235 IPE393229:IPE393235 IZA393229:IZA393235 JIW393229:JIW393235 JSS393229:JSS393235 KCO393229:KCO393235 KMK393229:KMK393235 KWG393229:KWG393235 LGC393229:LGC393235 LPY393229:LPY393235 LZU393229:LZU393235 MJQ393229:MJQ393235 MTM393229:MTM393235 NDI393229:NDI393235 NNE393229:NNE393235 NXA393229:NXA393235 OGW393229:OGW393235 OQS393229:OQS393235 PAO393229:PAO393235 PKK393229:PKK393235 PUG393229:PUG393235 QEC393229:QEC393235 QNY393229:QNY393235 QXU393229:QXU393235 RHQ393229:RHQ393235 RRM393229:RRM393235 SBI393229:SBI393235 SLE393229:SLE393235 SVA393229:SVA393235 TEW393229:TEW393235 TOS393229:TOS393235 TYO393229:TYO393235 UIK393229:UIK393235 USG393229:USG393235 VCC393229:VCC393235 VLY393229:VLY393235 VVU393229:VVU393235 WFQ393229:WFQ393235 WPM393229:WPM393235 WZI393229:WZI393235 DH458765:DH458771 MW458765:MW458771 WS458765:WS458771 AGO458765:AGO458771 AQK458765:AQK458771 BAG458765:BAG458771 BKC458765:BKC458771 BTY458765:BTY458771 CDU458765:CDU458771 CNQ458765:CNQ458771 CXM458765:CXM458771 DHI458765:DHI458771 DRE458765:DRE458771 EBA458765:EBA458771 EKW458765:EKW458771 EUS458765:EUS458771 FEO458765:FEO458771 FOK458765:FOK458771 FYG458765:FYG458771 GIC458765:GIC458771 GRY458765:GRY458771 HBU458765:HBU458771 HLQ458765:HLQ458771 HVM458765:HVM458771 IFI458765:IFI458771 IPE458765:IPE458771 IZA458765:IZA458771 JIW458765:JIW458771 JSS458765:JSS458771 KCO458765:KCO458771 KMK458765:KMK458771 KWG458765:KWG458771 LGC458765:LGC458771 LPY458765:LPY458771 LZU458765:LZU458771 MJQ458765:MJQ458771 MTM458765:MTM458771 NDI458765:NDI458771 NNE458765:NNE458771 NXA458765:NXA458771 OGW458765:OGW458771 OQS458765:OQS458771 PAO458765:PAO458771 PKK458765:PKK458771 PUG458765:PUG458771 QEC458765:QEC458771 QNY458765:QNY458771 QXU458765:QXU458771 RHQ458765:RHQ458771 RRM458765:RRM458771 SBI458765:SBI458771 SLE458765:SLE458771 SVA458765:SVA458771 TEW458765:TEW458771 TOS458765:TOS458771 TYO458765:TYO458771 UIK458765:UIK458771 USG458765:USG458771 VCC458765:VCC458771 VLY458765:VLY458771 VVU458765:VVU458771 WFQ458765:WFQ458771 WPM458765:WPM458771 WZI458765:WZI458771 DH524301:DH524307 MW524301:MW524307 WS524301:WS524307 AGO524301:AGO524307 AQK524301:AQK524307 BAG524301:BAG524307 BKC524301:BKC524307 BTY524301:BTY524307 CDU524301:CDU524307 CNQ524301:CNQ524307 CXM524301:CXM524307 DHI524301:DHI524307 DRE524301:DRE524307 EBA524301:EBA524307 EKW524301:EKW524307 EUS524301:EUS524307 FEO524301:FEO524307 FOK524301:FOK524307 FYG524301:FYG524307 GIC524301:GIC524307 GRY524301:GRY524307 HBU524301:HBU524307 HLQ524301:HLQ524307 HVM524301:HVM524307 IFI524301:IFI524307 IPE524301:IPE524307 IZA524301:IZA524307 JIW524301:JIW524307 JSS524301:JSS524307 KCO524301:KCO524307 KMK524301:KMK524307 KWG524301:KWG524307 LGC524301:LGC524307 LPY524301:LPY524307 LZU524301:LZU524307 MJQ524301:MJQ524307 MTM524301:MTM524307 NDI524301:NDI524307 NNE524301:NNE524307 NXA524301:NXA524307 OGW524301:OGW524307 OQS524301:OQS524307 PAO524301:PAO524307 PKK524301:PKK524307 PUG524301:PUG524307 QEC524301:QEC524307 QNY524301:QNY524307 QXU524301:QXU524307 RHQ524301:RHQ524307 RRM524301:RRM524307 SBI524301:SBI524307 SLE524301:SLE524307 SVA524301:SVA524307 TEW524301:TEW524307 TOS524301:TOS524307 TYO524301:TYO524307 UIK524301:UIK524307 USG524301:USG524307 VCC524301:VCC524307 VLY524301:VLY524307 VVU524301:VVU524307 WFQ524301:WFQ524307 WPM524301:WPM524307 WZI524301:WZI524307 DH589837:DH589843 MW589837:MW589843 WS589837:WS589843 AGO589837:AGO589843 AQK589837:AQK589843 BAG589837:BAG589843 BKC589837:BKC589843 BTY589837:BTY589843 CDU589837:CDU589843 CNQ589837:CNQ589843 CXM589837:CXM589843 DHI589837:DHI589843 DRE589837:DRE589843 EBA589837:EBA589843 EKW589837:EKW589843 EUS589837:EUS589843 FEO589837:FEO589843 FOK589837:FOK589843 FYG589837:FYG589843 GIC589837:GIC589843 GRY589837:GRY589843 HBU589837:HBU589843 HLQ589837:HLQ589843 HVM589837:HVM589843 IFI589837:IFI589843 IPE589837:IPE589843 IZA589837:IZA589843 JIW589837:JIW589843 JSS589837:JSS589843 KCO589837:KCO589843 KMK589837:KMK589843 KWG589837:KWG589843 LGC589837:LGC589843 LPY589837:LPY589843 LZU589837:LZU589843 MJQ589837:MJQ589843 MTM589837:MTM589843 NDI589837:NDI589843 NNE589837:NNE589843 NXA589837:NXA589843 OGW589837:OGW589843 OQS589837:OQS589843 PAO589837:PAO589843 PKK589837:PKK589843 PUG589837:PUG589843 QEC589837:QEC589843 QNY589837:QNY589843 QXU589837:QXU589843 RHQ589837:RHQ589843 RRM589837:RRM589843 SBI589837:SBI589843 SLE589837:SLE589843 SVA589837:SVA589843 TEW589837:TEW589843 TOS589837:TOS589843 TYO589837:TYO589843 UIK589837:UIK589843 USG589837:USG589843 VCC589837:VCC589843 VLY589837:VLY589843 VVU589837:VVU589843 WFQ589837:WFQ589843 WPM589837:WPM589843 WZI589837:WZI589843 DH655373:DH655379 MW655373:MW655379 WS655373:WS655379 AGO655373:AGO655379 AQK655373:AQK655379 BAG655373:BAG655379 BKC655373:BKC655379 BTY655373:BTY655379 CDU655373:CDU655379 CNQ655373:CNQ655379 CXM655373:CXM655379 DHI655373:DHI655379 DRE655373:DRE655379 EBA655373:EBA655379 EKW655373:EKW655379 EUS655373:EUS655379 FEO655373:FEO655379 FOK655373:FOK655379 FYG655373:FYG655379 GIC655373:GIC655379 GRY655373:GRY655379 HBU655373:HBU655379 HLQ655373:HLQ655379 HVM655373:HVM655379 IFI655373:IFI655379 IPE655373:IPE655379 IZA655373:IZA655379 JIW655373:JIW655379 JSS655373:JSS655379 KCO655373:KCO655379 KMK655373:KMK655379 KWG655373:KWG655379 LGC655373:LGC655379 LPY655373:LPY655379 LZU655373:LZU655379 MJQ655373:MJQ655379 MTM655373:MTM655379 NDI655373:NDI655379 NNE655373:NNE655379 NXA655373:NXA655379 OGW655373:OGW655379 OQS655373:OQS655379 PAO655373:PAO655379 PKK655373:PKK655379 PUG655373:PUG655379 QEC655373:QEC655379 QNY655373:QNY655379 QXU655373:QXU655379 RHQ655373:RHQ655379 RRM655373:RRM655379 SBI655373:SBI655379 SLE655373:SLE655379 SVA655373:SVA655379 TEW655373:TEW655379 TOS655373:TOS655379 TYO655373:TYO655379 UIK655373:UIK655379 USG655373:USG655379 VCC655373:VCC655379 VLY655373:VLY655379 VVU655373:VVU655379 WFQ655373:WFQ655379 WPM655373:WPM655379 WZI655373:WZI655379 DH720909:DH720915 MW720909:MW720915 WS720909:WS720915 AGO720909:AGO720915 AQK720909:AQK720915 BAG720909:BAG720915 BKC720909:BKC720915 BTY720909:BTY720915 CDU720909:CDU720915 CNQ720909:CNQ720915 CXM720909:CXM720915 DHI720909:DHI720915 DRE720909:DRE720915 EBA720909:EBA720915 EKW720909:EKW720915 EUS720909:EUS720915 FEO720909:FEO720915 FOK720909:FOK720915 FYG720909:FYG720915 GIC720909:GIC720915 GRY720909:GRY720915 HBU720909:HBU720915 HLQ720909:HLQ720915 HVM720909:HVM720915 IFI720909:IFI720915 IPE720909:IPE720915 IZA720909:IZA720915 JIW720909:JIW720915 JSS720909:JSS720915 KCO720909:KCO720915 KMK720909:KMK720915 KWG720909:KWG720915 LGC720909:LGC720915 LPY720909:LPY720915 LZU720909:LZU720915 MJQ720909:MJQ720915 MTM720909:MTM720915 NDI720909:NDI720915 NNE720909:NNE720915 NXA720909:NXA720915 OGW720909:OGW720915 OQS720909:OQS720915 PAO720909:PAO720915 PKK720909:PKK720915 PUG720909:PUG720915 QEC720909:QEC720915 QNY720909:QNY720915 QXU720909:QXU720915 RHQ720909:RHQ720915 RRM720909:RRM720915 SBI720909:SBI720915 SLE720909:SLE720915 SVA720909:SVA720915 TEW720909:TEW720915 TOS720909:TOS720915 TYO720909:TYO720915 UIK720909:UIK720915 USG720909:USG720915 VCC720909:VCC720915 VLY720909:VLY720915 VVU720909:VVU720915 WFQ720909:WFQ720915 WPM720909:WPM720915 WZI720909:WZI720915 DH786445:DH786451 MW786445:MW786451 WS786445:WS786451 AGO786445:AGO786451 AQK786445:AQK786451 BAG786445:BAG786451 BKC786445:BKC786451 BTY786445:BTY786451 CDU786445:CDU786451 CNQ786445:CNQ786451 CXM786445:CXM786451 DHI786445:DHI786451 DRE786445:DRE786451 EBA786445:EBA786451 EKW786445:EKW786451 EUS786445:EUS786451 FEO786445:FEO786451 FOK786445:FOK786451 FYG786445:FYG786451 GIC786445:GIC786451 GRY786445:GRY786451 HBU786445:HBU786451 HLQ786445:HLQ786451 HVM786445:HVM786451 IFI786445:IFI786451 IPE786445:IPE786451 IZA786445:IZA786451 JIW786445:JIW786451 JSS786445:JSS786451 KCO786445:KCO786451 KMK786445:KMK786451 KWG786445:KWG786451 LGC786445:LGC786451 LPY786445:LPY786451 LZU786445:LZU786451 MJQ786445:MJQ786451 MTM786445:MTM786451 NDI786445:NDI786451 NNE786445:NNE786451 NXA786445:NXA786451 OGW786445:OGW786451 OQS786445:OQS786451 PAO786445:PAO786451 PKK786445:PKK786451 PUG786445:PUG786451 QEC786445:QEC786451 QNY786445:QNY786451 QXU786445:QXU786451 RHQ786445:RHQ786451 RRM786445:RRM786451 SBI786445:SBI786451 SLE786445:SLE786451 SVA786445:SVA786451 TEW786445:TEW786451 TOS786445:TOS786451 TYO786445:TYO786451 UIK786445:UIK786451 USG786445:USG786451 VCC786445:VCC786451 VLY786445:VLY786451 VVU786445:VVU786451 WFQ786445:WFQ786451 WPM786445:WPM786451 WZI786445:WZI786451 DH851981:DH851987 MW851981:MW851987 WS851981:WS851987 AGO851981:AGO851987 AQK851981:AQK851987 BAG851981:BAG851987 BKC851981:BKC851987 BTY851981:BTY851987 CDU851981:CDU851987 CNQ851981:CNQ851987 CXM851981:CXM851987 DHI851981:DHI851987 DRE851981:DRE851987 EBA851981:EBA851987 EKW851981:EKW851987 EUS851981:EUS851987 FEO851981:FEO851987 FOK851981:FOK851987 FYG851981:FYG851987 GIC851981:GIC851987 GRY851981:GRY851987 HBU851981:HBU851987 HLQ851981:HLQ851987 HVM851981:HVM851987 IFI851981:IFI851987 IPE851981:IPE851987 IZA851981:IZA851987 JIW851981:JIW851987 JSS851981:JSS851987 KCO851981:KCO851987 KMK851981:KMK851987 KWG851981:KWG851987 LGC851981:LGC851987 LPY851981:LPY851987 LZU851981:LZU851987 MJQ851981:MJQ851987 MTM851981:MTM851987 NDI851981:NDI851987 NNE851981:NNE851987 NXA851981:NXA851987 OGW851981:OGW851987 OQS851981:OQS851987 PAO851981:PAO851987 PKK851981:PKK851987 PUG851981:PUG851987 QEC851981:QEC851987 QNY851981:QNY851987 QXU851981:QXU851987 RHQ851981:RHQ851987 RRM851981:RRM851987 SBI851981:SBI851987 SLE851981:SLE851987 SVA851981:SVA851987 TEW851981:TEW851987 TOS851981:TOS851987 TYO851981:TYO851987 UIK851981:UIK851987 USG851981:USG851987 VCC851981:VCC851987 VLY851981:VLY851987 VVU851981:VVU851987 WFQ851981:WFQ851987 WPM851981:WPM851987 WZI851981:WZI851987 DH917517:DH917523 MW917517:MW917523 WS917517:WS917523 AGO917517:AGO917523 AQK917517:AQK917523 BAG917517:BAG917523 BKC917517:BKC917523 BTY917517:BTY917523 CDU917517:CDU917523 CNQ917517:CNQ917523 CXM917517:CXM917523 DHI917517:DHI917523 DRE917517:DRE917523 EBA917517:EBA917523 EKW917517:EKW917523 EUS917517:EUS917523 FEO917517:FEO917523 FOK917517:FOK917523 FYG917517:FYG917523 GIC917517:GIC917523 GRY917517:GRY917523 HBU917517:HBU917523 HLQ917517:HLQ917523 HVM917517:HVM917523 IFI917517:IFI917523 IPE917517:IPE917523 IZA917517:IZA917523 JIW917517:JIW917523 JSS917517:JSS917523 KCO917517:KCO917523 KMK917517:KMK917523 KWG917517:KWG917523 LGC917517:LGC917523 LPY917517:LPY917523 LZU917517:LZU917523 MJQ917517:MJQ917523 MTM917517:MTM917523 NDI917517:NDI917523 NNE917517:NNE917523 NXA917517:NXA917523 OGW917517:OGW917523 OQS917517:OQS917523 PAO917517:PAO917523 PKK917517:PKK917523 PUG917517:PUG917523 QEC917517:QEC917523 QNY917517:QNY917523 QXU917517:QXU917523 RHQ917517:RHQ917523 RRM917517:RRM917523 SBI917517:SBI917523 SLE917517:SLE917523 SVA917517:SVA917523 TEW917517:TEW917523 TOS917517:TOS917523 TYO917517:TYO917523 UIK917517:UIK917523 USG917517:USG917523 VCC917517:VCC917523 VLY917517:VLY917523 VVU917517:VVU917523 WFQ917517:WFQ917523 WPM917517:WPM917523 WZI917517:WZI917523 DH983053:DH983059 MW983053:MW983059 WS983053:WS983059 AGO983053:AGO983059 AQK983053:AQK983059 BAG983053:BAG983059 BKC983053:BKC983059 BTY983053:BTY983059 CDU983053:CDU983059 CNQ983053:CNQ983059 CXM983053:CXM983059 DHI983053:DHI983059 DRE983053:DRE983059 EBA983053:EBA983059 EKW983053:EKW983059 EUS983053:EUS983059 FEO983053:FEO983059 FOK983053:FOK983059 FYG983053:FYG983059 GIC983053:GIC983059 GRY983053:GRY983059 HBU983053:HBU983059 HLQ983053:HLQ983059 HVM983053:HVM983059 IFI983053:IFI983059 IPE983053:IPE983059 IZA983053:IZA983059 JIW983053:JIW983059 JSS983053:JSS983059 KCO983053:KCO983059 KMK983053:KMK983059 KWG983053:KWG983059 LGC983053:LGC983059 LPY983053:LPY983059 LZU983053:LZU983059 MJQ983053:MJQ983059 MTM983053:MTM983059 NDI983053:NDI983059 NNE983053:NNE983059 NXA983053:NXA983059 OGW983053:OGW983059 OQS983053:OQS983059 PAO983053:PAO983059 PKK983053:PKK983059 PUG983053:PUG983059 QEC983053:QEC983059 QNY983053:QNY983059 QXU983053:QXU983059 RHQ983053:RHQ983059 RRM983053:RRM983059 SBI983053:SBI983059 SLE983053:SLE983059 SVA983053:SVA983059 TEW983053:TEW983059 TOS983053:TOS983059 TYO983053:TYO983059 UIK983053:UIK983059 USG983053:USG983059 VCC983053:VCC983059 VLY983053:VLY983059 VVU983053:VVU983059 WFQ983053:WFQ983059 WPM983053:WPM983059">
      <formula1>900</formula1>
    </dataValidation>
    <dataValidation type="list" allowBlank="1" showInputMessage="1" errorTitle="Ошибка" error="Выберите значение из списка" prompt="Выберите значение из списка" sqref="WYT983059 MH24 WD24 AFZ24 APV24 AZR24 BJN24 BTJ24 CDF24 CNB24 CWX24 DGT24 DQP24 EAL24 EKH24 EUD24 FDZ24 FNV24 FXR24 GHN24 GRJ24 HBF24 HLB24 HUX24 IET24 IOP24 IYL24 JIH24 JSD24 KBZ24 KLV24 KVR24 LFN24 LPJ24 LZF24 MJB24 MSX24 NCT24 NMP24 NWL24 OGH24 OQD24 OZZ24 PJV24 PTR24 QDN24 QNJ24 QXF24 RHB24 RQX24 SAT24 SKP24 SUL24 TEH24 TOD24 TXZ24 UHV24 URR24 VBN24 VLJ24 VVF24 WFB24 WOX24 WYT24 M65555 MH65555 WD65555 AFZ65555 APV65555 AZR65555 BJN65555 BTJ65555 CDF65555 CNB65555 CWX65555 DGT65555 DQP65555 EAL65555 EKH65555 EUD65555 FDZ65555 FNV65555 FXR65555 GHN65555 GRJ65555 HBF65555 HLB65555 HUX65555 IET65555 IOP65555 IYL65555 JIH65555 JSD65555 KBZ65555 KLV65555 KVR65555 LFN65555 LPJ65555 LZF65555 MJB65555 MSX65555 NCT65555 NMP65555 NWL65555 OGH65555 OQD65555 OZZ65555 PJV65555 PTR65555 QDN65555 QNJ65555 QXF65555 RHB65555 RQX65555 SAT65555 SKP65555 SUL65555 TEH65555 TOD65555 TXZ65555 UHV65555 URR65555 VBN65555 VLJ65555 VVF65555 WFB65555 WOX65555 WYT65555 M131091 MH131091 WD131091 AFZ131091 APV131091 AZR131091 BJN131091 BTJ131091 CDF131091 CNB131091 CWX131091 DGT131091 DQP131091 EAL131091 EKH131091 EUD131091 FDZ131091 FNV131091 FXR131091 GHN131091 GRJ131091 HBF131091 HLB131091 HUX131091 IET131091 IOP131091 IYL131091 JIH131091 JSD131091 KBZ131091 KLV131091 KVR131091 LFN131091 LPJ131091 LZF131091 MJB131091 MSX131091 NCT131091 NMP131091 NWL131091 OGH131091 OQD131091 OZZ131091 PJV131091 PTR131091 QDN131091 QNJ131091 QXF131091 RHB131091 RQX131091 SAT131091 SKP131091 SUL131091 TEH131091 TOD131091 TXZ131091 UHV131091 URR131091 VBN131091 VLJ131091 VVF131091 WFB131091 WOX131091 WYT131091 M196627 MH196627 WD196627 AFZ196627 APV196627 AZR196627 BJN196627 BTJ196627 CDF196627 CNB196627 CWX196627 DGT196627 DQP196627 EAL196627 EKH196627 EUD196627 FDZ196627 FNV196627 FXR196627 GHN196627 GRJ196627 HBF196627 HLB196627 HUX196627 IET196627 IOP196627 IYL196627 JIH196627 JSD196627 KBZ196627 KLV196627 KVR196627 LFN196627 LPJ196627 LZF196627 MJB196627 MSX196627 NCT196627 NMP196627 NWL196627 OGH196627 OQD196627 OZZ196627 PJV196627 PTR196627 QDN196627 QNJ196627 QXF196627 RHB196627 RQX196627 SAT196627 SKP196627 SUL196627 TEH196627 TOD196627 TXZ196627 UHV196627 URR196627 VBN196627 VLJ196627 VVF196627 WFB196627 WOX196627 WYT196627 M262163 MH262163 WD262163 AFZ262163 APV262163 AZR262163 BJN262163 BTJ262163 CDF262163 CNB262163 CWX262163 DGT262163 DQP262163 EAL262163 EKH262163 EUD262163 FDZ262163 FNV262163 FXR262163 GHN262163 GRJ262163 HBF262163 HLB262163 HUX262163 IET262163 IOP262163 IYL262163 JIH262163 JSD262163 KBZ262163 KLV262163 KVR262163 LFN262163 LPJ262163 LZF262163 MJB262163 MSX262163 NCT262163 NMP262163 NWL262163 OGH262163 OQD262163 OZZ262163 PJV262163 PTR262163 QDN262163 QNJ262163 QXF262163 RHB262163 RQX262163 SAT262163 SKP262163 SUL262163 TEH262163 TOD262163 TXZ262163 UHV262163 URR262163 VBN262163 VLJ262163 VVF262163 WFB262163 WOX262163 WYT262163 M327699 MH327699 WD327699 AFZ327699 APV327699 AZR327699 BJN327699 BTJ327699 CDF327699 CNB327699 CWX327699 DGT327699 DQP327699 EAL327699 EKH327699 EUD327699 FDZ327699 FNV327699 FXR327699 GHN327699 GRJ327699 HBF327699 HLB327699 HUX327699 IET327699 IOP327699 IYL327699 JIH327699 JSD327699 KBZ327699 KLV327699 KVR327699 LFN327699 LPJ327699 LZF327699 MJB327699 MSX327699 NCT327699 NMP327699 NWL327699 OGH327699 OQD327699 OZZ327699 PJV327699 PTR327699 QDN327699 QNJ327699 QXF327699 RHB327699 RQX327699 SAT327699 SKP327699 SUL327699 TEH327699 TOD327699 TXZ327699 UHV327699 URR327699 VBN327699 VLJ327699 VVF327699 WFB327699 WOX327699 WYT327699 M393235 MH393235 WD393235 AFZ393235 APV393235 AZR393235 BJN393235 BTJ393235 CDF393235 CNB393235 CWX393235 DGT393235 DQP393235 EAL393235 EKH393235 EUD393235 FDZ393235 FNV393235 FXR393235 GHN393235 GRJ393235 HBF393235 HLB393235 HUX393235 IET393235 IOP393235 IYL393235 JIH393235 JSD393235 KBZ393235 KLV393235 KVR393235 LFN393235 LPJ393235 LZF393235 MJB393235 MSX393235 NCT393235 NMP393235 NWL393235 OGH393235 OQD393235 OZZ393235 PJV393235 PTR393235 QDN393235 QNJ393235 QXF393235 RHB393235 RQX393235 SAT393235 SKP393235 SUL393235 TEH393235 TOD393235 TXZ393235 UHV393235 URR393235 VBN393235 VLJ393235 VVF393235 WFB393235 WOX393235 WYT393235 M458771 MH458771 WD458771 AFZ458771 APV458771 AZR458771 BJN458771 BTJ458771 CDF458771 CNB458771 CWX458771 DGT458771 DQP458771 EAL458771 EKH458771 EUD458771 FDZ458771 FNV458771 FXR458771 GHN458771 GRJ458771 HBF458771 HLB458771 HUX458771 IET458771 IOP458771 IYL458771 JIH458771 JSD458771 KBZ458771 KLV458771 KVR458771 LFN458771 LPJ458771 LZF458771 MJB458771 MSX458771 NCT458771 NMP458771 NWL458771 OGH458771 OQD458771 OZZ458771 PJV458771 PTR458771 QDN458771 QNJ458771 QXF458771 RHB458771 RQX458771 SAT458771 SKP458771 SUL458771 TEH458771 TOD458771 TXZ458771 UHV458771 URR458771 VBN458771 VLJ458771 VVF458771 WFB458771 WOX458771 WYT458771 M524307 MH524307 WD524307 AFZ524307 APV524307 AZR524307 BJN524307 BTJ524307 CDF524307 CNB524307 CWX524307 DGT524307 DQP524307 EAL524307 EKH524307 EUD524307 FDZ524307 FNV524307 FXR524307 GHN524307 GRJ524307 HBF524307 HLB524307 HUX524307 IET524307 IOP524307 IYL524307 JIH524307 JSD524307 KBZ524307 KLV524307 KVR524307 LFN524307 LPJ524307 LZF524307 MJB524307 MSX524307 NCT524307 NMP524307 NWL524307 OGH524307 OQD524307 OZZ524307 PJV524307 PTR524307 QDN524307 QNJ524307 QXF524307 RHB524307 RQX524307 SAT524307 SKP524307 SUL524307 TEH524307 TOD524307 TXZ524307 UHV524307 URR524307 VBN524307 VLJ524307 VVF524307 WFB524307 WOX524307 WYT524307 M589843 MH589843 WD589843 AFZ589843 APV589843 AZR589843 BJN589843 BTJ589843 CDF589843 CNB589843 CWX589843 DGT589843 DQP589843 EAL589843 EKH589843 EUD589843 FDZ589843 FNV589843 FXR589843 GHN589843 GRJ589843 HBF589843 HLB589843 HUX589843 IET589843 IOP589843 IYL589843 JIH589843 JSD589843 KBZ589843 KLV589843 KVR589843 LFN589843 LPJ589843 LZF589843 MJB589843 MSX589843 NCT589843 NMP589843 NWL589843 OGH589843 OQD589843 OZZ589843 PJV589843 PTR589843 QDN589843 QNJ589843 QXF589843 RHB589843 RQX589843 SAT589843 SKP589843 SUL589843 TEH589843 TOD589843 TXZ589843 UHV589843 URR589843 VBN589843 VLJ589843 VVF589843 WFB589843 WOX589843 WYT589843 M655379 MH655379 WD655379 AFZ655379 APV655379 AZR655379 BJN655379 BTJ655379 CDF655379 CNB655379 CWX655379 DGT655379 DQP655379 EAL655379 EKH655379 EUD655379 FDZ655379 FNV655379 FXR655379 GHN655379 GRJ655379 HBF655379 HLB655379 HUX655379 IET655379 IOP655379 IYL655379 JIH655379 JSD655379 KBZ655379 KLV655379 KVR655379 LFN655379 LPJ655379 LZF655379 MJB655379 MSX655379 NCT655379 NMP655379 NWL655379 OGH655379 OQD655379 OZZ655379 PJV655379 PTR655379 QDN655379 QNJ655379 QXF655379 RHB655379 RQX655379 SAT655379 SKP655379 SUL655379 TEH655379 TOD655379 TXZ655379 UHV655379 URR655379 VBN655379 VLJ655379 VVF655379 WFB655379 WOX655379 WYT655379 M720915 MH720915 WD720915 AFZ720915 APV720915 AZR720915 BJN720915 BTJ720915 CDF720915 CNB720915 CWX720915 DGT720915 DQP720915 EAL720915 EKH720915 EUD720915 FDZ720915 FNV720915 FXR720915 GHN720915 GRJ720915 HBF720915 HLB720915 HUX720915 IET720915 IOP720915 IYL720915 JIH720915 JSD720915 KBZ720915 KLV720915 KVR720915 LFN720915 LPJ720915 LZF720915 MJB720915 MSX720915 NCT720915 NMP720915 NWL720915 OGH720915 OQD720915 OZZ720915 PJV720915 PTR720915 QDN720915 QNJ720915 QXF720915 RHB720915 RQX720915 SAT720915 SKP720915 SUL720915 TEH720915 TOD720915 TXZ720915 UHV720915 URR720915 VBN720915 VLJ720915 VVF720915 WFB720915 WOX720915 WYT720915 M786451 MH786451 WD786451 AFZ786451 APV786451 AZR786451 BJN786451 BTJ786451 CDF786451 CNB786451 CWX786451 DGT786451 DQP786451 EAL786451 EKH786451 EUD786451 FDZ786451 FNV786451 FXR786451 GHN786451 GRJ786451 HBF786451 HLB786451 HUX786451 IET786451 IOP786451 IYL786451 JIH786451 JSD786451 KBZ786451 KLV786451 KVR786451 LFN786451 LPJ786451 LZF786451 MJB786451 MSX786451 NCT786451 NMP786451 NWL786451 OGH786451 OQD786451 OZZ786451 PJV786451 PTR786451 QDN786451 QNJ786451 QXF786451 RHB786451 RQX786451 SAT786451 SKP786451 SUL786451 TEH786451 TOD786451 TXZ786451 UHV786451 URR786451 VBN786451 VLJ786451 VVF786451 WFB786451 WOX786451 WYT786451 M851987 MH851987 WD851987 AFZ851987 APV851987 AZR851987 BJN851987 BTJ851987 CDF851987 CNB851987 CWX851987 DGT851987 DQP851987 EAL851987 EKH851987 EUD851987 FDZ851987 FNV851987 FXR851987 GHN851987 GRJ851987 HBF851987 HLB851987 HUX851987 IET851987 IOP851987 IYL851987 JIH851987 JSD851987 KBZ851987 KLV851987 KVR851987 LFN851987 LPJ851987 LZF851987 MJB851987 MSX851987 NCT851987 NMP851987 NWL851987 OGH851987 OQD851987 OZZ851987 PJV851987 PTR851987 QDN851987 QNJ851987 QXF851987 RHB851987 RQX851987 SAT851987 SKP851987 SUL851987 TEH851987 TOD851987 TXZ851987 UHV851987 URR851987 VBN851987 VLJ851987 VVF851987 WFB851987 WOX851987 WYT851987 M917523 MH917523 WD917523 AFZ917523 APV917523 AZR917523 BJN917523 BTJ917523 CDF917523 CNB917523 CWX917523 DGT917523 DQP917523 EAL917523 EKH917523 EUD917523 FDZ917523 FNV917523 FXR917523 GHN917523 GRJ917523 HBF917523 HLB917523 HUX917523 IET917523 IOP917523 IYL917523 JIH917523 JSD917523 KBZ917523 KLV917523 KVR917523 LFN917523 LPJ917523 LZF917523 MJB917523 MSX917523 NCT917523 NMP917523 NWL917523 OGH917523 OQD917523 OZZ917523 PJV917523 PTR917523 QDN917523 QNJ917523 QXF917523 RHB917523 RQX917523 SAT917523 SKP917523 SUL917523 TEH917523 TOD917523 TXZ917523 UHV917523 URR917523 VBN917523 VLJ917523 VVF917523 WFB917523 WOX917523 WYT917523 M983059 MH983059 WD983059 AFZ983059 APV983059 AZR983059 BJN983059 BTJ983059 CDF983059 CNB983059 CWX983059 DGT983059 DQP983059 EAL983059 EKH983059 EUD983059 FDZ983059 FNV983059 FXR983059 GHN983059 GRJ983059 HBF983059 HLB983059 HUX983059 IET983059 IOP983059 IYL983059 JIH983059 JSD983059 KBZ983059 KLV983059 KVR983059 LFN983059 LPJ983059 LZF983059 MJB983059 MSX983059 NCT983059 NMP983059 NWL983059 OGH983059 OQD983059 OZZ983059 PJV983059 PTR983059 QDN983059 QNJ983059 QXF983059 RHB983059 RQX983059 SAT983059 SKP983059 SUL983059 TEH983059 TOD983059 TXZ983059 UHV983059 URR983059 VBN983059 VLJ983059 VVF983059 WFB983059 WOX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N24 AGJ24 AQF24 BAB24 BJX24 BTT24 CDP24 CNL24 CXH24 DHD24 DQZ24 EAV24 EKR24 EUN24 FEJ24 FOF24 FYB24 GHX24 GRT24 HBP24 HLL24 HVH24 IFD24 IOZ24 IYV24 JIR24 JSN24 KCJ24 KMF24 KWB24 LFX24 LPT24 LZP24 MJL24 MTH24 NDD24 NMZ24 NWV24 OGR24 OQN24 PAJ24 PKF24 PUB24 QDX24 QNT24 QXP24 RHL24 RRH24 SBD24 SKZ24 SUV24 TER24 TON24 TYJ24 UIF24 USB24 VBX24 VLT24 VVP24 WFL24 WPH24 WZD24 Y24 MT24 W65555:W65556 MR65555:MR65556 WN65555:WN65556 AGJ65555:AGJ65556 AQF65555:AQF65556 BAB65555:BAB65556 BJX65555:BJX65556 BTT65555:BTT65556 CDP65555:CDP65556 CNL65555:CNL65556 CXH65555:CXH65556 DHD65555:DHD65556 DQZ65555:DQZ65556 EAV65555:EAV65556 EKR65555:EKR65556 EUN65555:EUN65556 FEJ65555:FEJ65556 FOF65555:FOF65556 FYB65555:FYB65556 GHX65555:GHX65556 GRT65555:GRT65556 HBP65555:HBP65556 HLL65555:HLL65556 HVH65555:HVH65556 IFD65555:IFD65556 IOZ65555:IOZ65556 IYV65555:IYV65556 JIR65555:JIR65556 JSN65555:JSN65556 KCJ65555:KCJ65556 KMF65555:KMF65556 KWB65555:KWB65556 LFX65555:LFX65556 LPT65555:LPT65556 LZP65555:LZP65556 MJL65555:MJL65556 MTH65555:MTH65556 NDD65555:NDD65556 NMZ65555:NMZ65556 NWV65555:NWV65556 OGR65555:OGR65556 OQN65555:OQN65556 PAJ65555:PAJ65556 PKF65555:PKF65556 PUB65555:PUB65556 QDX65555:QDX65556 QNT65555:QNT65556 QXP65555:QXP65556 RHL65555:RHL65556 RRH65555:RRH65556 SBD65555:SBD65556 SKZ65555:SKZ65556 SUV65555:SUV65556 TER65555:TER65556 TON65555:TON65556 TYJ65555:TYJ65556 UIF65555:UIF65556 USB65555:USB65556 VBX65555:VBX65556 VLT65555:VLT65556 VVP65555:VVP65556 WFL65555:WFL65556 WPH65555:WPH65556 WZD65555:WZD65556 W131091:W131092 MR131091:MR131092 WN131091:WN131092 AGJ131091:AGJ131092 AQF131091:AQF131092 BAB131091:BAB131092 BJX131091:BJX131092 BTT131091:BTT131092 CDP131091:CDP131092 CNL131091:CNL131092 CXH131091:CXH131092 DHD131091:DHD131092 DQZ131091:DQZ131092 EAV131091:EAV131092 EKR131091:EKR131092 EUN131091:EUN131092 FEJ131091:FEJ131092 FOF131091:FOF131092 FYB131091:FYB131092 GHX131091:GHX131092 GRT131091:GRT131092 HBP131091:HBP131092 HLL131091:HLL131092 HVH131091:HVH131092 IFD131091:IFD131092 IOZ131091:IOZ131092 IYV131091:IYV131092 JIR131091:JIR131092 JSN131091:JSN131092 KCJ131091:KCJ131092 KMF131091:KMF131092 KWB131091:KWB131092 LFX131091:LFX131092 LPT131091:LPT131092 LZP131091:LZP131092 MJL131091:MJL131092 MTH131091:MTH131092 NDD131091:NDD131092 NMZ131091:NMZ131092 NWV131091:NWV131092 OGR131091:OGR131092 OQN131091:OQN131092 PAJ131091:PAJ131092 PKF131091:PKF131092 PUB131091:PUB131092 QDX131091:QDX131092 QNT131091:QNT131092 QXP131091:QXP131092 RHL131091:RHL131092 RRH131091:RRH131092 SBD131091:SBD131092 SKZ131091:SKZ131092 SUV131091:SUV131092 TER131091:TER131092 TON131091:TON131092 TYJ131091:TYJ131092 UIF131091:UIF131092 USB131091:USB131092 VBX131091:VBX131092 VLT131091:VLT131092 VVP131091:VVP131092 WFL131091:WFL131092 WPH131091:WPH131092 WZD131091:WZD131092 W196627:W196628 MR196627:MR196628 WN196627:WN196628 AGJ196627:AGJ196628 AQF196627:AQF196628 BAB196627:BAB196628 BJX196627:BJX196628 BTT196627:BTT196628 CDP196627:CDP196628 CNL196627:CNL196628 CXH196627:CXH196628 DHD196627:DHD196628 DQZ196627:DQZ196628 EAV196627:EAV196628 EKR196627:EKR196628 EUN196627:EUN196628 FEJ196627:FEJ196628 FOF196627:FOF196628 FYB196627:FYB196628 GHX196627:GHX196628 GRT196627:GRT196628 HBP196627:HBP196628 HLL196627:HLL196628 HVH196627:HVH196628 IFD196627:IFD196628 IOZ196627:IOZ196628 IYV196627:IYV196628 JIR196627:JIR196628 JSN196627:JSN196628 KCJ196627:KCJ196628 KMF196627:KMF196628 KWB196627:KWB196628 LFX196627:LFX196628 LPT196627:LPT196628 LZP196627:LZP196628 MJL196627:MJL196628 MTH196627:MTH196628 NDD196627:NDD196628 NMZ196627:NMZ196628 NWV196627:NWV196628 OGR196627:OGR196628 OQN196627:OQN196628 PAJ196627:PAJ196628 PKF196627:PKF196628 PUB196627:PUB196628 QDX196627:QDX196628 QNT196627:QNT196628 QXP196627:QXP196628 RHL196627:RHL196628 RRH196627:RRH196628 SBD196627:SBD196628 SKZ196627:SKZ196628 SUV196627:SUV196628 TER196627:TER196628 TON196627:TON196628 TYJ196627:TYJ196628 UIF196627:UIF196628 USB196627:USB196628 VBX196627:VBX196628 VLT196627:VLT196628 VVP196627:VVP196628 WFL196627:WFL196628 WPH196627:WPH196628 WZD196627:WZD196628 W262163:W262164 MR262163:MR262164 WN262163:WN262164 AGJ262163:AGJ262164 AQF262163:AQF262164 BAB262163:BAB262164 BJX262163:BJX262164 BTT262163:BTT262164 CDP262163:CDP262164 CNL262163:CNL262164 CXH262163:CXH262164 DHD262163:DHD262164 DQZ262163:DQZ262164 EAV262163:EAV262164 EKR262163:EKR262164 EUN262163:EUN262164 FEJ262163:FEJ262164 FOF262163:FOF262164 FYB262163:FYB262164 GHX262163:GHX262164 GRT262163:GRT262164 HBP262163:HBP262164 HLL262163:HLL262164 HVH262163:HVH262164 IFD262163:IFD262164 IOZ262163:IOZ262164 IYV262163:IYV262164 JIR262163:JIR262164 JSN262163:JSN262164 KCJ262163:KCJ262164 KMF262163:KMF262164 KWB262163:KWB262164 LFX262163:LFX262164 LPT262163:LPT262164 LZP262163:LZP262164 MJL262163:MJL262164 MTH262163:MTH262164 NDD262163:NDD262164 NMZ262163:NMZ262164 NWV262163:NWV262164 OGR262163:OGR262164 OQN262163:OQN262164 PAJ262163:PAJ262164 PKF262163:PKF262164 PUB262163:PUB262164 QDX262163:QDX262164 QNT262163:QNT262164 QXP262163:QXP262164 RHL262163:RHL262164 RRH262163:RRH262164 SBD262163:SBD262164 SKZ262163:SKZ262164 SUV262163:SUV262164 TER262163:TER262164 TON262163:TON262164 TYJ262163:TYJ262164 UIF262163:UIF262164 USB262163:USB262164 VBX262163:VBX262164 VLT262163:VLT262164 VVP262163:VVP262164 WFL262163:WFL262164 WPH262163:WPH262164 WZD262163:WZD262164 W327699:W327700 MR327699:MR327700 WN327699:WN327700 AGJ327699:AGJ327700 AQF327699:AQF327700 BAB327699:BAB327700 BJX327699:BJX327700 BTT327699:BTT327700 CDP327699:CDP327700 CNL327699:CNL327700 CXH327699:CXH327700 DHD327699:DHD327700 DQZ327699:DQZ327700 EAV327699:EAV327700 EKR327699:EKR327700 EUN327699:EUN327700 FEJ327699:FEJ327700 FOF327699:FOF327700 FYB327699:FYB327700 GHX327699:GHX327700 GRT327699:GRT327700 HBP327699:HBP327700 HLL327699:HLL327700 HVH327699:HVH327700 IFD327699:IFD327700 IOZ327699:IOZ327700 IYV327699:IYV327700 JIR327699:JIR327700 JSN327699:JSN327700 KCJ327699:KCJ327700 KMF327699:KMF327700 KWB327699:KWB327700 LFX327699:LFX327700 LPT327699:LPT327700 LZP327699:LZP327700 MJL327699:MJL327700 MTH327699:MTH327700 NDD327699:NDD327700 NMZ327699:NMZ327700 NWV327699:NWV327700 OGR327699:OGR327700 OQN327699:OQN327700 PAJ327699:PAJ327700 PKF327699:PKF327700 PUB327699:PUB327700 QDX327699:QDX327700 QNT327699:QNT327700 QXP327699:QXP327700 RHL327699:RHL327700 RRH327699:RRH327700 SBD327699:SBD327700 SKZ327699:SKZ327700 SUV327699:SUV327700 TER327699:TER327700 TON327699:TON327700 TYJ327699:TYJ327700 UIF327699:UIF327700 USB327699:USB327700 VBX327699:VBX327700 VLT327699:VLT327700 VVP327699:VVP327700 WFL327699:WFL327700 WPH327699:WPH327700 WZD327699:WZD327700 W393235:W393236 MR393235:MR393236 WN393235:WN393236 AGJ393235:AGJ393236 AQF393235:AQF393236 BAB393235:BAB393236 BJX393235:BJX393236 BTT393235:BTT393236 CDP393235:CDP393236 CNL393235:CNL393236 CXH393235:CXH393236 DHD393235:DHD393236 DQZ393235:DQZ393236 EAV393235:EAV393236 EKR393235:EKR393236 EUN393235:EUN393236 FEJ393235:FEJ393236 FOF393235:FOF393236 FYB393235:FYB393236 GHX393235:GHX393236 GRT393235:GRT393236 HBP393235:HBP393236 HLL393235:HLL393236 HVH393235:HVH393236 IFD393235:IFD393236 IOZ393235:IOZ393236 IYV393235:IYV393236 JIR393235:JIR393236 JSN393235:JSN393236 KCJ393235:KCJ393236 KMF393235:KMF393236 KWB393235:KWB393236 LFX393235:LFX393236 LPT393235:LPT393236 LZP393235:LZP393236 MJL393235:MJL393236 MTH393235:MTH393236 NDD393235:NDD393236 NMZ393235:NMZ393236 NWV393235:NWV393236 OGR393235:OGR393236 OQN393235:OQN393236 PAJ393235:PAJ393236 PKF393235:PKF393236 PUB393235:PUB393236 QDX393235:QDX393236 QNT393235:QNT393236 QXP393235:QXP393236 RHL393235:RHL393236 RRH393235:RRH393236 SBD393235:SBD393236 SKZ393235:SKZ393236 SUV393235:SUV393236 TER393235:TER393236 TON393235:TON393236 TYJ393235:TYJ393236 UIF393235:UIF393236 USB393235:USB393236 VBX393235:VBX393236 VLT393235:VLT393236 VVP393235:VVP393236 WFL393235:WFL393236 WPH393235:WPH393236 WZD393235:WZD393236 W458771:W458772 MR458771:MR458772 WN458771:WN458772 AGJ458771:AGJ458772 AQF458771:AQF458772 BAB458771:BAB458772 BJX458771:BJX458772 BTT458771:BTT458772 CDP458771:CDP458772 CNL458771:CNL458772 CXH458771:CXH458772 DHD458771:DHD458772 DQZ458771:DQZ458772 EAV458771:EAV458772 EKR458771:EKR458772 EUN458771:EUN458772 FEJ458771:FEJ458772 FOF458771:FOF458772 FYB458771:FYB458772 GHX458771:GHX458772 GRT458771:GRT458772 HBP458771:HBP458772 HLL458771:HLL458772 HVH458771:HVH458772 IFD458771:IFD458772 IOZ458771:IOZ458772 IYV458771:IYV458772 JIR458771:JIR458772 JSN458771:JSN458772 KCJ458771:KCJ458772 KMF458771:KMF458772 KWB458771:KWB458772 LFX458771:LFX458772 LPT458771:LPT458772 LZP458771:LZP458772 MJL458771:MJL458772 MTH458771:MTH458772 NDD458771:NDD458772 NMZ458771:NMZ458772 NWV458771:NWV458772 OGR458771:OGR458772 OQN458771:OQN458772 PAJ458771:PAJ458772 PKF458771:PKF458772 PUB458771:PUB458772 QDX458771:QDX458772 QNT458771:QNT458772 QXP458771:QXP458772 RHL458771:RHL458772 RRH458771:RRH458772 SBD458771:SBD458772 SKZ458771:SKZ458772 SUV458771:SUV458772 TER458771:TER458772 TON458771:TON458772 TYJ458771:TYJ458772 UIF458771:UIF458772 USB458771:USB458772 VBX458771:VBX458772 VLT458771:VLT458772 VVP458771:VVP458772 WFL458771:WFL458772 WPH458771:WPH458772 WZD458771:WZD458772 W524307:W524308 MR524307:MR524308 WN524307:WN524308 AGJ524307:AGJ524308 AQF524307:AQF524308 BAB524307:BAB524308 BJX524307:BJX524308 BTT524307:BTT524308 CDP524307:CDP524308 CNL524307:CNL524308 CXH524307:CXH524308 DHD524307:DHD524308 DQZ524307:DQZ524308 EAV524307:EAV524308 EKR524307:EKR524308 EUN524307:EUN524308 FEJ524307:FEJ524308 FOF524307:FOF524308 FYB524307:FYB524308 GHX524307:GHX524308 GRT524307:GRT524308 HBP524307:HBP524308 HLL524307:HLL524308 HVH524307:HVH524308 IFD524307:IFD524308 IOZ524307:IOZ524308 IYV524307:IYV524308 JIR524307:JIR524308 JSN524307:JSN524308 KCJ524307:KCJ524308 KMF524307:KMF524308 KWB524307:KWB524308 LFX524307:LFX524308 LPT524307:LPT524308 LZP524307:LZP524308 MJL524307:MJL524308 MTH524307:MTH524308 NDD524307:NDD524308 NMZ524307:NMZ524308 NWV524307:NWV524308 OGR524307:OGR524308 OQN524307:OQN524308 PAJ524307:PAJ524308 PKF524307:PKF524308 PUB524307:PUB524308 QDX524307:QDX524308 QNT524307:QNT524308 QXP524307:QXP524308 RHL524307:RHL524308 RRH524307:RRH524308 SBD524307:SBD524308 SKZ524307:SKZ524308 SUV524307:SUV524308 TER524307:TER524308 TON524307:TON524308 TYJ524307:TYJ524308 UIF524307:UIF524308 USB524307:USB524308 VBX524307:VBX524308 VLT524307:VLT524308 VVP524307:VVP524308 WFL524307:WFL524308 WPH524307:WPH524308 WZD524307:WZD524308 W589843:W589844 MR589843:MR589844 WN589843:WN589844 AGJ589843:AGJ589844 AQF589843:AQF589844 BAB589843:BAB589844 BJX589843:BJX589844 BTT589843:BTT589844 CDP589843:CDP589844 CNL589843:CNL589844 CXH589843:CXH589844 DHD589843:DHD589844 DQZ589843:DQZ589844 EAV589843:EAV589844 EKR589843:EKR589844 EUN589843:EUN589844 FEJ589843:FEJ589844 FOF589843:FOF589844 FYB589843:FYB589844 GHX589843:GHX589844 GRT589843:GRT589844 HBP589843:HBP589844 HLL589843:HLL589844 HVH589843:HVH589844 IFD589843:IFD589844 IOZ589843:IOZ589844 IYV589843:IYV589844 JIR589843:JIR589844 JSN589843:JSN589844 KCJ589843:KCJ589844 KMF589843:KMF589844 KWB589843:KWB589844 LFX589843:LFX589844 LPT589843:LPT589844 LZP589843:LZP589844 MJL589843:MJL589844 MTH589843:MTH589844 NDD589843:NDD589844 NMZ589843:NMZ589844 NWV589843:NWV589844 OGR589843:OGR589844 OQN589843:OQN589844 PAJ589843:PAJ589844 PKF589843:PKF589844 PUB589843:PUB589844 QDX589843:QDX589844 QNT589843:QNT589844 QXP589843:QXP589844 RHL589843:RHL589844 RRH589843:RRH589844 SBD589843:SBD589844 SKZ589843:SKZ589844 SUV589843:SUV589844 TER589843:TER589844 TON589843:TON589844 TYJ589843:TYJ589844 UIF589843:UIF589844 USB589843:USB589844 VBX589843:VBX589844 VLT589843:VLT589844 VVP589843:VVP589844 WFL589843:WFL589844 WPH589843:WPH589844 WZD589843:WZD589844 W655379:W655380 MR655379:MR655380 WN655379:WN655380 AGJ655379:AGJ655380 AQF655379:AQF655380 BAB655379:BAB655380 BJX655379:BJX655380 BTT655379:BTT655380 CDP655379:CDP655380 CNL655379:CNL655380 CXH655379:CXH655380 DHD655379:DHD655380 DQZ655379:DQZ655380 EAV655379:EAV655380 EKR655379:EKR655380 EUN655379:EUN655380 FEJ655379:FEJ655380 FOF655379:FOF655380 FYB655379:FYB655380 GHX655379:GHX655380 GRT655379:GRT655380 HBP655379:HBP655380 HLL655379:HLL655380 HVH655379:HVH655380 IFD655379:IFD655380 IOZ655379:IOZ655380 IYV655379:IYV655380 JIR655379:JIR655380 JSN655379:JSN655380 KCJ655379:KCJ655380 KMF655379:KMF655380 KWB655379:KWB655380 LFX655379:LFX655380 LPT655379:LPT655380 LZP655379:LZP655380 MJL655379:MJL655380 MTH655379:MTH655380 NDD655379:NDD655380 NMZ655379:NMZ655380 NWV655379:NWV655380 OGR655379:OGR655380 OQN655379:OQN655380 PAJ655379:PAJ655380 PKF655379:PKF655380 PUB655379:PUB655380 QDX655379:QDX655380 QNT655379:QNT655380 QXP655379:QXP655380 RHL655379:RHL655380 RRH655379:RRH655380 SBD655379:SBD655380 SKZ655379:SKZ655380 SUV655379:SUV655380 TER655379:TER655380 TON655379:TON655380 TYJ655379:TYJ655380 UIF655379:UIF655380 USB655379:USB655380 VBX655379:VBX655380 VLT655379:VLT655380 VVP655379:VVP655380 WFL655379:WFL655380 WPH655379:WPH655380 WZD655379:WZD655380 W720915:W720916 MR720915:MR720916 WN720915:WN720916 AGJ720915:AGJ720916 AQF720915:AQF720916 BAB720915:BAB720916 BJX720915:BJX720916 BTT720915:BTT720916 CDP720915:CDP720916 CNL720915:CNL720916 CXH720915:CXH720916 DHD720915:DHD720916 DQZ720915:DQZ720916 EAV720915:EAV720916 EKR720915:EKR720916 EUN720915:EUN720916 FEJ720915:FEJ720916 FOF720915:FOF720916 FYB720915:FYB720916 GHX720915:GHX720916 GRT720915:GRT720916 HBP720915:HBP720916 HLL720915:HLL720916 HVH720915:HVH720916 IFD720915:IFD720916 IOZ720915:IOZ720916 IYV720915:IYV720916 JIR720915:JIR720916 JSN720915:JSN720916 KCJ720915:KCJ720916 KMF720915:KMF720916 KWB720915:KWB720916 LFX720915:LFX720916 LPT720915:LPT720916 LZP720915:LZP720916 MJL720915:MJL720916 MTH720915:MTH720916 NDD720915:NDD720916 NMZ720915:NMZ720916 NWV720915:NWV720916 OGR720915:OGR720916 OQN720915:OQN720916 PAJ720915:PAJ720916 PKF720915:PKF720916 PUB720915:PUB720916 QDX720915:QDX720916 QNT720915:QNT720916 QXP720915:QXP720916 RHL720915:RHL720916 RRH720915:RRH720916 SBD720915:SBD720916 SKZ720915:SKZ720916 SUV720915:SUV720916 TER720915:TER720916 TON720915:TON720916 TYJ720915:TYJ720916 UIF720915:UIF720916 USB720915:USB720916 VBX720915:VBX720916 VLT720915:VLT720916 VVP720915:VVP720916 WFL720915:WFL720916 WPH720915:WPH720916 WZD720915:WZD720916 W786451:W786452 MR786451:MR786452 WN786451:WN786452 AGJ786451:AGJ786452 AQF786451:AQF786452 BAB786451:BAB786452 BJX786451:BJX786452 BTT786451:BTT786452 CDP786451:CDP786452 CNL786451:CNL786452 CXH786451:CXH786452 DHD786451:DHD786452 DQZ786451:DQZ786452 EAV786451:EAV786452 EKR786451:EKR786452 EUN786451:EUN786452 FEJ786451:FEJ786452 FOF786451:FOF786452 FYB786451:FYB786452 GHX786451:GHX786452 GRT786451:GRT786452 HBP786451:HBP786452 HLL786451:HLL786452 HVH786451:HVH786452 IFD786451:IFD786452 IOZ786451:IOZ786452 IYV786451:IYV786452 JIR786451:JIR786452 JSN786451:JSN786452 KCJ786451:KCJ786452 KMF786451:KMF786452 KWB786451:KWB786452 LFX786451:LFX786452 LPT786451:LPT786452 LZP786451:LZP786452 MJL786451:MJL786452 MTH786451:MTH786452 NDD786451:NDD786452 NMZ786451:NMZ786452 NWV786451:NWV786452 OGR786451:OGR786452 OQN786451:OQN786452 PAJ786451:PAJ786452 PKF786451:PKF786452 PUB786451:PUB786452 QDX786451:QDX786452 QNT786451:QNT786452 QXP786451:QXP786452 RHL786451:RHL786452 RRH786451:RRH786452 SBD786451:SBD786452 SKZ786451:SKZ786452 SUV786451:SUV786452 TER786451:TER786452 TON786451:TON786452 TYJ786451:TYJ786452 UIF786451:UIF786452 USB786451:USB786452 VBX786451:VBX786452 VLT786451:VLT786452 VVP786451:VVP786452 WFL786451:WFL786452 WPH786451:WPH786452 WZD786451:WZD786452 W851987:W851988 MR851987:MR851988 WN851987:WN851988 AGJ851987:AGJ851988 AQF851987:AQF851988 BAB851987:BAB851988 BJX851987:BJX851988 BTT851987:BTT851988 CDP851987:CDP851988 CNL851987:CNL851988 CXH851987:CXH851988 DHD851987:DHD851988 DQZ851987:DQZ851988 EAV851987:EAV851988 EKR851987:EKR851988 EUN851987:EUN851988 FEJ851987:FEJ851988 FOF851987:FOF851988 FYB851987:FYB851988 GHX851987:GHX851988 GRT851987:GRT851988 HBP851987:HBP851988 HLL851987:HLL851988 HVH851987:HVH851988 IFD851987:IFD851988 IOZ851987:IOZ851988 IYV851987:IYV851988 JIR851987:JIR851988 JSN851987:JSN851988 KCJ851987:KCJ851988 KMF851987:KMF851988 KWB851987:KWB851988 LFX851987:LFX851988 LPT851987:LPT851988 LZP851987:LZP851988 MJL851987:MJL851988 MTH851987:MTH851988 NDD851987:NDD851988 NMZ851987:NMZ851988 NWV851987:NWV851988 OGR851987:OGR851988 OQN851987:OQN851988 PAJ851987:PAJ851988 PKF851987:PKF851988 PUB851987:PUB851988 QDX851987:QDX851988 QNT851987:QNT851988 QXP851987:QXP851988 RHL851987:RHL851988 RRH851987:RRH851988 SBD851987:SBD851988 SKZ851987:SKZ851988 SUV851987:SUV851988 TER851987:TER851988 TON851987:TON851988 TYJ851987:TYJ851988 UIF851987:UIF851988 USB851987:USB851988 VBX851987:VBX851988 VLT851987:VLT851988 VVP851987:VVP851988 WFL851987:WFL851988 WPH851987:WPH851988 WZD851987:WZD851988 W917523:W917524 MR917523:MR917524 WN917523:WN917524 AGJ917523:AGJ917524 AQF917523:AQF917524 BAB917523:BAB917524 BJX917523:BJX917524 BTT917523:BTT917524 CDP917523:CDP917524 CNL917523:CNL917524 CXH917523:CXH917524 DHD917523:DHD917524 DQZ917523:DQZ917524 EAV917523:EAV917524 EKR917523:EKR917524 EUN917523:EUN917524 FEJ917523:FEJ917524 FOF917523:FOF917524 FYB917523:FYB917524 GHX917523:GHX917524 GRT917523:GRT917524 HBP917523:HBP917524 HLL917523:HLL917524 HVH917523:HVH917524 IFD917523:IFD917524 IOZ917523:IOZ917524 IYV917523:IYV917524 JIR917523:JIR917524 JSN917523:JSN917524 KCJ917523:KCJ917524 KMF917523:KMF917524 KWB917523:KWB917524 LFX917523:LFX917524 LPT917523:LPT917524 LZP917523:LZP917524 MJL917523:MJL917524 MTH917523:MTH917524 NDD917523:NDD917524 NMZ917523:NMZ917524 NWV917523:NWV917524 OGR917523:OGR917524 OQN917523:OQN917524 PAJ917523:PAJ917524 PKF917523:PKF917524 PUB917523:PUB917524 QDX917523:QDX917524 QNT917523:QNT917524 QXP917523:QXP917524 RHL917523:RHL917524 RRH917523:RRH917524 SBD917523:SBD917524 SKZ917523:SKZ917524 SUV917523:SUV917524 TER917523:TER917524 TON917523:TON917524 TYJ917523:TYJ917524 UIF917523:UIF917524 USB917523:USB917524 VBX917523:VBX917524 VLT917523:VLT917524 VVP917523:VVP917524 WFL917523:WFL917524 WPH917523:WPH917524 WZD917523:WZD917524 W983059:W983060 MR983059:MR983060 WN983059:WN983060 AGJ983059:AGJ983060 AQF983059:AQF983060 BAB983059:BAB983060 BJX983059:BJX983060 BTT983059:BTT983060 CDP983059:CDP983060 CNL983059:CNL983060 CXH983059:CXH983060 DHD983059:DHD983060 DQZ983059:DQZ983060 EAV983059:EAV983060 EKR983059:EKR983060 EUN983059:EUN983060 FEJ983059:FEJ983060 FOF983059:FOF983060 FYB983059:FYB983060 GHX983059:GHX983060 GRT983059:GRT983060 HBP983059:HBP983060 HLL983059:HLL983060 HVH983059:HVH983060 IFD983059:IFD983060 IOZ983059:IOZ983060 IYV983059:IYV983060 JIR983059:JIR983060 JSN983059:JSN983060 KCJ983059:KCJ983060 KMF983059:KMF983060 KWB983059:KWB983060 LFX983059:LFX983060 LPT983059:LPT983060 LZP983059:LZP983060 MJL983059:MJL983060 MTH983059:MTH983060 NDD983059:NDD983060 NMZ983059:NMZ983060 NWV983059:NWV983060 OGR983059:OGR983060 OQN983059:OQN983060 PAJ983059:PAJ983060 PKF983059:PKF983060 PUB983059:PUB983060 QDX983059:QDX983060 QNT983059:QNT983060 QXP983059:QXP983060 RHL983059:RHL983060 RRH983059:RRH983060 SBD983059:SBD983060 SKZ983059:SKZ983060 SUV983059:SUV983060 TER983059:TER983060 TON983059:TON983060 TYJ983059:TYJ983060 UIF983059:UIF983060 USB983059:USB983060 VBX983059:VBX983060 VLT983059:VLT983060 VVP983059:VVP983060 WFL983059:WFL983060 WPH983059:WPH983060 WZD983059:WZD983060 WP24 AGL24 AQH24 BAD24 BJZ24 BTV24 CDR24 CNN24 CXJ24 DHF24 DRB24 EAX24 EKT24 EUP24 FEL24 FOH24 FYD24 GHZ24 GRV24 HBR24 HLN24 HVJ24 IFF24 IPB24 IYX24 JIT24 JSP24 KCL24 KMH24 KWD24 LFZ24 LPV24 LZR24 MJN24 MTJ24 NDF24 NNB24 NWX24 OGT24 OQP24 PAL24 PKH24 PUD24 QDZ24 QNV24 QXR24 RHN24 RRJ24 SBF24 SLB24 SUX24 TET24 TOP24 TYL24 UIH24 USD24 VBZ24 VLV24 VVR24 WFN24 WPJ24 WZF24 W24 WZF983059:WZF983060 Y65555:Y65556 MT65555:MT65556 WP65555:WP65556 AGL65555:AGL65556 AQH65555:AQH65556 BAD65555:BAD65556 BJZ65555:BJZ65556 BTV65555:BTV65556 CDR65555:CDR65556 CNN65555:CNN65556 CXJ65555:CXJ65556 DHF65555:DHF65556 DRB65555:DRB65556 EAX65555:EAX65556 EKT65555:EKT65556 EUP65555:EUP65556 FEL65555:FEL65556 FOH65555:FOH65556 FYD65555:FYD65556 GHZ65555:GHZ65556 GRV65555:GRV65556 HBR65555:HBR65556 HLN65555:HLN65556 HVJ65555:HVJ65556 IFF65555:IFF65556 IPB65555:IPB65556 IYX65555:IYX65556 JIT65555:JIT65556 JSP65555:JSP65556 KCL65555:KCL65556 KMH65555:KMH65556 KWD65555:KWD65556 LFZ65555:LFZ65556 LPV65555:LPV65556 LZR65555:LZR65556 MJN65555:MJN65556 MTJ65555:MTJ65556 NDF65555:NDF65556 NNB65555:NNB65556 NWX65555:NWX65556 OGT65555:OGT65556 OQP65555:OQP65556 PAL65555:PAL65556 PKH65555:PKH65556 PUD65555:PUD65556 QDZ65555:QDZ65556 QNV65555:QNV65556 QXR65555:QXR65556 RHN65555:RHN65556 RRJ65555:RRJ65556 SBF65555:SBF65556 SLB65555:SLB65556 SUX65555:SUX65556 TET65555:TET65556 TOP65555:TOP65556 TYL65555:TYL65556 UIH65555:UIH65556 USD65555:USD65556 VBZ65555:VBZ65556 VLV65555:VLV65556 VVR65555:VVR65556 WFN65555:WFN65556 WPJ65555:WPJ65556 WZF65555:WZF65556 Y131091:Y131092 MT131091:MT131092 WP131091:WP131092 AGL131091:AGL131092 AQH131091:AQH131092 BAD131091:BAD131092 BJZ131091:BJZ131092 BTV131091:BTV131092 CDR131091:CDR131092 CNN131091:CNN131092 CXJ131091:CXJ131092 DHF131091:DHF131092 DRB131091:DRB131092 EAX131091:EAX131092 EKT131091:EKT131092 EUP131091:EUP131092 FEL131091:FEL131092 FOH131091:FOH131092 FYD131091:FYD131092 GHZ131091:GHZ131092 GRV131091:GRV131092 HBR131091:HBR131092 HLN131091:HLN131092 HVJ131091:HVJ131092 IFF131091:IFF131092 IPB131091:IPB131092 IYX131091:IYX131092 JIT131091:JIT131092 JSP131091:JSP131092 KCL131091:KCL131092 KMH131091:KMH131092 KWD131091:KWD131092 LFZ131091:LFZ131092 LPV131091:LPV131092 LZR131091:LZR131092 MJN131091:MJN131092 MTJ131091:MTJ131092 NDF131091:NDF131092 NNB131091:NNB131092 NWX131091:NWX131092 OGT131091:OGT131092 OQP131091:OQP131092 PAL131091:PAL131092 PKH131091:PKH131092 PUD131091:PUD131092 QDZ131091:QDZ131092 QNV131091:QNV131092 QXR131091:QXR131092 RHN131091:RHN131092 RRJ131091:RRJ131092 SBF131091:SBF131092 SLB131091:SLB131092 SUX131091:SUX131092 TET131091:TET131092 TOP131091:TOP131092 TYL131091:TYL131092 UIH131091:UIH131092 USD131091:USD131092 VBZ131091:VBZ131092 VLV131091:VLV131092 VVR131091:VVR131092 WFN131091:WFN131092 WPJ131091:WPJ131092 WZF131091:WZF131092 Y196627:Y196628 MT196627:MT196628 WP196627:WP196628 AGL196627:AGL196628 AQH196627:AQH196628 BAD196627:BAD196628 BJZ196627:BJZ196628 BTV196627:BTV196628 CDR196627:CDR196628 CNN196627:CNN196628 CXJ196627:CXJ196628 DHF196627:DHF196628 DRB196627:DRB196628 EAX196627:EAX196628 EKT196627:EKT196628 EUP196627:EUP196628 FEL196627:FEL196628 FOH196627:FOH196628 FYD196627:FYD196628 GHZ196627:GHZ196628 GRV196627:GRV196628 HBR196627:HBR196628 HLN196627:HLN196628 HVJ196627:HVJ196628 IFF196627:IFF196628 IPB196627:IPB196628 IYX196627:IYX196628 JIT196627:JIT196628 JSP196627:JSP196628 KCL196627:KCL196628 KMH196627:KMH196628 KWD196627:KWD196628 LFZ196627:LFZ196628 LPV196627:LPV196628 LZR196627:LZR196628 MJN196627:MJN196628 MTJ196627:MTJ196628 NDF196627:NDF196628 NNB196627:NNB196628 NWX196627:NWX196628 OGT196627:OGT196628 OQP196627:OQP196628 PAL196627:PAL196628 PKH196627:PKH196628 PUD196627:PUD196628 QDZ196627:QDZ196628 QNV196627:QNV196628 QXR196627:QXR196628 RHN196627:RHN196628 RRJ196627:RRJ196628 SBF196627:SBF196628 SLB196627:SLB196628 SUX196627:SUX196628 TET196627:TET196628 TOP196627:TOP196628 TYL196627:TYL196628 UIH196627:UIH196628 USD196627:USD196628 VBZ196627:VBZ196628 VLV196627:VLV196628 VVR196627:VVR196628 WFN196627:WFN196628 WPJ196627:WPJ196628 WZF196627:WZF196628 Y262163:Y262164 MT262163:MT262164 WP262163:WP262164 AGL262163:AGL262164 AQH262163:AQH262164 BAD262163:BAD262164 BJZ262163:BJZ262164 BTV262163:BTV262164 CDR262163:CDR262164 CNN262163:CNN262164 CXJ262163:CXJ262164 DHF262163:DHF262164 DRB262163:DRB262164 EAX262163:EAX262164 EKT262163:EKT262164 EUP262163:EUP262164 FEL262163:FEL262164 FOH262163:FOH262164 FYD262163:FYD262164 GHZ262163:GHZ262164 GRV262163:GRV262164 HBR262163:HBR262164 HLN262163:HLN262164 HVJ262163:HVJ262164 IFF262163:IFF262164 IPB262163:IPB262164 IYX262163:IYX262164 JIT262163:JIT262164 JSP262163:JSP262164 KCL262163:KCL262164 KMH262163:KMH262164 KWD262163:KWD262164 LFZ262163:LFZ262164 LPV262163:LPV262164 LZR262163:LZR262164 MJN262163:MJN262164 MTJ262163:MTJ262164 NDF262163:NDF262164 NNB262163:NNB262164 NWX262163:NWX262164 OGT262163:OGT262164 OQP262163:OQP262164 PAL262163:PAL262164 PKH262163:PKH262164 PUD262163:PUD262164 QDZ262163:QDZ262164 QNV262163:QNV262164 QXR262163:QXR262164 RHN262163:RHN262164 RRJ262163:RRJ262164 SBF262163:SBF262164 SLB262163:SLB262164 SUX262163:SUX262164 TET262163:TET262164 TOP262163:TOP262164 TYL262163:TYL262164 UIH262163:UIH262164 USD262163:USD262164 VBZ262163:VBZ262164 VLV262163:VLV262164 VVR262163:VVR262164 WFN262163:WFN262164 WPJ262163:WPJ262164 WZF262163:WZF262164 Y327699:Y327700 MT327699:MT327700 WP327699:WP327700 AGL327699:AGL327700 AQH327699:AQH327700 BAD327699:BAD327700 BJZ327699:BJZ327700 BTV327699:BTV327700 CDR327699:CDR327700 CNN327699:CNN327700 CXJ327699:CXJ327700 DHF327699:DHF327700 DRB327699:DRB327700 EAX327699:EAX327700 EKT327699:EKT327700 EUP327699:EUP327700 FEL327699:FEL327700 FOH327699:FOH327700 FYD327699:FYD327700 GHZ327699:GHZ327700 GRV327699:GRV327700 HBR327699:HBR327700 HLN327699:HLN327700 HVJ327699:HVJ327700 IFF327699:IFF327700 IPB327699:IPB327700 IYX327699:IYX327700 JIT327699:JIT327700 JSP327699:JSP327700 KCL327699:KCL327700 KMH327699:KMH327700 KWD327699:KWD327700 LFZ327699:LFZ327700 LPV327699:LPV327700 LZR327699:LZR327700 MJN327699:MJN327700 MTJ327699:MTJ327700 NDF327699:NDF327700 NNB327699:NNB327700 NWX327699:NWX327700 OGT327699:OGT327700 OQP327699:OQP327700 PAL327699:PAL327700 PKH327699:PKH327700 PUD327699:PUD327700 QDZ327699:QDZ327700 QNV327699:QNV327700 QXR327699:QXR327700 RHN327699:RHN327700 RRJ327699:RRJ327700 SBF327699:SBF327700 SLB327699:SLB327700 SUX327699:SUX327700 TET327699:TET327700 TOP327699:TOP327700 TYL327699:TYL327700 UIH327699:UIH327700 USD327699:USD327700 VBZ327699:VBZ327700 VLV327699:VLV327700 VVR327699:VVR327700 WFN327699:WFN327700 WPJ327699:WPJ327700 WZF327699:WZF327700 Y393235:Y393236 MT393235:MT393236 WP393235:WP393236 AGL393235:AGL393236 AQH393235:AQH393236 BAD393235:BAD393236 BJZ393235:BJZ393236 BTV393235:BTV393236 CDR393235:CDR393236 CNN393235:CNN393236 CXJ393235:CXJ393236 DHF393235:DHF393236 DRB393235:DRB393236 EAX393235:EAX393236 EKT393235:EKT393236 EUP393235:EUP393236 FEL393235:FEL393236 FOH393235:FOH393236 FYD393235:FYD393236 GHZ393235:GHZ393236 GRV393235:GRV393236 HBR393235:HBR393236 HLN393235:HLN393236 HVJ393235:HVJ393236 IFF393235:IFF393236 IPB393235:IPB393236 IYX393235:IYX393236 JIT393235:JIT393236 JSP393235:JSP393236 KCL393235:KCL393236 KMH393235:KMH393236 KWD393235:KWD393236 LFZ393235:LFZ393236 LPV393235:LPV393236 LZR393235:LZR393236 MJN393235:MJN393236 MTJ393235:MTJ393236 NDF393235:NDF393236 NNB393235:NNB393236 NWX393235:NWX393236 OGT393235:OGT393236 OQP393235:OQP393236 PAL393235:PAL393236 PKH393235:PKH393236 PUD393235:PUD393236 QDZ393235:QDZ393236 QNV393235:QNV393236 QXR393235:QXR393236 RHN393235:RHN393236 RRJ393235:RRJ393236 SBF393235:SBF393236 SLB393235:SLB393236 SUX393235:SUX393236 TET393235:TET393236 TOP393235:TOP393236 TYL393235:TYL393236 UIH393235:UIH393236 USD393235:USD393236 VBZ393235:VBZ393236 VLV393235:VLV393236 VVR393235:VVR393236 WFN393235:WFN393236 WPJ393235:WPJ393236 WZF393235:WZF393236 Y458771:Y458772 MT458771:MT458772 WP458771:WP458772 AGL458771:AGL458772 AQH458771:AQH458772 BAD458771:BAD458772 BJZ458771:BJZ458772 BTV458771:BTV458772 CDR458771:CDR458772 CNN458771:CNN458772 CXJ458771:CXJ458772 DHF458771:DHF458772 DRB458771:DRB458772 EAX458771:EAX458772 EKT458771:EKT458772 EUP458771:EUP458772 FEL458771:FEL458772 FOH458771:FOH458772 FYD458771:FYD458772 GHZ458771:GHZ458772 GRV458771:GRV458772 HBR458771:HBR458772 HLN458771:HLN458772 HVJ458771:HVJ458772 IFF458771:IFF458772 IPB458771:IPB458772 IYX458771:IYX458772 JIT458771:JIT458772 JSP458771:JSP458772 KCL458771:KCL458772 KMH458771:KMH458772 KWD458771:KWD458772 LFZ458771:LFZ458772 LPV458771:LPV458772 LZR458771:LZR458772 MJN458771:MJN458772 MTJ458771:MTJ458772 NDF458771:NDF458772 NNB458771:NNB458772 NWX458771:NWX458772 OGT458771:OGT458772 OQP458771:OQP458772 PAL458771:PAL458772 PKH458771:PKH458772 PUD458771:PUD458772 QDZ458771:QDZ458772 QNV458771:QNV458772 QXR458771:QXR458772 RHN458771:RHN458772 RRJ458771:RRJ458772 SBF458771:SBF458772 SLB458771:SLB458772 SUX458771:SUX458772 TET458771:TET458772 TOP458771:TOP458772 TYL458771:TYL458772 UIH458771:UIH458772 USD458771:USD458772 VBZ458771:VBZ458772 VLV458771:VLV458772 VVR458771:VVR458772 WFN458771:WFN458772 WPJ458771:WPJ458772 WZF458771:WZF458772 Y524307:Y524308 MT524307:MT524308 WP524307:WP524308 AGL524307:AGL524308 AQH524307:AQH524308 BAD524307:BAD524308 BJZ524307:BJZ524308 BTV524307:BTV524308 CDR524307:CDR524308 CNN524307:CNN524308 CXJ524307:CXJ524308 DHF524307:DHF524308 DRB524307:DRB524308 EAX524307:EAX524308 EKT524307:EKT524308 EUP524307:EUP524308 FEL524307:FEL524308 FOH524307:FOH524308 FYD524307:FYD524308 GHZ524307:GHZ524308 GRV524307:GRV524308 HBR524307:HBR524308 HLN524307:HLN524308 HVJ524307:HVJ524308 IFF524307:IFF524308 IPB524307:IPB524308 IYX524307:IYX524308 JIT524307:JIT524308 JSP524307:JSP524308 KCL524307:KCL524308 KMH524307:KMH524308 KWD524307:KWD524308 LFZ524307:LFZ524308 LPV524307:LPV524308 LZR524307:LZR524308 MJN524307:MJN524308 MTJ524307:MTJ524308 NDF524307:NDF524308 NNB524307:NNB524308 NWX524307:NWX524308 OGT524307:OGT524308 OQP524307:OQP524308 PAL524307:PAL524308 PKH524307:PKH524308 PUD524307:PUD524308 QDZ524307:QDZ524308 QNV524307:QNV524308 QXR524307:QXR524308 RHN524307:RHN524308 RRJ524307:RRJ524308 SBF524307:SBF524308 SLB524307:SLB524308 SUX524307:SUX524308 TET524307:TET524308 TOP524307:TOP524308 TYL524307:TYL524308 UIH524307:UIH524308 USD524307:USD524308 VBZ524307:VBZ524308 VLV524307:VLV524308 VVR524307:VVR524308 WFN524307:WFN524308 WPJ524307:WPJ524308 WZF524307:WZF524308 Y589843:Y589844 MT589843:MT589844 WP589843:WP589844 AGL589843:AGL589844 AQH589843:AQH589844 BAD589843:BAD589844 BJZ589843:BJZ589844 BTV589843:BTV589844 CDR589843:CDR589844 CNN589843:CNN589844 CXJ589843:CXJ589844 DHF589843:DHF589844 DRB589843:DRB589844 EAX589843:EAX589844 EKT589843:EKT589844 EUP589843:EUP589844 FEL589843:FEL589844 FOH589843:FOH589844 FYD589843:FYD589844 GHZ589843:GHZ589844 GRV589843:GRV589844 HBR589843:HBR589844 HLN589843:HLN589844 HVJ589843:HVJ589844 IFF589843:IFF589844 IPB589843:IPB589844 IYX589843:IYX589844 JIT589843:JIT589844 JSP589843:JSP589844 KCL589843:KCL589844 KMH589843:KMH589844 KWD589843:KWD589844 LFZ589843:LFZ589844 LPV589843:LPV589844 LZR589843:LZR589844 MJN589843:MJN589844 MTJ589843:MTJ589844 NDF589843:NDF589844 NNB589843:NNB589844 NWX589843:NWX589844 OGT589843:OGT589844 OQP589843:OQP589844 PAL589843:PAL589844 PKH589843:PKH589844 PUD589843:PUD589844 QDZ589843:QDZ589844 QNV589843:QNV589844 QXR589843:QXR589844 RHN589843:RHN589844 RRJ589843:RRJ589844 SBF589843:SBF589844 SLB589843:SLB589844 SUX589843:SUX589844 TET589843:TET589844 TOP589843:TOP589844 TYL589843:TYL589844 UIH589843:UIH589844 USD589843:USD589844 VBZ589843:VBZ589844 VLV589843:VLV589844 VVR589843:VVR589844 WFN589843:WFN589844 WPJ589843:WPJ589844 WZF589843:WZF589844 Y655379:Y655380 MT655379:MT655380 WP655379:WP655380 AGL655379:AGL655380 AQH655379:AQH655380 BAD655379:BAD655380 BJZ655379:BJZ655380 BTV655379:BTV655380 CDR655379:CDR655380 CNN655379:CNN655380 CXJ655379:CXJ655380 DHF655379:DHF655380 DRB655379:DRB655380 EAX655379:EAX655380 EKT655379:EKT655380 EUP655379:EUP655380 FEL655379:FEL655380 FOH655379:FOH655380 FYD655379:FYD655380 GHZ655379:GHZ655380 GRV655379:GRV655380 HBR655379:HBR655380 HLN655379:HLN655380 HVJ655379:HVJ655380 IFF655379:IFF655380 IPB655379:IPB655380 IYX655379:IYX655380 JIT655379:JIT655380 JSP655379:JSP655380 KCL655379:KCL655380 KMH655379:KMH655380 KWD655379:KWD655380 LFZ655379:LFZ655380 LPV655379:LPV655380 LZR655379:LZR655380 MJN655379:MJN655380 MTJ655379:MTJ655380 NDF655379:NDF655380 NNB655379:NNB655380 NWX655379:NWX655380 OGT655379:OGT655380 OQP655379:OQP655380 PAL655379:PAL655380 PKH655379:PKH655380 PUD655379:PUD655380 QDZ655379:QDZ655380 QNV655379:QNV655380 QXR655379:QXR655380 RHN655379:RHN655380 RRJ655379:RRJ655380 SBF655379:SBF655380 SLB655379:SLB655380 SUX655379:SUX655380 TET655379:TET655380 TOP655379:TOP655380 TYL655379:TYL655380 UIH655379:UIH655380 USD655379:USD655380 VBZ655379:VBZ655380 VLV655379:VLV655380 VVR655379:VVR655380 WFN655379:WFN655380 WPJ655379:WPJ655380 WZF655379:WZF655380 Y720915:Y720916 MT720915:MT720916 WP720915:WP720916 AGL720915:AGL720916 AQH720915:AQH720916 BAD720915:BAD720916 BJZ720915:BJZ720916 BTV720915:BTV720916 CDR720915:CDR720916 CNN720915:CNN720916 CXJ720915:CXJ720916 DHF720915:DHF720916 DRB720915:DRB720916 EAX720915:EAX720916 EKT720915:EKT720916 EUP720915:EUP720916 FEL720915:FEL720916 FOH720915:FOH720916 FYD720915:FYD720916 GHZ720915:GHZ720916 GRV720915:GRV720916 HBR720915:HBR720916 HLN720915:HLN720916 HVJ720915:HVJ720916 IFF720915:IFF720916 IPB720915:IPB720916 IYX720915:IYX720916 JIT720915:JIT720916 JSP720915:JSP720916 KCL720915:KCL720916 KMH720915:KMH720916 KWD720915:KWD720916 LFZ720915:LFZ720916 LPV720915:LPV720916 LZR720915:LZR720916 MJN720915:MJN720916 MTJ720915:MTJ720916 NDF720915:NDF720916 NNB720915:NNB720916 NWX720915:NWX720916 OGT720915:OGT720916 OQP720915:OQP720916 PAL720915:PAL720916 PKH720915:PKH720916 PUD720915:PUD720916 QDZ720915:QDZ720916 QNV720915:QNV720916 QXR720915:QXR720916 RHN720915:RHN720916 RRJ720915:RRJ720916 SBF720915:SBF720916 SLB720915:SLB720916 SUX720915:SUX720916 TET720915:TET720916 TOP720915:TOP720916 TYL720915:TYL720916 UIH720915:UIH720916 USD720915:USD720916 VBZ720915:VBZ720916 VLV720915:VLV720916 VVR720915:VVR720916 WFN720915:WFN720916 WPJ720915:WPJ720916 WZF720915:WZF720916 Y786451:Y786452 MT786451:MT786452 WP786451:WP786452 AGL786451:AGL786452 AQH786451:AQH786452 BAD786451:BAD786452 BJZ786451:BJZ786452 BTV786451:BTV786452 CDR786451:CDR786452 CNN786451:CNN786452 CXJ786451:CXJ786452 DHF786451:DHF786452 DRB786451:DRB786452 EAX786451:EAX786452 EKT786451:EKT786452 EUP786451:EUP786452 FEL786451:FEL786452 FOH786451:FOH786452 FYD786451:FYD786452 GHZ786451:GHZ786452 GRV786451:GRV786452 HBR786451:HBR786452 HLN786451:HLN786452 HVJ786451:HVJ786452 IFF786451:IFF786452 IPB786451:IPB786452 IYX786451:IYX786452 JIT786451:JIT786452 JSP786451:JSP786452 KCL786451:KCL786452 KMH786451:KMH786452 KWD786451:KWD786452 LFZ786451:LFZ786452 LPV786451:LPV786452 LZR786451:LZR786452 MJN786451:MJN786452 MTJ786451:MTJ786452 NDF786451:NDF786452 NNB786451:NNB786452 NWX786451:NWX786452 OGT786451:OGT786452 OQP786451:OQP786452 PAL786451:PAL786452 PKH786451:PKH786452 PUD786451:PUD786452 QDZ786451:QDZ786452 QNV786451:QNV786452 QXR786451:QXR786452 RHN786451:RHN786452 RRJ786451:RRJ786452 SBF786451:SBF786452 SLB786451:SLB786452 SUX786451:SUX786452 TET786451:TET786452 TOP786451:TOP786452 TYL786451:TYL786452 UIH786451:UIH786452 USD786451:USD786452 VBZ786451:VBZ786452 VLV786451:VLV786452 VVR786451:VVR786452 WFN786451:WFN786452 WPJ786451:WPJ786452 WZF786451:WZF786452 Y851987:Y851988 MT851987:MT851988 WP851987:WP851988 AGL851987:AGL851988 AQH851987:AQH851988 BAD851987:BAD851988 BJZ851987:BJZ851988 BTV851987:BTV851988 CDR851987:CDR851988 CNN851987:CNN851988 CXJ851987:CXJ851988 DHF851987:DHF851988 DRB851987:DRB851988 EAX851987:EAX851988 EKT851987:EKT851988 EUP851987:EUP851988 FEL851987:FEL851988 FOH851987:FOH851988 FYD851987:FYD851988 GHZ851987:GHZ851988 GRV851987:GRV851988 HBR851987:HBR851988 HLN851987:HLN851988 HVJ851987:HVJ851988 IFF851987:IFF851988 IPB851987:IPB851988 IYX851987:IYX851988 JIT851987:JIT851988 JSP851987:JSP851988 KCL851987:KCL851988 KMH851987:KMH851988 KWD851987:KWD851988 LFZ851987:LFZ851988 LPV851987:LPV851988 LZR851987:LZR851988 MJN851987:MJN851988 MTJ851987:MTJ851988 NDF851987:NDF851988 NNB851987:NNB851988 NWX851987:NWX851988 OGT851987:OGT851988 OQP851987:OQP851988 PAL851987:PAL851988 PKH851987:PKH851988 PUD851987:PUD851988 QDZ851987:QDZ851988 QNV851987:QNV851988 QXR851987:QXR851988 RHN851987:RHN851988 RRJ851987:RRJ851988 SBF851987:SBF851988 SLB851987:SLB851988 SUX851987:SUX851988 TET851987:TET851988 TOP851987:TOP851988 TYL851987:TYL851988 UIH851987:UIH851988 USD851987:USD851988 VBZ851987:VBZ851988 VLV851987:VLV851988 VVR851987:VVR851988 WFN851987:WFN851988 WPJ851987:WPJ851988 WZF851987:WZF851988 Y917523:Y917524 MT917523:MT917524 WP917523:WP917524 AGL917523:AGL917524 AQH917523:AQH917524 BAD917523:BAD917524 BJZ917523:BJZ917524 BTV917523:BTV917524 CDR917523:CDR917524 CNN917523:CNN917524 CXJ917523:CXJ917524 DHF917523:DHF917524 DRB917523:DRB917524 EAX917523:EAX917524 EKT917523:EKT917524 EUP917523:EUP917524 FEL917523:FEL917524 FOH917523:FOH917524 FYD917523:FYD917524 GHZ917523:GHZ917524 GRV917523:GRV917524 HBR917523:HBR917524 HLN917523:HLN917524 HVJ917523:HVJ917524 IFF917523:IFF917524 IPB917523:IPB917524 IYX917523:IYX917524 JIT917523:JIT917524 JSP917523:JSP917524 KCL917523:KCL917524 KMH917523:KMH917524 KWD917523:KWD917524 LFZ917523:LFZ917524 LPV917523:LPV917524 LZR917523:LZR917524 MJN917523:MJN917524 MTJ917523:MTJ917524 NDF917523:NDF917524 NNB917523:NNB917524 NWX917523:NWX917524 OGT917523:OGT917524 OQP917523:OQP917524 PAL917523:PAL917524 PKH917523:PKH917524 PUD917523:PUD917524 QDZ917523:QDZ917524 QNV917523:QNV917524 QXR917523:QXR917524 RHN917523:RHN917524 RRJ917523:RRJ917524 SBF917523:SBF917524 SLB917523:SLB917524 SUX917523:SUX917524 TET917523:TET917524 TOP917523:TOP917524 TYL917523:TYL917524 UIH917523:UIH917524 USD917523:USD917524 VBZ917523:VBZ917524 VLV917523:VLV917524 VVR917523:VVR917524 WFN917523:WFN917524 WPJ917523:WPJ917524 WZF917523:WZF917524 Y983059:Y983060 MT983059:MT983060 WP983059:WP983060 AGL983059:AGL983060 AQH983059:AQH983060 BAD983059:BAD983060 BJZ983059:BJZ983060 BTV983059:BTV983060 CDR983059:CDR983060 CNN983059:CNN983060 CXJ983059:CXJ983060 DHF983059:DHF983060 DRB983059:DRB983060 EAX983059:EAX983060 EKT983059:EKT983060 EUP983059:EUP983060 FEL983059:FEL983060 FOH983059:FOH983060 FYD983059:FYD983060 GHZ983059:GHZ983060 GRV983059:GRV983060 HBR983059:HBR983060 HLN983059:HLN983060 HVJ983059:HVJ983060 IFF983059:IFF983060 IPB983059:IPB983060 IYX983059:IYX983060 JIT983059:JIT983060 JSP983059:JSP983060 KCL983059:KCL983060 KMH983059:KMH983060 KWD983059:KWD983060 LFZ983059:LFZ983060 LPV983059:LPV983060 LZR983059:LZR983060 MJN983059:MJN983060 MTJ983059:MTJ983060 NDF983059:NDF983060 NNB983059:NNB983060 NWX983059:NWX983060 OGT983059:OGT983060 OQP983059:OQP983060 PAL983059:PAL983060 PKH983059:PKH983060 PUD983059:PUD983060 QDZ983059:QDZ983060 QNV983059:QNV983060 QXR983059:QXR983060 RHN983059:RHN983060 RRJ983059:RRJ983060 SBF983059:SBF983060 SLB983059:SLB983060 SUX983059:SUX983060 TET983059:TET983060 TOP983059:TOP983060 TYL983059:TYL983060 UIH983059:UIH983060 USD983059:USD983060 VBZ983059:VBZ983060 VLV983059:VLV983060 VVR983059:VVR983060 WFN983059:WFN983060 WPJ983059:WPJ983060 MR24 AK917523:AK917524 AI65555:AI65556 AI131091:AI131092 AI196627:AI196628 AI262163:AI262164 AI327699:AI327700 AI393235:AI393236 AI458771:AI458772 AI524307:AI524308 AI589843:AI589844 AI655379:AI655380 AI720915:AI720916 AI786451:AI786452 AI851987:AI851988 AI917523:AI917524 AI983059:AI983060 AK983059:AK983060 AK65555:AK65556 AK131091:AK131092 AK196627:AK196628 AK262163:AK262164 AK327699:AK327700 AK393235:AK393236 AK458771:AK458772 AK524307:AK524308 AK589843:AK589844 AK655379:AK655380 AK720915:AK720916 AK786451:AK786452 AK851987:AK851988 AK24 AI24 AW917523:AW917524 AU65555:AU65556 AU131091:AU131092 AU196627:AU196628 AU262163:AU262164 AU327699:AU327700 AU393235:AU393236 AU458771:AU458772 AU524307:AU524308 AU589843:AU589844 AU655379:AU655380 AU720915:AU720916 AU786451:AU786452 AU851987:AU851988 AU917523:AU917524 AU983059:AU983060 AW983059:AW983060 AW65555:AW65556 AW131091:AW131092 AW196627:AW196628 AW262163:AW262164 AW327699:AW327700 AW393235:AW393236 AW458771:AW458772 AW524307:AW524308 AW589843:AW589844 AW655379:AW655380 AW720915:AW720916 AW786451:AW786452 AW851987:AW851988 AW24 AU24 BI917523:BI917524 BG65555:BG65556 BG131091:BG131092 BG196627:BG196628 BG262163:BG262164 BG327699:BG327700 BG393235:BG393236 BG458771:BG458772 BG524307:BG524308 BG589843:BG589844 BG655379:BG655380 BG720915:BG720916 BG786451:BG786452 BG851987:BG851988 BG917523:BG917524 BG983059:BG983060 BI983059:BI983060 BI65555:BI65556 BI131091:BI131092 BI196627:BI196628 BI262163:BI262164 BI327699:BI327700 BI393235:BI393236 BI458771:BI458772 BI524307:BI524308 BI589843:BI589844 BI655379:BI655380 BI720915:BI720916 BI786451:BI786452 BI851987:BI851988 BI24 BG24 BU917523:BU917524 BS65555:BS65556 BS131091:BS131092 BS196627:BS196628 BS262163:BS262164 BS327699:BS327700 BS393235:BS393236 BS458771:BS458772 BS524307:BS524308 BS589843:BS589844 BS655379:BS655380 BS720915:BS720916 BS786451:BS786452 BS851987:BS851988 BS917523:BS917524 BS983059:BS983060 BU983059:BU983060 BU65555:BU65556 BU131091:BU131092 BU196627:BU196628 BU262163:BU262164 BU327699:BU327700 BU393235:BU393236 BU458771:BU458772 BU524307:BU524308 BU589843:BU589844 BU655379:BU655380 BU720915:BU720916 BU786451:BU786452 BU851987:BU851988 BU24 BS24 CG917523:CG917524 CE65555:CE65556 CE131091:CE131092 CE196627:CE196628 CE262163:CE262164 CE327699:CE327700 CE393235:CE393236 CE458771:CE458772 CE524307:CE524308 CE589843:CE589844 CE655379:CE655380 CE720915:CE720916 CE786451:CE786452 CE851987:CE851988 CE917523:CE917524 CE983059:CE983060 CG983059:CG983060 CG65555:CG65556 CG131091:CG131092 CG196627:CG196628 CG262163:CG262164 CG327699:CG327700 CG393235:CG393236 CG458771:CG458772 CG524307:CG524308 CG589843:CG589844 CG655379:CG655380 CG720915:CG720916 CG786451:CG786452 CG851987:CG851988 CG24 CE24 CS917523:CS917524 CQ65555:CQ65556 CQ131091:CQ131092 CQ196627:CQ196628 CQ262163:CQ262164 CQ327699:CQ327700 CQ393235:CQ393236 CQ458771:CQ458772 CQ524307:CQ524308 CQ589843:CQ589844 CQ655379:CQ655380 CQ720915:CQ720916 CQ786451:CQ786452 CQ851987:CQ851988 CQ917523:CQ917524 CQ983059:CQ983060 CS983059:CS983060 CS65555:CS65556 CS131091:CS131092 CS196627:CS196628 CS262163:CS262164 CS327699:CS327700 CS393235:CS393236 CS458771:CS458772 CS524307:CS524308 CS589843:CS589844 CS655379:CS655380 CS720915:CS720916 CS786451:CS786452 CS851987:CS851988 CS24 CQ24 DE917523:DE917524 DC65555:DC65556 DC131091:DC131092 DC196627:DC196628 DC262163:DC262164 DC327699:DC327700 DC393235:DC393236 DC458771:DC458772 DC524307:DC524308 DC589843:DC589844 DC655379:DC655380 DC720915:DC720916 DC786451:DC786452 DC851987:DC851988 DC917523:DC917524 DC983059:DC983060 DE983059:DE983060 DE65555:DE65556 DE131091:DE131092 DE196627:DE196628 DE262163:DE262164 DE327699:DE327700 DE393235:DE393236 DE458771:DE458772 DE524307:DE524308 DE589843:DE589844 DE655379:DE655380 DE720915:DE720916 DE786451:DE786452 DE851987:DE851988 DE24 DC24"/>
    <dataValidation allowBlank="1" promptTitle="checkPeriodRange" sqref="WM24 AGI24 AQE24 BAA24 BJW24 BTS24 CDO24 CNK24 CXG24 DHC24 DQY24 EAU24 EKQ24 EUM24 FEI24 FOE24 FYA24 GHW24 GRS24 HBO24 HLK24 HVG24 IFC24 IOY24 IYU24 JIQ24 JSM24 KCI24 KME24 KWA24 LFW24 LPS24 LZO24 MJK24 MTG24 NDC24 NMY24 NWU24 OGQ24 OQM24 PAI24 PKE24 PUA24 QDW24 QNS24 QXO24 RHK24 RRG24 SBC24 SKY24 SUU24 TEQ24 TOM24 TYI24 UIE24 USA24 VBW24 VLS24 VVO24 WFK24 WPG24 WZC24 V24 WZC983059:WZC983060 V65555:V65556 MQ65555:MQ65556 WM65555:WM65556 AGI65555:AGI65556 AQE65555:AQE65556 BAA65555:BAA65556 BJW65555:BJW65556 BTS65555:BTS65556 CDO65555:CDO65556 CNK65555:CNK65556 CXG65555:CXG65556 DHC65555:DHC65556 DQY65555:DQY65556 EAU65555:EAU65556 EKQ65555:EKQ65556 EUM65555:EUM65556 FEI65555:FEI65556 FOE65555:FOE65556 FYA65555:FYA65556 GHW65555:GHW65556 GRS65555:GRS65556 HBO65555:HBO65556 HLK65555:HLK65556 HVG65555:HVG65556 IFC65555:IFC65556 IOY65555:IOY65556 IYU65555:IYU65556 JIQ65555:JIQ65556 JSM65555:JSM65556 KCI65555:KCI65556 KME65555:KME65556 KWA65555:KWA65556 LFW65555:LFW65556 LPS65555:LPS65556 LZO65555:LZO65556 MJK65555:MJK65556 MTG65555:MTG65556 NDC65555:NDC65556 NMY65555:NMY65556 NWU65555:NWU65556 OGQ65555:OGQ65556 OQM65555:OQM65556 PAI65555:PAI65556 PKE65555:PKE65556 PUA65555:PUA65556 QDW65555:QDW65556 QNS65555:QNS65556 QXO65555:QXO65556 RHK65555:RHK65556 RRG65555:RRG65556 SBC65555:SBC65556 SKY65555:SKY65556 SUU65555:SUU65556 TEQ65555:TEQ65556 TOM65555:TOM65556 TYI65555:TYI65556 UIE65555:UIE65556 USA65555:USA65556 VBW65555:VBW65556 VLS65555:VLS65556 VVO65555:VVO65556 WFK65555:WFK65556 WPG65555:WPG65556 WZC65555:WZC65556 V131091:V131092 MQ131091:MQ131092 WM131091:WM131092 AGI131091:AGI131092 AQE131091:AQE131092 BAA131091:BAA131092 BJW131091:BJW131092 BTS131091:BTS131092 CDO131091:CDO131092 CNK131091:CNK131092 CXG131091:CXG131092 DHC131091:DHC131092 DQY131091:DQY131092 EAU131091:EAU131092 EKQ131091:EKQ131092 EUM131091:EUM131092 FEI131091:FEI131092 FOE131091:FOE131092 FYA131091:FYA131092 GHW131091:GHW131092 GRS131091:GRS131092 HBO131091:HBO131092 HLK131091:HLK131092 HVG131091:HVG131092 IFC131091:IFC131092 IOY131091:IOY131092 IYU131091:IYU131092 JIQ131091:JIQ131092 JSM131091:JSM131092 KCI131091:KCI131092 KME131091:KME131092 KWA131091:KWA131092 LFW131091:LFW131092 LPS131091:LPS131092 LZO131091:LZO131092 MJK131091:MJK131092 MTG131091:MTG131092 NDC131091:NDC131092 NMY131091:NMY131092 NWU131091:NWU131092 OGQ131091:OGQ131092 OQM131091:OQM131092 PAI131091:PAI131092 PKE131091:PKE131092 PUA131091:PUA131092 QDW131091:QDW131092 QNS131091:QNS131092 QXO131091:QXO131092 RHK131091:RHK131092 RRG131091:RRG131092 SBC131091:SBC131092 SKY131091:SKY131092 SUU131091:SUU131092 TEQ131091:TEQ131092 TOM131091:TOM131092 TYI131091:TYI131092 UIE131091:UIE131092 USA131091:USA131092 VBW131091:VBW131092 VLS131091:VLS131092 VVO131091:VVO131092 WFK131091:WFK131092 WPG131091:WPG131092 WZC131091:WZC131092 V196627:V196628 MQ196627:MQ196628 WM196627:WM196628 AGI196627:AGI196628 AQE196627:AQE196628 BAA196627:BAA196628 BJW196627:BJW196628 BTS196627:BTS196628 CDO196627:CDO196628 CNK196627:CNK196628 CXG196627:CXG196628 DHC196627:DHC196628 DQY196627:DQY196628 EAU196627:EAU196628 EKQ196627:EKQ196628 EUM196627:EUM196628 FEI196627:FEI196628 FOE196627:FOE196628 FYA196627:FYA196628 GHW196627:GHW196628 GRS196627:GRS196628 HBO196627:HBO196628 HLK196627:HLK196628 HVG196627:HVG196628 IFC196627:IFC196628 IOY196627:IOY196628 IYU196627:IYU196628 JIQ196627:JIQ196628 JSM196627:JSM196628 KCI196627:KCI196628 KME196627:KME196628 KWA196627:KWA196628 LFW196627:LFW196628 LPS196627:LPS196628 LZO196627:LZO196628 MJK196627:MJK196628 MTG196627:MTG196628 NDC196627:NDC196628 NMY196627:NMY196628 NWU196627:NWU196628 OGQ196627:OGQ196628 OQM196627:OQM196628 PAI196627:PAI196628 PKE196627:PKE196628 PUA196627:PUA196628 QDW196627:QDW196628 QNS196627:QNS196628 QXO196627:QXO196628 RHK196627:RHK196628 RRG196627:RRG196628 SBC196627:SBC196628 SKY196627:SKY196628 SUU196627:SUU196628 TEQ196627:TEQ196628 TOM196627:TOM196628 TYI196627:TYI196628 UIE196627:UIE196628 USA196627:USA196628 VBW196627:VBW196628 VLS196627:VLS196628 VVO196627:VVO196628 WFK196627:WFK196628 WPG196627:WPG196628 WZC196627:WZC196628 V262163:V262164 MQ262163:MQ262164 WM262163:WM262164 AGI262163:AGI262164 AQE262163:AQE262164 BAA262163:BAA262164 BJW262163:BJW262164 BTS262163:BTS262164 CDO262163:CDO262164 CNK262163:CNK262164 CXG262163:CXG262164 DHC262163:DHC262164 DQY262163:DQY262164 EAU262163:EAU262164 EKQ262163:EKQ262164 EUM262163:EUM262164 FEI262163:FEI262164 FOE262163:FOE262164 FYA262163:FYA262164 GHW262163:GHW262164 GRS262163:GRS262164 HBO262163:HBO262164 HLK262163:HLK262164 HVG262163:HVG262164 IFC262163:IFC262164 IOY262163:IOY262164 IYU262163:IYU262164 JIQ262163:JIQ262164 JSM262163:JSM262164 KCI262163:KCI262164 KME262163:KME262164 KWA262163:KWA262164 LFW262163:LFW262164 LPS262163:LPS262164 LZO262163:LZO262164 MJK262163:MJK262164 MTG262163:MTG262164 NDC262163:NDC262164 NMY262163:NMY262164 NWU262163:NWU262164 OGQ262163:OGQ262164 OQM262163:OQM262164 PAI262163:PAI262164 PKE262163:PKE262164 PUA262163:PUA262164 QDW262163:QDW262164 QNS262163:QNS262164 QXO262163:QXO262164 RHK262163:RHK262164 RRG262163:RRG262164 SBC262163:SBC262164 SKY262163:SKY262164 SUU262163:SUU262164 TEQ262163:TEQ262164 TOM262163:TOM262164 TYI262163:TYI262164 UIE262163:UIE262164 USA262163:USA262164 VBW262163:VBW262164 VLS262163:VLS262164 VVO262163:VVO262164 WFK262163:WFK262164 WPG262163:WPG262164 WZC262163:WZC262164 V327699:V327700 MQ327699:MQ327700 WM327699:WM327700 AGI327699:AGI327700 AQE327699:AQE327700 BAA327699:BAA327700 BJW327699:BJW327700 BTS327699:BTS327700 CDO327699:CDO327700 CNK327699:CNK327700 CXG327699:CXG327700 DHC327699:DHC327700 DQY327699:DQY327700 EAU327699:EAU327700 EKQ327699:EKQ327700 EUM327699:EUM327700 FEI327699:FEI327700 FOE327699:FOE327700 FYA327699:FYA327700 GHW327699:GHW327700 GRS327699:GRS327700 HBO327699:HBO327700 HLK327699:HLK327700 HVG327699:HVG327700 IFC327699:IFC327700 IOY327699:IOY327700 IYU327699:IYU327700 JIQ327699:JIQ327700 JSM327699:JSM327700 KCI327699:KCI327700 KME327699:KME327700 KWA327699:KWA327700 LFW327699:LFW327700 LPS327699:LPS327700 LZO327699:LZO327700 MJK327699:MJK327700 MTG327699:MTG327700 NDC327699:NDC327700 NMY327699:NMY327700 NWU327699:NWU327700 OGQ327699:OGQ327700 OQM327699:OQM327700 PAI327699:PAI327700 PKE327699:PKE327700 PUA327699:PUA327700 QDW327699:QDW327700 QNS327699:QNS327700 QXO327699:QXO327700 RHK327699:RHK327700 RRG327699:RRG327700 SBC327699:SBC327700 SKY327699:SKY327700 SUU327699:SUU327700 TEQ327699:TEQ327700 TOM327699:TOM327700 TYI327699:TYI327700 UIE327699:UIE327700 USA327699:USA327700 VBW327699:VBW327700 VLS327699:VLS327700 VVO327699:VVO327700 WFK327699:WFK327700 WPG327699:WPG327700 WZC327699:WZC327700 V393235:V393236 MQ393235:MQ393236 WM393235:WM393236 AGI393235:AGI393236 AQE393235:AQE393236 BAA393235:BAA393236 BJW393235:BJW393236 BTS393235:BTS393236 CDO393235:CDO393236 CNK393235:CNK393236 CXG393235:CXG393236 DHC393235:DHC393236 DQY393235:DQY393236 EAU393235:EAU393236 EKQ393235:EKQ393236 EUM393235:EUM393236 FEI393235:FEI393236 FOE393235:FOE393236 FYA393235:FYA393236 GHW393235:GHW393236 GRS393235:GRS393236 HBO393235:HBO393236 HLK393235:HLK393236 HVG393235:HVG393236 IFC393235:IFC393236 IOY393235:IOY393236 IYU393235:IYU393236 JIQ393235:JIQ393236 JSM393235:JSM393236 KCI393235:KCI393236 KME393235:KME393236 KWA393235:KWA393236 LFW393235:LFW393236 LPS393235:LPS393236 LZO393235:LZO393236 MJK393235:MJK393236 MTG393235:MTG393236 NDC393235:NDC393236 NMY393235:NMY393236 NWU393235:NWU393236 OGQ393235:OGQ393236 OQM393235:OQM393236 PAI393235:PAI393236 PKE393235:PKE393236 PUA393235:PUA393236 QDW393235:QDW393236 QNS393235:QNS393236 QXO393235:QXO393236 RHK393235:RHK393236 RRG393235:RRG393236 SBC393235:SBC393236 SKY393235:SKY393236 SUU393235:SUU393236 TEQ393235:TEQ393236 TOM393235:TOM393236 TYI393235:TYI393236 UIE393235:UIE393236 USA393235:USA393236 VBW393235:VBW393236 VLS393235:VLS393236 VVO393235:VVO393236 WFK393235:WFK393236 WPG393235:WPG393236 WZC393235:WZC393236 V458771:V458772 MQ458771:MQ458772 WM458771:WM458772 AGI458771:AGI458772 AQE458771:AQE458772 BAA458771:BAA458772 BJW458771:BJW458772 BTS458771:BTS458772 CDO458771:CDO458772 CNK458771:CNK458772 CXG458771:CXG458772 DHC458771:DHC458772 DQY458771:DQY458772 EAU458771:EAU458772 EKQ458771:EKQ458772 EUM458771:EUM458772 FEI458771:FEI458772 FOE458771:FOE458772 FYA458771:FYA458772 GHW458771:GHW458772 GRS458771:GRS458772 HBO458771:HBO458772 HLK458771:HLK458772 HVG458771:HVG458772 IFC458771:IFC458772 IOY458771:IOY458772 IYU458771:IYU458772 JIQ458771:JIQ458772 JSM458771:JSM458772 KCI458771:KCI458772 KME458771:KME458772 KWA458771:KWA458772 LFW458771:LFW458772 LPS458771:LPS458772 LZO458771:LZO458772 MJK458771:MJK458772 MTG458771:MTG458772 NDC458771:NDC458772 NMY458771:NMY458772 NWU458771:NWU458772 OGQ458771:OGQ458772 OQM458771:OQM458772 PAI458771:PAI458772 PKE458771:PKE458772 PUA458771:PUA458772 QDW458771:QDW458772 QNS458771:QNS458772 QXO458771:QXO458772 RHK458771:RHK458772 RRG458771:RRG458772 SBC458771:SBC458772 SKY458771:SKY458772 SUU458771:SUU458772 TEQ458771:TEQ458772 TOM458771:TOM458772 TYI458771:TYI458772 UIE458771:UIE458772 USA458771:USA458772 VBW458771:VBW458772 VLS458771:VLS458772 VVO458771:VVO458772 WFK458771:WFK458772 WPG458771:WPG458772 WZC458771:WZC458772 V524307:V524308 MQ524307:MQ524308 WM524307:WM524308 AGI524307:AGI524308 AQE524307:AQE524308 BAA524307:BAA524308 BJW524307:BJW524308 BTS524307:BTS524308 CDO524307:CDO524308 CNK524307:CNK524308 CXG524307:CXG524308 DHC524307:DHC524308 DQY524307:DQY524308 EAU524307:EAU524308 EKQ524307:EKQ524308 EUM524307:EUM524308 FEI524307:FEI524308 FOE524307:FOE524308 FYA524307:FYA524308 GHW524307:GHW524308 GRS524307:GRS524308 HBO524307:HBO524308 HLK524307:HLK524308 HVG524307:HVG524308 IFC524307:IFC524308 IOY524307:IOY524308 IYU524307:IYU524308 JIQ524307:JIQ524308 JSM524307:JSM524308 KCI524307:KCI524308 KME524307:KME524308 KWA524307:KWA524308 LFW524307:LFW524308 LPS524307:LPS524308 LZO524307:LZO524308 MJK524307:MJK524308 MTG524307:MTG524308 NDC524307:NDC524308 NMY524307:NMY524308 NWU524307:NWU524308 OGQ524307:OGQ524308 OQM524307:OQM524308 PAI524307:PAI524308 PKE524307:PKE524308 PUA524307:PUA524308 QDW524307:QDW524308 QNS524307:QNS524308 QXO524307:QXO524308 RHK524307:RHK524308 RRG524307:RRG524308 SBC524307:SBC524308 SKY524307:SKY524308 SUU524307:SUU524308 TEQ524307:TEQ524308 TOM524307:TOM524308 TYI524307:TYI524308 UIE524307:UIE524308 USA524307:USA524308 VBW524307:VBW524308 VLS524307:VLS524308 VVO524307:VVO524308 WFK524307:WFK524308 WPG524307:WPG524308 WZC524307:WZC524308 V589843:V589844 MQ589843:MQ589844 WM589843:WM589844 AGI589843:AGI589844 AQE589843:AQE589844 BAA589843:BAA589844 BJW589843:BJW589844 BTS589843:BTS589844 CDO589843:CDO589844 CNK589843:CNK589844 CXG589843:CXG589844 DHC589843:DHC589844 DQY589843:DQY589844 EAU589843:EAU589844 EKQ589843:EKQ589844 EUM589843:EUM589844 FEI589843:FEI589844 FOE589843:FOE589844 FYA589843:FYA589844 GHW589843:GHW589844 GRS589843:GRS589844 HBO589843:HBO589844 HLK589843:HLK589844 HVG589843:HVG589844 IFC589843:IFC589844 IOY589843:IOY589844 IYU589843:IYU589844 JIQ589843:JIQ589844 JSM589843:JSM589844 KCI589843:KCI589844 KME589843:KME589844 KWA589843:KWA589844 LFW589843:LFW589844 LPS589843:LPS589844 LZO589843:LZO589844 MJK589843:MJK589844 MTG589843:MTG589844 NDC589843:NDC589844 NMY589843:NMY589844 NWU589843:NWU589844 OGQ589843:OGQ589844 OQM589843:OQM589844 PAI589843:PAI589844 PKE589843:PKE589844 PUA589843:PUA589844 QDW589843:QDW589844 QNS589843:QNS589844 QXO589843:QXO589844 RHK589843:RHK589844 RRG589843:RRG589844 SBC589843:SBC589844 SKY589843:SKY589844 SUU589843:SUU589844 TEQ589843:TEQ589844 TOM589843:TOM589844 TYI589843:TYI589844 UIE589843:UIE589844 USA589843:USA589844 VBW589843:VBW589844 VLS589843:VLS589844 VVO589843:VVO589844 WFK589843:WFK589844 WPG589843:WPG589844 WZC589843:WZC589844 V655379:V655380 MQ655379:MQ655380 WM655379:WM655380 AGI655379:AGI655380 AQE655379:AQE655380 BAA655379:BAA655380 BJW655379:BJW655380 BTS655379:BTS655380 CDO655379:CDO655380 CNK655379:CNK655380 CXG655379:CXG655380 DHC655379:DHC655380 DQY655379:DQY655380 EAU655379:EAU655380 EKQ655379:EKQ655380 EUM655379:EUM655380 FEI655379:FEI655380 FOE655379:FOE655380 FYA655379:FYA655380 GHW655379:GHW655380 GRS655379:GRS655380 HBO655379:HBO655380 HLK655379:HLK655380 HVG655379:HVG655380 IFC655379:IFC655380 IOY655379:IOY655380 IYU655379:IYU655380 JIQ655379:JIQ655380 JSM655379:JSM655380 KCI655379:KCI655380 KME655379:KME655380 KWA655379:KWA655380 LFW655379:LFW655380 LPS655379:LPS655380 LZO655379:LZO655380 MJK655379:MJK655380 MTG655379:MTG655380 NDC655379:NDC655380 NMY655379:NMY655380 NWU655379:NWU655380 OGQ655379:OGQ655380 OQM655379:OQM655380 PAI655379:PAI655380 PKE655379:PKE655380 PUA655379:PUA655380 QDW655379:QDW655380 QNS655379:QNS655380 QXO655379:QXO655380 RHK655379:RHK655380 RRG655379:RRG655380 SBC655379:SBC655380 SKY655379:SKY655380 SUU655379:SUU655380 TEQ655379:TEQ655380 TOM655379:TOM655380 TYI655379:TYI655380 UIE655379:UIE655380 USA655379:USA655380 VBW655379:VBW655380 VLS655379:VLS655380 VVO655379:VVO655380 WFK655379:WFK655380 WPG655379:WPG655380 WZC655379:WZC655380 V720915:V720916 MQ720915:MQ720916 WM720915:WM720916 AGI720915:AGI720916 AQE720915:AQE720916 BAA720915:BAA720916 BJW720915:BJW720916 BTS720915:BTS720916 CDO720915:CDO720916 CNK720915:CNK720916 CXG720915:CXG720916 DHC720915:DHC720916 DQY720915:DQY720916 EAU720915:EAU720916 EKQ720915:EKQ720916 EUM720915:EUM720916 FEI720915:FEI720916 FOE720915:FOE720916 FYA720915:FYA720916 GHW720915:GHW720916 GRS720915:GRS720916 HBO720915:HBO720916 HLK720915:HLK720916 HVG720915:HVG720916 IFC720915:IFC720916 IOY720915:IOY720916 IYU720915:IYU720916 JIQ720915:JIQ720916 JSM720915:JSM720916 KCI720915:KCI720916 KME720915:KME720916 KWA720915:KWA720916 LFW720915:LFW720916 LPS720915:LPS720916 LZO720915:LZO720916 MJK720915:MJK720916 MTG720915:MTG720916 NDC720915:NDC720916 NMY720915:NMY720916 NWU720915:NWU720916 OGQ720915:OGQ720916 OQM720915:OQM720916 PAI720915:PAI720916 PKE720915:PKE720916 PUA720915:PUA720916 QDW720915:QDW720916 QNS720915:QNS720916 QXO720915:QXO720916 RHK720915:RHK720916 RRG720915:RRG720916 SBC720915:SBC720916 SKY720915:SKY720916 SUU720915:SUU720916 TEQ720915:TEQ720916 TOM720915:TOM720916 TYI720915:TYI720916 UIE720915:UIE720916 USA720915:USA720916 VBW720915:VBW720916 VLS720915:VLS720916 VVO720915:VVO720916 WFK720915:WFK720916 WPG720915:WPG720916 WZC720915:WZC720916 V786451:V786452 MQ786451:MQ786452 WM786451:WM786452 AGI786451:AGI786452 AQE786451:AQE786452 BAA786451:BAA786452 BJW786451:BJW786452 BTS786451:BTS786452 CDO786451:CDO786452 CNK786451:CNK786452 CXG786451:CXG786452 DHC786451:DHC786452 DQY786451:DQY786452 EAU786451:EAU786452 EKQ786451:EKQ786452 EUM786451:EUM786452 FEI786451:FEI786452 FOE786451:FOE786452 FYA786451:FYA786452 GHW786451:GHW786452 GRS786451:GRS786452 HBO786451:HBO786452 HLK786451:HLK786452 HVG786451:HVG786452 IFC786451:IFC786452 IOY786451:IOY786452 IYU786451:IYU786452 JIQ786451:JIQ786452 JSM786451:JSM786452 KCI786451:KCI786452 KME786451:KME786452 KWA786451:KWA786452 LFW786451:LFW786452 LPS786451:LPS786452 LZO786451:LZO786452 MJK786451:MJK786452 MTG786451:MTG786452 NDC786451:NDC786452 NMY786451:NMY786452 NWU786451:NWU786452 OGQ786451:OGQ786452 OQM786451:OQM786452 PAI786451:PAI786452 PKE786451:PKE786452 PUA786451:PUA786452 QDW786451:QDW786452 QNS786451:QNS786452 QXO786451:QXO786452 RHK786451:RHK786452 RRG786451:RRG786452 SBC786451:SBC786452 SKY786451:SKY786452 SUU786451:SUU786452 TEQ786451:TEQ786452 TOM786451:TOM786452 TYI786451:TYI786452 UIE786451:UIE786452 USA786451:USA786452 VBW786451:VBW786452 VLS786451:VLS786452 VVO786451:VVO786452 WFK786451:WFK786452 WPG786451:WPG786452 WZC786451:WZC786452 V851987:V851988 MQ851987:MQ851988 WM851987:WM851988 AGI851987:AGI851988 AQE851987:AQE851988 BAA851987:BAA851988 BJW851987:BJW851988 BTS851987:BTS851988 CDO851987:CDO851988 CNK851987:CNK851988 CXG851987:CXG851988 DHC851987:DHC851988 DQY851987:DQY851988 EAU851987:EAU851988 EKQ851987:EKQ851988 EUM851987:EUM851988 FEI851987:FEI851988 FOE851987:FOE851988 FYA851987:FYA851988 GHW851987:GHW851988 GRS851987:GRS851988 HBO851987:HBO851988 HLK851987:HLK851988 HVG851987:HVG851988 IFC851987:IFC851988 IOY851987:IOY851988 IYU851987:IYU851988 JIQ851987:JIQ851988 JSM851987:JSM851988 KCI851987:KCI851988 KME851987:KME851988 KWA851987:KWA851988 LFW851987:LFW851988 LPS851987:LPS851988 LZO851987:LZO851988 MJK851987:MJK851988 MTG851987:MTG851988 NDC851987:NDC851988 NMY851987:NMY851988 NWU851987:NWU851988 OGQ851987:OGQ851988 OQM851987:OQM851988 PAI851987:PAI851988 PKE851987:PKE851988 PUA851987:PUA851988 QDW851987:QDW851988 QNS851987:QNS851988 QXO851987:QXO851988 RHK851987:RHK851988 RRG851987:RRG851988 SBC851987:SBC851988 SKY851987:SKY851988 SUU851987:SUU851988 TEQ851987:TEQ851988 TOM851987:TOM851988 TYI851987:TYI851988 UIE851987:UIE851988 USA851987:USA851988 VBW851987:VBW851988 VLS851987:VLS851988 VVO851987:VVO851988 WFK851987:WFK851988 WPG851987:WPG851988 WZC851987:WZC851988 V917523:V917524 MQ917523:MQ917524 WM917523:WM917524 AGI917523:AGI917524 AQE917523:AQE917524 BAA917523:BAA917524 BJW917523:BJW917524 BTS917523:BTS917524 CDO917523:CDO917524 CNK917523:CNK917524 CXG917523:CXG917524 DHC917523:DHC917524 DQY917523:DQY917524 EAU917523:EAU917524 EKQ917523:EKQ917524 EUM917523:EUM917524 FEI917523:FEI917524 FOE917523:FOE917524 FYA917523:FYA917524 GHW917523:GHW917524 GRS917523:GRS917524 HBO917523:HBO917524 HLK917523:HLK917524 HVG917523:HVG917524 IFC917523:IFC917524 IOY917523:IOY917524 IYU917523:IYU917524 JIQ917523:JIQ917524 JSM917523:JSM917524 KCI917523:KCI917524 KME917523:KME917524 KWA917523:KWA917524 LFW917523:LFW917524 LPS917523:LPS917524 LZO917523:LZO917524 MJK917523:MJK917524 MTG917523:MTG917524 NDC917523:NDC917524 NMY917523:NMY917524 NWU917523:NWU917524 OGQ917523:OGQ917524 OQM917523:OQM917524 PAI917523:PAI917524 PKE917523:PKE917524 PUA917523:PUA917524 QDW917523:QDW917524 QNS917523:QNS917524 QXO917523:QXO917524 RHK917523:RHK917524 RRG917523:RRG917524 SBC917523:SBC917524 SKY917523:SKY917524 SUU917523:SUU917524 TEQ917523:TEQ917524 TOM917523:TOM917524 TYI917523:TYI917524 UIE917523:UIE917524 USA917523:USA917524 VBW917523:VBW917524 VLS917523:VLS917524 VVO917523:VVO917524 WFK917523:WFK917524 WPG917523:WPG917524 WZC917523:WZC917524 V983059:V983060 MQ983059:MQ983060 WM983059:WM983060 AGI983059:AGI983060 AQE983059:AQE983060 BAA983059:BAA983060 BJW983059:BJW983060 BTS983059:BTS983060 CDO983059:CDO983060 CNK983059:CNK983060 CXG983059:CXG983060 DHC983059:DHC983060 DQY983059:DQY983060 EAU983059:EAU983060 EKQ983059:EKQ983060 EUM983059:EUM983060 FEI983059:FEI983060 FOE983059:FOE983060 FYA983059:FYA983060 GHW983059:GHW983060 GRS983059:GRS983060 HBO983059:HBO983060 HLK983059:HLK983060 HVG983059:HVG983060 IFC983059:IFC983060 IOY983059:IOY983060 IYU983059:IYU983060 JIQ983059:JIQ983060 JSM983059:JSM983060 KCI983059:KCI983060 KME983059:KME983060 KWA983059:KWA983060 LFW983059:LFW983060 LPS983059:LPS983060 LZO983059:LZO983060 MJK983059:MJK983060 MTG983059:MTG983060 NDC983059:NDC983060 NMY983059:NMY983060 NWU983059:NWU983060 OGQ983059:OGQ983060 OQM983059:OQM983060 PAI983059:PAI983060 PKE983059:PKE983060 PUA983059:PUA983060 QDW983059:QDW983060 QNS983059:QNS983060 QXO983059:QXO983060 RHK983059:RHK983060 RRG983059:RRG983060 SBC983059:SBC983060 SKY983059:SKY983060 SUU983059:SUU983060 TEQ983059:TEQ983060 TOM983059:TOM983060 TYI983059:TYI983060 UIE983059:UIE983060 USA983059:USA983060 VBW983059:VBW983060 VLS983059:VLS983060 VVO983059:VVO983060 WFK983059:WFK983060 WPG983059:WPG983060 MQ24 AH983059:AH983060 AH65555:AH65556 AH131091:AH131092 AH196627:AH196628 AH262163:AH262164 AH327699:AH327700 AH393235:AH393236 AH458771:AH458772 AH524307:AH524308 AH589843:AH589844 AH655379:AH655380 AH720915:AH720916 AH786451:AH786452 AH851987:AH851988 AH917523:AH917524 AH24 AT983059:AT983060 AT65555:AT65556 AT131091:AT131092 AT196627:AT196628 AT262163:AT262164 AT327699:AT327700 AT393235:AT393236 AT458771:AT458772 AT524307:AT524308 AT589843:AT589844 AT655379:AT655380 AT720915:AT720916 AT786451:AT786452 AT851987:AT851988 AT917523:AT917524 AT24 BF983059:BF983060 BF65555:BF65556 BF131091:BF131092 BF196627:BF196628 BF262163:BF262164 BF327699:BF327700 BF393235:BF393236 BF458771:BF458772 BF524307:BF524308 BF589843:BF589844 BF655379:BF655380 BF720915:BF720916 BF786451:BF786452 BF851987:BF851988 BF917523:BF917524 BF24 BR983059:BR983060 BR65555:BR65556 BR131091:BR131092 BR196627:BR196628 BR262163:BR262164 BR327699:BR327700 BR393235:BR393236 BR458771:BR458772 BR524307:BR524308 BR589843:BR589844 BR655379:BR655380 BR720915:BR720916 BR786451:BR786452 BR851987:BR851988 BR917523:BR917524 BR24 CD983059:CD983060 CD65555:CD65556 CD131091:CD131092 CD196627:CD196628 CD262163:CD262164 CD327699:CD327700 CD393235:CD393236 CD458771:CD458772 CD524307:CD524308 CD589843:CD589844 CD655379:CD655380 CD720915:CD720916 CD786451:CD786452 CD851987:CD851988 CD917523:CD917524 CD24 CP983059:CP983060 CP65555:CP65556 CP131091:CP131092 CP196627:CP196628 CP262163:CP262164 CP327699:CP327700 CP393235:CP393236 CP458771:CP458772 CP524307:CP524308 CP589843:CP589844 CP655379:CP655380 CP720915:CP720916 CP786451:CP786452 CP851987:CP851988 CP917523:CP917524 CP24 DB983059:DB983060 DB65555:DB65556 DB131091:DB131092 DB196627:DB196628 DB262163:DB262164 DB327699:DB327700 DB393235:DB393236 DB458771:DB458772 DB524307:DB524308 DB589843:DB589844 DB655379:DB655380 DB720915:DB720916 DB786451:DB786452 DB851987:DB851988 DB917523:DB917524 DB24"/>
    <dataValidation allowBlank="1" showInputMessage="1" showErrorMessage="1" prompt="Для выбора выполните двойной щелчок левой клавиши мыши по соответствующей ячейке." sqref="MU24 X65555:X65557 MS65555:MS65557 WO65555:WO65557 AGK65555:AGK65557 AQG65555:AQG65557 BAC65555:BAC65557 BJY65555:BJY65557 BTU65555:BTU65557 CDQ65555:CDQ65557 CNM65555:CNM65557 CXI65555:CXI65557 DHE65555:DHE65557 DRA65555:DRA65557 EAW65555:EAW65557 EKS65555:EKS65557 EUO65555:EUO65557 FEK65555:FEK65557 FOG65555:FOG65557 FYC65555:FYC65557 GHY65555:GHY65557 GRU65555:GRU65557 HBQ65555:HBQ65557 HLM65555:HLM65557 HVI65555:HVI65557 IFE65555:IFE65557 IPA65555:IPA65557 IYW65555:IYW65557 JIS65555:JIS65557 JSO65555:JSO65557 KCK65555:KCK65557 KMG65555:KMG65557 KWC65555:KWC65557 LFY65555:LFY65557 LPU65555:LPU65557 LZQ65555:LZQ65557 MJM65555:MJM65557 MTI65555:MTI65557 NDE65555:NDE65557 NNA65555:NNA65557 NWW65555:NWW65557 OGS65555:OGS65557 OQO65555:OQO65557 PAK65555:PAK65557 PKG65555:PKG65557 PUC65555:PUC65557 QDY65555:QDY65557 QNU65555:QNU65557 QXQ65555:QXQ65557 RHM65555:RHM65557 RRI65555:RRI65557 SBE65555:SBE65557 SLA65555:SLA65557 SUW65555:SUW65557 TES65555:TES65557 TOO65555:TOO65557 TYK65555:TYK65557 UIG65555:UIG65557 USC65555:USC65557 VBY65555:VBY65557 VLU65555:VLU65557 VVQ65555:VVQ65557 WFM65555:WFM65557 WPI65555:WPI65557 WZE65555:WZE65557 X131091:X131093 MS131091:MS131093 WO131091:WO131093 AGK131091:AGK131093 AQG131091:AQG131093 BAC131091:BAC131093 BJY131091:BJY131093 BTU131091:BTU131093 CDQ131091:CDQ131093 CNM131091:CNM131093 CXI131091:CXI131093 DHE131091:DHE131093 DRA131091:DRA131093 EAW131091:EAW131093 EKS131091:EKS131093 EUO131091:EUO131093 FEK131091:FEK131093 FOG131091:FOG131093 FYC131091:FYC131093 GHY131091:GHY131093 GRU131091:GRU131093 HBQ131091:HBQ131093 HLM131091:HLM131093 HVI131091:HVI131093 IFE131091:IFE131093 IPA131091:IPA131093 IYW131091:IYW131093 JIS131091:JIS131093 JSO131091:JSO131093 KCK131091:KCK131093 KMG131091:KMG131093 KWC131091:KWC131093 LFY131091:LFY131093 LPU131091:LPU131093 LZQ131091:LZQ131093 MJM131091:MJM131093 MTI131091:MTI131093 NDE131091:NDE131093 NNA131091:NNA131093 NWW131091:NWW131093 OGS131091:OGS131093 OQO131091:OQO131093 PAK131091:PAK131093 PKG131091:PKG131093 PUC131091:PUC131093 QDY131091:QDY131093 QNU131091:QNU131093 QXQ131091:QXQ131093 RHM131091:RHM131093 RRI131091:RRI131093 SBE131091:SBE131093 SLA131091:SLA131093 SUW131091:SUW131093 TES131091:TES131093 TOO131091:TOO131093 TYK131091:TYK131093 UIG131091:UIG131093 USC131091:USC131093 VBY131091:VBY131093 VLU131091:VLU131093 VVQ131091:VVQ131093 WFM131091:WFM131093 WPI131091:WPI131093 WZE131091:WZE131093 X196627:X196629 MS196627:MS196629 WO196627:WO196629 AGK196627:AGK196629 AQG196627:AQG196629 BAC196627:BAC196629 BJY196627:BJY196629 BTU196627:BTU196629 CDQ196627:CDQ196629 CNM196627:CNM196629 CXI196627:CXI196629 DHE196627:DHE196629 DRA196627:DRA196629 EAW196627:EAW196629 EKS196627:EKS196629 EUO196627:EUO196629 FEK196627:FEK196629 FOG196627:FOG196629 FYC196627:FYC196629 GHY196627:GHY196629 GRU196627:GRU196629 HBQ196627:HBQ196629 HLM196627:HLM196629 HVI196627:HVI196629 IFE196627:IFE196629 IPA196627:IPA196629 IYW196627:IYW196629 JIS196627:JIS196629 JSO196627:JSO196629 KCK196627:KCK196629 KMG196627:KMG196629 KWC196627:KWC196629 LFY196627:LFY196629 LPU196627:LPU196629 LZQ196627:LZQ196629 MJM196627:MJM196629 MTI196627:MTI196629 NDE196627:NDE196629 NNA196627:NNA196629 NWW196627:NWW196629 OGS196627:OGS196629 OQO196627:OQO196629 PAK196627:PAK196629 PKG196627:PKG196629 PUC196627:PUC196629 QDY196627:QDY196629 QNU196627:QNU196629 QXQ196627:QXQ196629 RHM196627:RHM196629 RRI196627:RRI196629 SBE196627:SBE196629 SLA196627:SLA196629 SUW196627:SUW196629 TES196627:TES196629 TOO196627:TOO196629 TYK196627:TYK196629 UIG196627:UIG196629 USC196627:USC196629 VBY196627:VBY196629 VLU196627:VLU196629 VVQ196627:VVQ196629 WFM196627:WFM196629 WPI196627:WPI196629 WZE196627:WZE196629 X262163:X262165 MS262163:MS262165 WO262163:WO262165 AGK262163:AGK262165 AQG262163:AQG262165 BAC262163:BAC262165 BJY262163:BJY262165 BTU262163:BTU262165 CDQ262163:CDQ262165 CNM262163:CNM262165 CXI262163:CXI262165 DHE262163:DHE262165 DRA262163:DRA262165 EAW262163:EAW262165 EKS262163:EKS262165 EUO262163:EUO262165 FEK262163:FEK262165 FOG262163:FOG262165 FYC262163:FYC262165 GHY262163:GHY262165 GRU262163:GRU262165 HBQ262163:HBQ262165 HLM262163:HLM262165 HVI262163:HVI262165 IFE262163:IFE262165 IPA262163:IPA262165 IYW262163:IYW262165 JIS262163:JIS262165 JSO262163:JSO262165 KCK262163:KCK262165 KMG262163:KMG262165 KWC262163:KWC262165 LFY262163:LFY262165 LPU262163:LPU262165 LZQ262163:LZQ262165 MJM262163:MJM262165 MTI262163:MTI262165 NDE262163:NDE262165 NNA262163:NNA262165 NWW262163:NWW262165 OGS262163:OGS262165 OQO262163:OQO262165 PAK262163:PAK262165 PKG262163:PKG262165 PUC262163:PUC262165 QDY262163:QDY262165 QNU262163:QNU262165 QXQ262163:QXQ262165 RHM262163:RHM262165 RRI262163:RRI262165 SBE262163:SBE262165 SLA262163:SLA262165 SUW262163:SUW262165 TES262163:TES262165 TOO262163:TOO262165 TYK262163:TYK262165 UIG262163:UIG262165 USC262163:USC262165 VBY262163:VBY262165 VLU262163:VLU262165 VVQ262163:VVQ262165 WFM262163:WFM262165 WPI262163:WPI262165 WZE262163:WZE262165 X327699:X327701 MS327699:MS327701 WO327699:WO327701 AGK327699:AGK327701 AQG327699:AQG327701 BAC327699:BAC327701 BJY327699:BJY327701 BTU327699:BTU327701 CDQ327699:CDQ327701 CNM327699:CNM327701 CXI327699:CXI327701 DHE327699:DHE327701 DRA327699:DRA327701 EAW327699:EAW327701 EKS327699:EKS327701 EUO327699:EUO327701 FEK327699:FEK327701 FOG327699:FOG327701 FYC327699:FYC327701 GHY327699:GHY327701 GRU327699:GRU327701 HBQ327699:HBQ327701 HLM327699:HLM327701 HVI327699:HVI327701 IFE327699:IFE327701 IPA327699:IPA327701 IYW327699:IYW327701 JIS327699:JIS327701 JSO327699:JSO327701 KCK327699:KCK327701 KMG327699:KMG327701 KWC327699:KWC327701 LFY327699:LFY327701 LPU327699:LPU327701 LZQ327699:LZQ327701 MJM327699:MJM327701 MTI327699:MTI327701 NDE327699:NDE327701 NNA327699:NNA327701 NWW327699:NWW327701 OGS327699:OGS327701 OQO327699:OQO327701 PAK327699:PAK327701 PKG327699:PKG327701 PUC327699:PUC327701 QDY327699:QDY327701 QNU327699:QNU327701 QXQ327699:QXQ327701 RHM327699:RHM327701 RRI327699:RRI327701 SBE327699:SBE327701 SLA327699:SLA327701 SUW327699:SUW327701 TES327699:TES327701 TOO327699:TOO327701 TYK327699:TYK327701 UIG327699:UIG327701 USC327699:USC327701 VBY327699:VBY327701 VLU327699:VLU327701 VVQ327699:VVQ327701 WFM327699:WFM327701 WPI327699:WPI327701 WZE327699:WZE327701 X393235:X393237 MS393235:MS393237 WO393235:WO393237 AGK393235:AGK393237 AQG393235:AQG393237 BAC393235:BAC393237 BJY393235:BJY393237 BTU393235:BTU393237 CDQ393235:CDQ393237 CNM393235:CNM393237 CXI393235:CXI393237 DHE393235:DHE393237 DRA393235:DRA393237 EAW393235:EAW393237 EKS393235:EKS393237 EUO393235:EUO393237 FEK393235:FEK393237 FOG393235:FOG393237 FYC393235:FYC393237 GHY393235:GHY393237 GRU393235:GRU393237 HBQ393235:HBQ393237 HLM393235:HLM393237 HVI393235:HVI393237 IFE393235:IFE393237 IPA393235:IPA393237 IYW393235:IYW393237 JIS393235:JIS393237 JSO393235:JSO393237 KCK393235:KCK393237 KMG393235:KMG393237 KWC393235:KWC393237 LFY393235:LFY393237 LPU393235:LPU393237 LZQ393235:LZQ393237 MJM393235:MJM393237 MTI393235:MTI393237 NDE393235:NDE393237 NNA393235:NNA393237 NWW393235:NWW393237 OGS393235:OGS393237 OQO393235:OQO393237 PAK393235:PAK393237 PKG393235:PKG393237 PUC393235:PUC393237 QDY393235:QDY393237 QNU393235:QNU393237 QXQ393235:QXQ393237 RHM393235:RHM393237 RRI393235:RRI393237 SBE393235:SBE393237 SLA393235:SLA393237 SUW393235:SUW393237 TES393235:TES393237 TOO393235:TOO393237 TYK393235:TYK393237 UIG393235:UIG393237 USC393235:USC393237 VBY393235:VBY393237 VLU393235:VLU393237 VVQ393235:VVQ393237 WFM393235:WFM393237 WPI393235:WPI393237 WZE393235:WZE393237 X458771:X458773 MS458771:MS458773 WO458771:WO458773 AGK458771:AGK458773 AQG458771:AQG458773 BAC458771:BAC458773 BJY458771:BJY458773 BTU458771:BTU458773 CDQ458771:CDQ458773 CNM458771:CNM458773 CXI458771:CXI458773 DHE458771:DHE458773 DRA458771:DRA458773 EAW458771:EAW458773 EKS458771:EKS458773 EUO458771:EUO458773 FEK458771:FEK458773 FOG458771:FOG458773 FYC458771:FYC458773 GHY458771:GHY458773 GRU458771:GRU458773 HBQ458771:HBQ458773 HLM458771:HLM458773 HVI458771:HVI458773 IFE458771:IFE458773 IPA458771:IPA458773 IYW458771:IYW458773 JIS458771:JIS458773 JSO458771:JSO458773 KCK458771:KCK458773 KMG458771:KMG458773 KWC458771:KWC458773 LFY458771:LFY458773 LPU458771:LPU458773 LZQ458771:LZQ458773 MJM458771:MJM458773 MTI458771:MTI458773 NDE458771:NDE458773 NNA458771:NNA458773 NWW458771:NWW458773 OGS458771:OGS458773 OQO458771:OQO458773 PAK458771:PAK458773 PKG458771:PKG458773 PUC458771:PUC458773 QDY458771:QDY458773 QNU458771:QNU458773 QXQ458771:QXQ458773 RHM458771:RHM458773 RRI458771:RRI458773 SBE458771:SBE458773 SLA458771:SLA458773 SUW458771:SUW458773 TES458771:TES458773 TOO458771:TOO458773 TYK458771:TYK458773 UIG458771:UIG458773 USC458771:USC458773 VBY458771:VBY458773 VLU458771:VLU458773 VVQ458771:VVQ458773 WFM458771:WFM458773 WPI458771:WPI458773 WZE458771:WZE458773 X524307:X524309 MS524307:MS524309 WO524307:WO524309 AGK524307:AGK524309 AQG524307:AQG524309 BAC524307:BAC524309 BJY524307:BJY524309 BTU524307:BTU524309 CDQ524307:CDQ524309 CNM524307:CNM524309 CXI524307:CXI524309 DHE524307:DHE524309 DRA524307:DRA524309 EAW524307:EAW524309 EKS524307:EKS524309 EUO524307:EUO524309 FEK524307:FEK524309 FOG524307:FOG524309 FYC524307:FYC524309 GHY524307:GHY524309 GRU524307:GRU524309 HBQ524307:HBQ524309 HLM524307:HLM524309 HVI524307:HVI524309 IFE524307:IFE524309 IPA524307:IPA524309 IYW524307:IYW524309 JIS524307:JIS524309 JSO524307:JSO524309 KCK524307:KCK524309 KMG524307:KMG524309 KWC524307:KWC524309 LFY524307:LFY524309 LPU524307:LPU524309 LZQ524307:LZQ524309 MJM524307:MJM524309 MTI524307:MTI524309 NDE524307:NDE524309 NNA524307:NNA524309 NWW524307:NWW524309 OGS524307:OGS524309 OQO524307:OQO524309 PAK524307:PAK524309 PKG524307:PKG524309 PUC524307:PUC524309 QDY524307:QDY524309 QNU524307:QNU524309 QXQ524307:QXQ524309 RHM524307:RHM524309 RRI524307:RRI524309 SBE524307:SBE524309 SLA524307:SLA524309 SUW524307:SUW524309 TES524307:TES524309 TOO524307:TOO524309 TYK524307:TYK524309 UIG524307:UIG524309 USC524307:USC524309 VBY524307:VBY524309 VLU524307:VLU524309 VVQ524307:VVQ524309 WFM524307:WFM524309 WPI524307:WPI524309 WZE524307:WZE524309 X589843:X589845 MS589843:MS589845 WO589843:WO589845 AGK589843:AGK589845 AQG589843:AQG589845 BAC589843:BAC589845 BJY589843:BJY589845 BTU589843:BTU589845 CDQ589843:CDQ589845 CNM589843:CNM589845 CXI589843:CXI589845 DHE589843:DHE589845 DRA589843:DRA589845 EAW589843:EAW589845 EKS589843:EKS589845 EUO589843:EUO589845 FEK589843:FEK589845 FOG589843:FOG589845 FYC589843:FYC589845 GHY589843:GHY589845 GRU589843:GRU589845 HBQ589843:HBQ589845 HLM589843:HLM589845 HVI589843:HVI589845 IFE589843:IFE589845 IPA589843:IPA589845 IYW589843:IYW589845 JIS589843:JIS589845 JSO589843:JSO589845 KCK589843:KCK589845 KMG589843:KMG589845 KWC589843:KWC589845 LFY589843:LFY589845 LPU589843:LPU589845 LZQ589843:LZQ589845 MJM589843:MJM589845 MTI589843:MTI589845 NDE589843:NDE589845 NNA589843:NNA589845 NWW589843:NWW589845 OGS589843:OGS589845 OQO589843:OQO589845 PAK589843:PAK589845 PKG589843:PKG589845 PUC589843:PUC589845 QDY589843:QDY589845 QNU589843:QNU589845 QXQ589843:QXQ589845 RHM589843:RHM589845 RRI589843:RRI589845 SBE589843:SBE589845 SLA589843:SLA589845 SUW589843:SUW589845 TES589843:TES589845 TOO589843:TOO589845 TYK589843:TYK589845 UIG589843:UIG589845 USC589843:USC589845 VBY589843:VBY589845 VLU589843:VLU589845 VVQ589843:VVQ589845 WFM589843:WFM589845 WPI589843:WPI589845 WZE589843:WZE589845 X655379:X655381 MS655379:MS655381 WO655379:WO655381 AGK655379:AGK655381 AQG655379:AQG655381 BAC655379:BAC655381 BJY655379:BJY655381 BTU655379:BTU655381 CDQ655379:CDQ655381 CNM655379:CNM655381 CXI655379:CXI655381 DHE655379:DHE655381 DRA655379:DRA655381 EAW655379:EAW655381 EKS655379:EKS655381 EUO655379:EUO655381 FEK655379:FEK655381 FOG655379:FOG655381 FYC655379:FYC655381 GHY655379:GHY655381 GRU655379:GRU655381 HBQ655379:HBQ655381 HLM655379:HLM655381 HVI655379:HVI655381 IFE655379:IFE655381 IPA655379:IPA655381 IYW655379:IYW655381 JIS655379:JIS655381 JSO655379:JSO655381 KCK655379:KCK655381 KMG655379:KMG655381 KWC655379:KWC655381 LFY655379:LFY655381 LPU655379:LPU655381 LZQ655379:LZQ655381 MJM655379:MJM655381 MTI655379:MTI655381 NDE655379:NDE655381 NNA655379:NNA655381 NWW655379:NWW655381 OGS655379:OGS655381 OQO655379:OQO655381 PAK655379:PAK655381 PKG655379:PKG655381 PUC655379:PUC655381 QDY655379:QDY655381 QNU655379:QNU655381 QXQ655379:QXQ655381 RHM655379:RHM655381 RRI655379:RRI655381 SBE655379:SBE655381 SLA655379:SLA655381 SUW655379:SUW655381 TES655379:TES655381 TOO655379:TOO655381 TYK655379:TYK655381 UIG655379:UIG655381 USC655379:USC655381 VBY655379:VBY655381 VLU655379:VLU655381 VVQ655379:VVQ655381 WFM655379:WFM655381 WPI655379:WPI655381 WZE655379:WZE655381 X720915:X720917 MS720915:MS720917 WO720915:WO720917 AGK720915:AGK720917 AQG720915:AQG720917 BAC720915:BAC720917 BJY720915:BJY720917 BTU720915:BTU720917 CDQ720915:CDQ720917 CNM720915:CNM720917 CXI720915:CXI720917 DHE720915:DHE720917 DRA720915:DRA720917 EAW720915:EAW720917 EKS720915:EKS720917 EUO720915:EUO720917 FEK720915:FEK720917 FOG720915:FOG720917 FYC720915:FYC720917 GHY720915:GHY720917 GRU720915:GRU720917 HBQ720915:HBQ720917 HLM720915:HLM720917 HVI720915:HVI720917 IFE720915:IFE720917 IPA720915:IPA720917 IYW720915:IYW720917 JIS720915:JIS720917 JSO720915:JSO720917 KCK720915:KCK720917 KMG720915:KMG720917 KWC720915:KWC720917 LFY720915:LFY720917 LPU720915:LPU720917 LZQ720915:LZQ720917 MJM720915:MJM720917 MTI720915:MTI720917 NDE720915:NDE720917 NNA720915:NNA720917 NWW720915:NWW720917 OGS720915:OGS720917 OQO720915:OQO720917 PAK720915:PAK720917 PKG720915:PKG720917 PUC720915:PUC720917 QDY720915:QDY720917 QNU720915:QNU720917 QXQ720915:QXQ720917 RHM720915:RHM720917 RRI720915:RRI720917 SBE720915:SBE720917 SLA720915:SLA720917 SUW720915:SUW720917 TES720915:TES720917 TOO720915:TOO720917 TYK720915:TYK720917 UIG720915:UIG720917 USC720915:USC720917 VBY720915:VBY720917 VLU720915:VLU720917 VVQ720915:VVQ720917 WFM720915:WFM720917 WPI720915:WPI720917 WZE720915:WZE720917 X786451:X786453 MS786451:MS786453 WO786451:WO786453 AGK786451:AGK786453 AQG786451:AQG786453 BAC786451:BAC786453 BJY786451:BJY786453 BTU786451:BTU786453 CDQ786451:CDQ786453 CNM786451:CNM786453 CXI786451:CXI786453 DHE786451:DHE786453 DRA786451:DRA786453 EAW786451:EAW786453 EKS786451:EKS786453 EUO786451:EUO786453 FEK786451:FEK786453 FOG786451:FOG786453 FYC786451:FYC786453 GHY786451:GHY786453 GRU786451:GRU786453 HBQ786451:HBQ786453 HLM786451:HLM786453 HVI786451:HVI786453 IFE786451:IFE786453 IPA786451:IPA786453 IYW786451:IYW786453 JIS786451:JIS786453 JSO786451:JSO786453 KCK786451:KCK786453 KMG786451:KMG786453 KWC786451:KWC786453 LFY786451:LFY786453 LPU786451:LPU786453 LZQ786451:LZQ786453 MJM786451:MJM786453 MTI786451:MTI786453 NDE786451:NDE786453 NNA786451:NNA786453 NWW786451:NWW786453 OGS786451:OGS786453 OQO786451:OQO786453 PAK786451:PAK786453 PKG786451:PKG786453 PUC786451:PUC786453 QDY786451:QDY786453 QNU786451:QNU786453 QXQ786451:QXQ786453 RHM786451:RHM786453 RRI786451:RRI786453 SBE786451:SBE786453 SLA786451:SLA786453 SUW786451:SUW786453 TES786451:TES786453 TOO786451:TOO786453 TYK786451:TYK786453 UIG786451:UIG786453 USC786451:USC786453 VBY786451:VBY786453 VLU786451:VLU786453 VVQ786451:VVQ786453 WFM786451:WFM786453 WPI786451:WPI786453 WZE786451:WZE786453 X851987:X851989 MS851987:MS851989 WO851987:WO851989 AGK851987:AGK851989 AQG851987:AQG851989 BAC851987:BAC851989 BJY851987:BJY851989 BTU851987:BTU851989 CDQ851987:CDQ851989 CNM851987:CNM851989 CXI851987:CXI851989 DHE851987:DHE851989 DRA851987:DRA851989 EAW851987:EAW851989 EKS851987:EKS851989 EUO851987:EUO851989 FEK851987:FEK851989 FOG851987:FOG851989 FYC851987:FYC851989 GHY851987:GHY851989 GRU851987:GRU851989 HBQ851987:HBQ851989 HLM851987:HLM851989 HVI851987:HVI851989 IFE851987:IFE851989 IPA851987:IPA851989 IYW851987:IYW851989 JIS851987:JIS851989 JSO851987:JSO851989 KCK851987:KCK851989 KMG851987:KMG851989 KWC851987:KWC851989 LFY851987:LFY851989 LPU851987:LPU851989 LZQ851987:LZQ851989 MJM851987:MJM851989 MTI851987:MTI851989 NDE851987:NDE851989 NNA851987:NNA851989 NWW851987:NWW851989 OGS851987:OGS851989 OQO851987:OQO851989 PAK851987:PAK851989 PKG851987:PKG851989 PUC851987:PUC851989 QDY851987:QDY851989 QNU851987:QNU851989 QXQ851987:QXQ851989 RHM851987:RHM851989 RRI851987:RRI851989 SBE851987:SBE851989 SLA851987:SLA851989 SUW851987:SUW851989 TES851987:TES851989 TOO851987:TOO851989 TYK851987:TYK851989 UIG851987:UIG851989 USC851987:USC851989 VBY851987:VBY851989 VLU851987:VLU851989 VVQ851987:VVQ851989 WFM851987:WFM851989 WPI851987:WPI851989 WZE851987:WZE851989 X917523:X917525 MS917523:MS917525 WO917523:WO917525 AGK917523:AGK917525 AQG917523:AQG917525 BAC917523:BAC917525 BJY917523:BJY917525 BTU917523:BTU917525 CDQ917523:CDQ917525 CNM917523:CNM917525 CXI917523:CXI917525 DHE917523:DHE917525 DRA917523:DRA917525 EAW917523:EAW917525 EKS917523:EKS917525 EUO917523:EUO917525 FEK917523:FEK917525 FOG917523:FOG917525 FYC917523:FYC917525 GHY917523:GHY917525 GRU917523:GRU917525 HBQ917523:HBQ917525 HLM917523:HLM917525 HVI917523:HVI917525 IFE917523:IFE917525 IPA917523:IPA917525 IYW917523:IYW917525 JIS917523:JIS917525 JSO917523:JSO917525 KCK917523:KCK917525 KMG917523:KMG917525 KWC917523:KWC917525 LFY917523:LFY917525 LPU917523:LPU917525 LZQ917523:LZQ917525 MJM917523:MJM917525 MTI917523:MTI917525 NDE917523:NDE917525 NNA917523:NNA917525 NWW917523:NWW917525 OGS917523:OGS917525 OQO917523:OQO917525 PAK917523:PAK917525 PKG917523:PKG917525 PUC917523:PUC917525 QDY917523:QDY917525 QNU917523:QNU917525 QXQ917523:QXQ917525 RHM917523:RHM917525 RRI917523:RRI917525 SBE917523:SBE917525 SLA917523:SLA917525 SUW917523:SUW917525 TES917523:TES917525 TOO917523:TOO917525 TYK917523:TYK917525 UIG917523:UIG917525 USC917523:USC917525 VBY917523:VBY917525 VLU917523:VLU917525 VVQ917523:VVQ917525 WFM917523:WFM917525 WPI917523:WPI917525 WZE917523:WZE917525 X983059:X983061 MS983059:MS983061 WO983059:WO983061 AGK983059:AGK983061 AQG983059:AQG983061 BAC983059:BAC983061 BJY983059:BJY983061 BTU983059:BTU983061 CDQ983059:CDQ983061 CNM983059:CNM983061 CXI983059:CXI983061 DHE983059:DHE983061 DRA983059:DRA983061 EAW983059:EAW983061 EKS983059:EKS983061 EUO983059:EUO983061 FEK983059:FEK983061 FOG983059:FOG983061 FYC983059:FYC983061 GHY983059:GHY983061 GRU983059:GRU983061 HBQ983059:HBQ983061 HLM983059:HLM983061 HVI983059:HVI983061 IFE983059:IFE983061 IPA983059:IPA983061 IYW983059:IYW983061 JIS983059:JIS983061 JSO983059:JSO983061 KCK983059:KCK983061 KMG983059:KMG983061 KWC983059:KWC983061 LFY983059:LFY983061 LPU983059:LPU983061 LZQ983059:LZQ983061 MJM983059:MJM983061 MTI983059:MTI983061 NDE983059:NDE983061 NNA983059:NNA983061 NWW983059:NWW983061 OGS983059:OGS983061 OQO983059:OQO983061 PAK983059:PAK983061 PKG983059:PKG983061 PUC983059:PUC983061 QDY983059:QDY983061 QNU983059:QNU983061 QXQ983059:QXQ983061 RHM983059:RHM983061 RRI983059:RRI983061 SBE983059:SBE983061 SLA983059:SLA983061 SUW983059:SUW983061 TES983059:TES983061 TOO983059:TOO983061 TYK983059:TYK983061 UIG983059:UIG983061 USC983059:USC983061 VBY983059:VBY983061 VLU983059:VLU983061 VVQ983059:VVQ983061 WFM983059:WFM983061 WPI983059:WPI983061 WZE983059:WZE983061 WQ24 AGM24 AQI24 BAE24 BKA24 BTW24 CDS24 CNO24 CXK24 DHG24 DRC24 EAY24 EKU24 EUQ24 FEM24 FOI24 FYE24 GIA24 GRW24 HBS24 HLO24 HVK24 IFG24 IPC24 IYY24 JIU24 JSQ24 KCM24 KMI24 KWE24 LGA24 LPW24 LZS24 MJO24 MTK24 NDG24 NNC24 NWY24 OGU24 OQQ24 PAM24 PKI24 PUE24 QEA24 QNW24 QXS24 RHO24 RRK24 SBG24 SLC24 SUY24 TEU24 TOQ24 TYM24 UII24 USE24 VCA24 VLW24 VVS24 WFO24 WPK24 WZG24 WZG983059:WZG983060 Z196627:Z196628 MU65555:MU65556 WQ65555:WQ65556 AGM65555:AGM65556 AQI65555:AQI65556 BAE65555:BAE65556 BKA65555:BKA65556 BTW65555:BTW65556 CDS65555:CDS65556 CNO65555:CNO65556 CXK65555:CXK65556 DHG65555:DHG65556 DRC65555:DRC65556 EAY65555:EAY65556 EKU65555:EKU65556 EUQ65555:EUQ65556 FEM65555:FEM65556 FOI65555:FOI65556 FYE65555:FYE65556 GIA65555:GIA65556 GRW65555:GRW65556 HBS65555:HBS65556 HLO65555:HLO65556 HVK65555:HVK65556 IFG65555:IFG65556 IPC65555:IPC65556 IYY65555:IYY65556 JIU65555:JIU65556 JSQ65555:JSQ65556 KCM65555:KCM65556 KMI65555:KMI65556 KWE65555:KWE65556 LGA65555:LGA65556 LPW65555:LPW65556 LZS65555:LZS65556 MJO65555:MJO65556 MTK65555:MTK65556 NDG65555:NDG65556 NNC65555:NNC65556 NWY65555:NWY65556 OGU65555:OGU65556 OQQ65555:OQQ65556 PAM65555:PAM65556 PKI65555:PKI65556 PUE65555:PUE65556 QEA65555:QEA65556 QNW65555:QNW65556 QXS65555:QXS65556 RHO65555:RHO65556 RRK65555:RRK65556 SBG65555:SBG65556 SLC65555:SLC65556 SUY65555:SUY65556 TEU65555:TEU65556 TOQ65555:TOQ65556 TYM65555:TYM65556 UII65555:UII65556 USE65555:USE65556 VCA65555:VCA65556 VLW65555:VLW65556 VVS65555:VVS65556 WFO65555:WFO65556 WPK65555:WPK65556 WZG65555:WZG65556 Z262163:Z262164 MU131091:MU131092 WQ131091:WQ131092 AGM131091:AGM131092 AQI131091:AQI131092 BAE131091:BAE131092 BKA131091:BKA131092 BTW131091:BTW131092 CDS131091:CDS131092 CNO131091:CNO131092 CXK131091:CXK131092 DHG131091:DHG131092 DRC131091:DRC131092 EAY131091:EAY131092 EKU131091:EKU131092 EUQ131091:EUQ131092 FEM131091:FEM131092 FOI131091:FOI131092 FYE131091:FYE131092 GIA131091:GIA131092 GRW131091:GRW131092 HBS131091:HBS131092 HLO131091:HLO131092 HVK131091:HVK131092 IFG131091:IFG131092 IPC131091:IPC131092 IYY131091:IYY131092 JIU131091:JIU131092 JSQ131091:JSQ131092 KCM131091:KCM131092 KMI131091:KMI131092 KWE131091:KWE131092 LGA131091:LGA131092 LPW131091:LPW131092 LZS131091:LZS131092 MJO131091:MJO131092 MTK131091:MTK131092 NDG131091:NDG131092 NNC131091:NNC131092 NWY131091:NWY131092 OGU131091:OGU131092 OQQ131091:OQQ131092 PAM131091:PAM131092 PKI131091:PKI131092 PUE131091:PUE131092 QEA131091:QEA131092 QNW131091:QNW131092 QXS131091:QXS131092 RHO131091:RHO131092 RRK131091:RRK131092 SBG131091:SBG131092 SLC131091:SLC131092 SUY131091:SUY131092 TEU131091:TEU131092 TOQ131091:TOQ131092 TYM131091:TYM131092 UII131091:UII131092 USE131091:USE131092 VCA131091:VCA131092 VLW131091:VLW131092 VVS131091:VVS131092 WFO131091:WFO131092 WPK131091:WPK131092 WZG131091:WZG131092 Z327699:Z327700 MU196627:MU196628 WQ196627:WQ196628 AGM196627:AGM196628 AQI196627:AQI196628 BAE196627:BAE196628 BKA196627:BKA196628 BTW196627:BTW196628 CDS196627:CDS196628 CNO196627:CNO196628 CXK196627:CXK196628 DHG196627:DHG196628 DRC196627:DRC196628 EAY196627:EAY196628 EKU196627:EKU196628 EUQ196627:EUQ196628 FEM196627:FEM196628 FOI196627:FOI196628 FYE196627:FYE196628 GIA196627:GIA196628 GRW196627:GRW196628 HBS196627:HBS196628 HLO196627:HLO196628 HVK196627:HVK196628 IFG196627:IFG196628 IPC196627:IPC196628 IYY196627:IYY196628 JIU196627:JIU196628 JSQ196627:JSQ196628 KCM196627:KCM196628 KMI196627:KMI196628 KWE196627:KWE196628 LGA196627:LGA196628 LPW196627:LPW196628 LZS196627:LZS196628 MJO196627:MJO196628 MTK196627:MTK196628 NDG196627:NDG196628 NNC196627:NNC196628 NWY196627:NWY196628 OGU196627:OGU196628 OQQ196627:OQQ196628 PAM196627:PAM196628 PKI196627:PKI196628 PUE196627:PUE196628 QEA196627:QEA196628 QNW196627:QNW196628 QXS196627:QXS196628 RHO196627:RHO196628 RRK196627:RRK196628 SBG196627:SBG196628 SLC196627:SLC196628 SUY196627:SUY196628 TEU196627:TEU196628 TOQ196627:TOQ196628 TYM196627:TYM196628 UII196627:UII196628 USE196627:USE196628 VCA196627:VCA196628 VLW196627:VLW196628 VVS196627:VVS196628 WFO196627:WFO196628 WPK196627:WPK196628 WZG196627:WZG196628 Z393235:Z393236 MU262163:MU262164 WQ262163:WQ262164 AGM262163:AGM262164 AQI262163:AQI262164 BAE262163:BAE262164 BKA262163:BKA262164 BTW262163:BTW262164 CDS262163:CDS262164 CNO262163:CNO262164 CXK262163:CXK262164 DHG262163:DHG262164 DRC262163:DRC262164 EAY262163:EAY262164 EKU262163:EKU262164 EUQ262163:EUQ262164 FEM262163:FEM262164 FOI262163:FOI262164 FYE262163:FYE262164 GIA262163:GIA262164 GRW262163:GRW262164 HBS262163:HBS262164 HLO262163:HLO262164 HVK262163:HVK262164 IFG262163:IFG262164 IPC262163:IPC262164 IYY262163:IYY262164 JIU262163:JIU262164 JSQ262163:JSQ262164 KCM262163:KCM262164 KMI262163:KMI262164 KWE262163:KWE262164 LGA262163:LGA262164 LPW262163:LPW262164 LZS262163:LZS262164 MJO262163:MJO262164 MTK262163:MTK262164 NDG262163:NDG262164 NNC262163:NNC262164 NWY262163:NWY262164 OGU262163:OGU262164 OQQ262163:OQQ262164 PAM262163:PAM262164 PKI262163:PKI262164 PUE262163:PUE262164 QEA262163:QEA262164 QNW262163:QNW262164 QXS262163:QXS262164 RHO262163:RHO262164 RRK262163:RRK262164 SBG262163:SBG262164 SLC262163:SLC262164 SUY262163:SUY262164 TEU262163:TEU262164 TOQ262163:TOQ262164 TYM262163:TYM262164 UII262163:UII262164 USE262163:USE262164 VCA262163:VCA262164 VLW262163:VLW262164 VVS262163:VVS262164 WFO262163:WFO262164 WPK262163:WPK262164 WZG262163:WZG262164 Z458771:Z458772 MU327699:MU327700 WQ327699:WQ327700 AGM327699:AGM327700 AQI327699:AQI327700 BAE327699:BAE327700 BKA327699:BKA327700 BTW327699:BTW327700 CDS327699:CDS327700 CNO327699:CNO327700 CXK327699:CXK327700 DHG327699:DHG327700 DRC327699:DRC327700 EAY327699:EAY327700 EKU327699:EKU327700 EUQ327699:EUQ327700 FEM327699:FEM327700 FOI327699:FOI327700 FYE327699:FYE327700 GIA327699:GIA327700 GRW327699:GRW327700 HBS327699:HBS327700 HLO327699:HLO327700 HVK327699:HVK327700 IFG327699:IFG327700 IPC327699:IPC327700 IYY327699:IYY327700 JIU327699:JIU327700 JSQ327699:JSQ327700 KCM327699:KCM327700 KMI327699:KMI327700 KWE327699:KWE327700 LGA327699:LGA327700 LPW327699:LPW327700 LZS327699:LZS327700 MJO327699:MJO327700 MTK327699:MTK327700 NDG327699:NDG327700 NNC327699:NNC327700 NWY327699:NWY327700 OGU327699:OGU327700 OQQ327699:OQQ327700 PAM327699:PAM327700 PKI327699:PKI327700 PUE327699:PUE327700 QEA327699:QEA327700 QNW327699:QNW327700 QXS327699:QXS327700 RHO327699:RHO327700 RRK327699:RRK327700 SBG327699:SBG327700 SLC327699:SLC327700 SUY327699:SUY327700 TEU327699:TEU327700 TOQ327699:TOQ327700 TYM327699:TYM327700 UII327699:UII327700 USE327699:USE327700 VCA327699:VCA327700 VLW327699:VLW327700 VVS327699:VVS327700 WFO327699:WFO327700 WPK327699:WPK327700 WZG327699:WZG327700 Z524307:Z524308 MU393235:MU393236 WQ393235:WQ393236 AGM393235:AGM393236 AQI393235:AQI393236 BAE393235:BAE393236 BKA393235:BKA393236 BTW393235:BTW393236 CDS393235:CDS393236 CNO393235:CNO393236 CXK393235:CXK393236 DHG393235:DHG393236 DRC393235:DRC393236 EAY393235:EAY393236 EKU393235:EKU393236 EUQ393235:EUQ393236 FEM393235:FEM393236 FOI393235:FOI393236 FYE393235:FYE393236 GIA393235:GIA393236 GRW393235:GRW393236 HBS393235:HBS393236 HLO393235:HLO393236 HVK393235:HVK393236 IFG393235:IFG393236 IPC393235:IPC393236 IYY393235:IYY393236 JIU393235:JIU393236 JSQ393235:JSQ393236 KCM393235:KCM393236 KMI393235:KMI393236 KWE393235:KWE393236 LGA393235:LGA393236 LPW393235:LPW393236 LZS393235:LZS393236 MJO393235:MJO393236 MTK393235:MTK393236 NDG393235:NDG393236 NNC393235:NNC393236 NWY393235:NWY393236 OGU393235:OGU393236 OQQ393235:OQQ393236 PAM393235:PAM393236 PKI393235:PKI393236 PUE393235:PUE393236 QEA393235:QEA393236 QNW393235:QNW393236 QXS393235:QXS393236 RHO393235:RHO393236 RRK393235:RRK393236 SBG393235:SBG393236 SLC393235:SLC393236 SUY393235:SUY393236 TEU393235:TEU393236 TOQ393235:TOQ393236 TYM393235:TYM393236 UII393235:UII393236 USE393235:USE393236 VCA393235:VCA393236 VLW393235:VLW393236 VVS393235:VVS393236 WFO393235:WFO393236 WPK393235:WPK393236 WZG393235:WZG393236 Z589843:Z589844 MU458771:MU458772 WQ458771:WQ458772 AGM458771:AGM458772 AQI458771:AQI458772 BAE458771:BAE458772 BKA458771:BKA458772 BTW458771:BTW458772 CDS458771:CDS458772 CNO458771:CNO458772 CXK458771:CXK458772 DHG458771:DHG458772 DRC458771:DRC458772 EAY458771:EAY458772 EKU458771:EKU458772 EUQ458771:EUQ458772 FEM458771:FEM458772 FOI458771:FOI458772 FYE458771:FYE458772 GIA458771:GIA458772 GRW458771:GRW458772 HBS458771:HBS458772 HLO458771:HLO458772 HVK458771:HVK458772 IFG458771:IFG458772 IPC458771:IPC458772 IYY458771:IYY458772 JIU458771:JIU458772 JSQ458771:JSQ458772 KCM458771:KCM458772 KMI458771:KMI458772 KWE458771:KWE458772 LGA458771:LGA458772 LPW458771:LPW458772 LZS458771:LZS458772 MJO458771:MJO458772 MTK458771:MTK458772 NDG458771:NDG458772 NNC458771:NNC458772 NWY458771:NWY458772 OGU458771:OGU458772 OQQ458771:OQQ458772 PAM458771:PAM458772 PKI458771:PKI458772 PUE458771:PUE458772 QEA458771:QEA458772 QNW458771:QNW458772 QXS458771:QXS458772 RHO458771:RHO458772 RRK458771:RRK458772 SBG458771:SBG458772 SLC458771:SLC458772 SUY458771:SUY458772 TEU458771:TEU458772 TOQ458771:TOQ458772 TYM458771:TYM458772 UII458771:UII458772 USE458771:USE458772 VCA458771:VCA458772 VLW458771:VLW458772 VVS458771:VVS458772 WFO458771:WFO458772 WPK458771:WPK458772 WZG458771:WZG458772 Z655379:Z655380 MU524307:MU524308 WQ524307:WQ524308 AGM524307:AGM524308 AQI524307:AQI524308 BAE524307:BAE524308 BKA524307:BKA524308 BTW524307:BTW524308 CDS524307:CDS524308 CNO524307:CNO524308 CXK524307:CXK524308 DHG524307:DHG524308 DRC524307:DRC524308 EAY524307:EAY524308 EKU524307:EKU524308 EUQ524307:EUQ524308 FEM524307:FEM524308 FOI524307:FOI524308 FYE524307:FYE524308 GIA524307:GIA524308 GRW524307:GRW524308 HBS524307:HBS524308 HLO524307:HLO524308 HVK524307:HVK524308 IFG524307:IFG524308 IPC524307:IPC524308 IYY524307:IYY524308 JIU524307:JIU524308 JSQ524307:JSQ524308 KCM524307:KCM524308 KMI524307:KMI524308 KWE524307:KWE524308 LGA524307:LGA524308 LPW524307:LPW524308 LZS524307:LZS524308 MJO524307:MJO524308 MTK524307:MTK524308 NDG524307:NDG524308 NNC524307:NNC524308 NWY524307:NWY524308 OGU524307:OGU524308 OQQ524307:OQQ524308 PAM524307:PAM524308 PKI524307:PKI524308 PUE524307:PUE524308 QEA524307:QEA524308 QNW524307:QNW524308 QXS524307:QXS524308 RHO524307:RHO524308 RRK524307:RRK524308 SBG524307:SBG524308 SLC524307:SLC524308 SUY524307:SUY524308 TEU524307:TEU524308 TOQ524307:TOQ524308 TYM524307:TYM524308 UII524307:UII524308 USE524307:USE524308 VCA524307:VCA524308 VLW524307:VLW524308 VVS524307:VVS524308 WFO524307:WFO524308 WPK524307:WPK524308 WZG524307:WZG524308 Z720915:Z720916 MU589843:MU589844 WQ589843:WQ589844 AGM589843:AGM589844 AQI589843:AQI589844 BAE589843:BAE589844 BKA589843:BKA589844 BTW589843:BTW589844 CDS589843:CDS589844 CNO589843:CNO589844 CXK589843:CXK589844 DHG589843:DHG589844 DRC589843:DRC589844 EAY589843:EAY589844 EKU589843:EKU589844 EUQ589843:EUQ589844 FEM589843:FEM589844 FOI589843:FOI589844 FYE589843:FYE589844 GIA589843:GIA589844 GRW589843:GRW589844 HBS589843:HBS589844 HLO589843:HLO589844 HVK589843:HVK589844 IFG589843:IFG589844 IPC589843:IPC589844 IYY589843:IYY589844 JIU589843:JIU589844 JSQ589843:JSQ589844 KCM589843:KCM589844 KMI589843:KMI589844 KWE589843:KWE589844 LGA589843:LGA589844 LPW589843:LPW589844 LZS589843:LZS589844 MJO589843:MJO589844 MTK589843:MTK589844 NDG589843:NDG589844 NNC589843:NNC589844 NWY589843:NWY589844 OGU589843:OGU589844 OQQ589843:OQQ589844 PAM589843:PAM589844 PKI589843:PKI589844 PUE589843:PUE589844 QEA589843:QEA589844 QNW589843:QNW589844 QXS589843:QXS589844 RHO589843:RHO589844 RRK589843:RRK589844 SBG589843:SBG589844 SLC589843:SLC589844 SUY589843:SUY589844 TEU589843:TEU589844 TOQ589843:TOQ589844 TYM589843:TYM589844 UII589843:UII589844 USE589843:USE589844 VCA589843:VCA589844 VLW589843:VLW589844 VVS589843:VVS589844 WFO589843:WFO589844 WPK589843:WPK589844 WZG589843:WZG589844 Z786451:Z786452 MU655379:MU655380 WQ655379:WQ655380 AGM655379:AGM655380 AQI655379:AQI655380 BAE655379:BAE655380 BKA655379:BKA655380 BTW655379:BTW655380 CDS655379:CDS655380 CNO655379:CNO655380 CXK655379:CXK655380 DHG655379:DHG655380 DRC655379:DRC655380 EAY655379:EAY655380 EKU655379:EKU655380 EUQ655379:EUQ655380 FEM655379:FEM655380 FOI655379:FOI655380 FYE655379:FYE655380 GIA655379:GIA655380 GRW655379:GRW655380 HBS655379:HBS655380 HLO655379:HLO655380 HVK655379:HVK655380 IFG655379:IFG655380 IPC655379:IPC655380 IYY655379:IYY655380 JIU655379:JIU655380 JSQ655379:JSQ655380 KCM655379:KCM655380 KMI655379:KMI655380 KWE655379:KWE655380 LGA655379:LGA655380 LPW655379:LPW655380 LZS655379:LZS655380 MJO655379:MJO655380 MTK655379:MTK655380 NDG655379:NDG655380 NNC655379:NNC655380 NWY655379:NWY655380 OGU655379:OGU655380 OQQ655379:OQQ655380 PAM655379:PAM655380 PKI655379:PKI655380 PUE655379:PUE655380 QEA655379:QEA655380 QNW655379:QNW655380 QXS655379:QXS655380 RHO655379:RHO655380 RRK655379:RRK655380 SBG655379:SBG655380 SLC655379:SLC655380 SUY655379:SUY655380 TEU655379:TEU655380 TOQ655379:TOQ655380 TYM655379:TYM655380 UII655379:UII655380 USE655379:USE655380 VCA655379:VCA655380 VLW655379:VLW655380 VVS655379:VVS655380 WFO655379:WFO655380 WPK655379:WPK655380 WZG655379:WZG655380 Z851987:Z851988 MU720915:MU720916 WQ720915:WQ720916 AGM720915:AGM720916 AQI720915:AQI720916 BAE720915:BAE720916 BKA720915:BKA720916 BTW720915:BTW720916 CDS720915:CDS720916 CNO720915:CNO720916 CXK720915:CXK720916 DHG720915:DHG720916 DRC720915:DRC720916 EAY720915:EAY720916 EKU720915:EKU720916 EUQ720915:EUQ720916 FEM720915:FEM720916 FOI720915:FOI720916 FYE720915:FYE720916 GIA720915:GIA720916 GRW720915:GRW720916 HBS720915:HBS720916 HLO720915:HLO720916 HVK720915:HVK720916 IFG720915:IFG720916 IPC720915:IPC720916 IYY720915:IYY720916 JIU720915:JIU720916 JSQ720915:JSQ720916 KCM720915:KCM720916 KMI720915:KMI720916 KWE720915:KWE720916 LGA720915:LGA720916 LPW720915:LPW720916 LZS720915:LZS720916 MJO720915:MJO720916 MTK720915:MTK720916 NDG720915:NDG720916 NNC720915:NNC720916 NWY720915:NWY720916 OGU720915:OGU720916 OQQ720915:OQQ720916 PAM720915:PAM720916 PKI720915:PKI720916 PUE720915:PUE720916 QEA720915:QEA720916 QNW720915:QNW720916 QXS720915:QXS720916 RHO720915:RHO720916 RRK720915:RRK720916 SBG720915:SBG720916 SLC720915:SLC720916 SUY720915:SUY720916 TEU720915:TEU720916 TOQ720915:TOQ720916 TYM720915:TYM720916 UII720915:UII720916 USE720915:USE720916 VCA720915:VCA720916 VLW720915:VLW720916 VVS720915:VVS720916 WFO720915:WFO720916 WPK720915:WPK720916 WZG720915:WZG720916 Z917523:Z917524 MU786451:MU786452 WQ786451:WQ786452 AGM786451:AGM786452 AQI786451:AQI786452 BAE786451:BAE786452 BKA786451:BKA786452 BTW786451:BTW786452 CDS786451:CDS786452 CNO786451:CNO786452 CXK786451:CXK786452 DHG786451:DHG786452 DRC786451:DRC786452 EAY786451:EAY786452 EKU786451:EKU786452 EUQ786451:EUQ786452 FEM786451:FEM786452 FOI786451:FOI786452 FYE786451:FYE786452 GIA786451:GIA786452 GRW786451:GRW786452 HBS786451:HBS786452 HLO786451:HLO786452 HVK786451:HVK786452 IFG786451:IFG786452 IPC786451:IPC786452 IYY786451:IYY786452 JIU786451:JIU786452 JSQ786451:JSQ786452 KCM786451:KCM786452 KMI786451:KMI786452 KWE786451:KWE786452 LGA786451:LGA786452 LPW786451:LPW786452 LZS786451:LZS786452 MJO786451:MJO786452 MTK786451:MTK786452 NDG786451:NDG786452 NNC786451:NNC786452 NWY786451:NWY786452 OGU786451:OGU786452 OQQ786451:OQQ786452 PAM786451:PAM786452 PKI786451:PKI786452 PUE786451:PUE786452 QEA786451:QEA786452 QNW786451:QNW786452 QXS786451:QXS786452 RHO786451:RHO786452 RRK786451:RRK786452 SBG786451:SBG786452 SLC786451:SLC786452 SUY786451:SUY786452 TEU786451:TEU786452 TOQ786451:TOQ786452 TYM786451:TYM786452 UII786451:UII786452 USE786451:USE786452 VCA786451:VCA786452 VLW786451:VLW786452 VVS786451:VVS786452 WFO786451:WFO786452 WPK786451:WPK786452 WZG786451:WZG786452 Z983059:Z983060 MU851987:MU851988 WQ851987:WQ851988 AGM851987:AGM851988 AQI851987:AQI851988 BAE851987:BAE851988 BKA851987:BKA851988 BTW851987:BTW851988 CDS851987:CDS851988 CNO851987:CNO851988 CXK851987:CXK851988 DHG851987:DHG851988 DRC851987:DRC851988 EAY851987:EAY851988 EKU851987:EKU851988 EUQ851987:EUQ851988 FEM851987:FEM851988 FOI851987:FOI851988 FYE851987:FYE851988 GIA851987:GIA851988 GRW851987:GRW851988 HBS851987:HBS851988 HLO851987:HLO851988 HVK851987:HVK851988 IFG851987:IFG851988 IPC851987:IPC851988 IYY851987:IYY851988 JIU851987:JIU851988 JSQ851987:JSQ851988 KCM851987:KCM851988 KMI851987:KMI851988 KWE851987:KWE851988 LGA851987:LGA851988 LPW851987:LPW851988 LZS851987:LZS851988 MJO851987:MJO851988 MTK851987:MTK851988 NDG851987:NDG851988 NNC851987:NNC851988 NWY851987:NWY851988 OGU851987:OGU851988 OQQ851987:OQQ851988 PAM851987:PAM851988 PKI851987:PKI851988 PUE851987:PUE851988 QEA851987:QEA851988 QNW851987:QNW851988 QXS851987:QXS851988 RHO851987:RHO851988 RRK851987:RRK851988 SBG851987:SBG851988 SLC851987:SLC851988 SUY851987:SUY851988 TEU851987:TEU851988 TOQ851987:TOQ851988 TYM851987:TYM851988 UII851987:UII851988 USE851987:USE851988 VCA851987:VCA851988 VLW851987:VLW851988 VVS851987:VVS851988 WFO851987:WFO851988 WPK851987:WPK851988 WZG851987:WZG851988 Z24 MU917523:MU917524 WQ917523:WQ917524 AGM917523:AGM917524 AQI917523:AQI917524 BAE917523:BAE917524 BKA917523:BKA917524 BTW917523:BTW917524 CDS917523:CDS917524 CNO917523:CNO917524 CXK917523:CXK917524 DHG917523:DHG917524 DRC917523:DRC917524 EAY917523:EAY917524 EKU917523:EKU917524 EUQ917523:EUQ917524 FEM917523:FEM917524 FOI917523:FOI917524 FYE917523:FYE917524 GIA917523:GIA917524 GRW917523:GRW917524 HBS917523:HBS917524 HLO917523:HLO917524 HVK917523:HVK917524 IFG917523:IFG917524 IPC917523:IPC917524 IYY917523:IYY917524 JIU917523:JIU917524 JSQ917523:JSQ917524 KCM917523:KCM917524 KMI917523:KMI917524 KWE917523:KWE917524 LGA917523:LGA917524 LPW917523:LPW917524 LZS917523:LZS917524 MJO917523:MJO917524 MTK917523:MTK917524 NDG917523:NDG917524 NNC917523:NNC917524 NWY917523:NWY917524 OGU917523:OGU917524 OQQ917523:OQQ917524 PAM917523:PAM917524 PKI917523:PKI917524 PUE917523:PUE917524 QEA917523:QEA917524 QNW917523:QNW917524 QXS917523:QXS917524 RHO917523:RHO917524 RRK917523:RRK917524 SBG917523:SBG917524 SLC917523:SLC917524 SUY917523:SUY917524 TEU917523:TEU917524 TOQ917523:TOQ917524 TYM917523:TYM917524 UII917523:UII917524 USE917523:USE917524 VCA917523:VCA917524 VLW917523:VLW917524 VVS917523:VVS917524 WFO917523:WFO917524 WPK917523:WPK917524 WZG917523:WZG917524 Z65555:Z65556 MU983059:MU983060 WQ983059:WQ983060 AGM983059:AGM983060 AQI983059:AQI983060 BAE983059:BAE983060 BKA983059:BKA983060 BTW983059:BTW983060 CDS983059:CDS983060 CNO983059:CNO983060 CXK983059:CXK983060 DHG983059:DHG983060 DRC983059:DRC983060 EAY983059:EAY983060 EKU983059:EKU983060 EUQ983059:EUQ983060 FEM983059:FEM983060 FOI983059:FOI983060 FYE983059:FYE983060 GIA983059:GIA983060 GRW983059:GRW983060 HBS983059:HBS983060 HLO983059:HLO983060 HVK983059:HVK983060 IFG983059:IFG983060 IPC983059:IPC983060 IYY983059:IYY983060 JIU983059:JIU983060 JSQ983059:JSQ983060 KCM983059:KCM983060 KMI983059:KMI983060 KWE983059:KWE983060 LGA983059:LGA983060 LPW983059:LPW983060 LZS983059:LZS983060 MJO983059:MJO983060 MTK983059:MTK983060 NDG983059:NDG983060 NNC983059:NNC983060 NWY983059:NWY983060 OGU983059:OGU983060 OQQ983059:OQQ983060 PAM983059:PAM983060 PKI983059:PKI983060 PUE983059:PUE983060 QEA983059:QEA983060 QNW983059:QNW983060 QXS983059:QXS983060 RHO983059:RHO983060 RRK983059:RRK983060 SBG983059:SBG983060 SLC983059:SLC983060 SUY983059:SUY983060 TEU983059:TEU983060 TOQ983059:TOQ983060 TYM983059:TYM983060 UII983059:UII983060 USE983059:USE983060 VCA983059:VCA983060 VLW983059:VLW983060 VVS983059:VVS983060 WFO983059:WFO983060 WPK983059:WPK983060 WZE24:WZE25 WPI24:WPI25 WFM24:WFM25 VVQ24:VVQ25 VLU24:VLU25 VBY24:VBY25 USC24:USC25 UIG24:UIG25 TYK24:TYK25 TOO24:TOO25 TES24:TES25 SUW24:SUW25 SLA24:SLA25 SBE24:SBE25 RRI24:RRI25 RHM24:RHM25 QXQ24:QXQ25 QNU24:QNU25 QDY24:QDY25 PUC24:PUC25 PKG24:PKG25 PAK24:PAK25 OQO24:OQO25 OGS24:OGS25 NWW24:NWW25 NNA24:NNA25 NDE24:NDE25 MTI24:MTI25 MJM24:MJM25 LZQ24:LZQ25 LPU24:LPU25 LFY24:LFY25 KWC24:KWC25 KMG24:KMG25 KCK24:KCK25 JSO24:JSO25 JIS24:JIS25 IYW24:IYW25 IPA24:IPA25 IFE24:IFE25 HVI24:HVI25 HLM24:HLM25 HBQ24:HBQ25 GRU24:GRU25 GHY24:GHY25 FYC24:FYC25 FOG24:FOG25 FEK24:FEK25 EUO24:EUO25 EKS24:EKS25 EAW24:EAW25 DRA24:DRA25 DHE24:DHE25 CXI24:CXI25 CNM24:CNM25 CDQ24:CDQ25 BTU24:BTU25 BJY24:BJY25 BAC24:BAC25 AQG24:AQG25 AGK24:AGK25 WO24:WO25 MS24:MS25 X24:X25 Z131091:Z131092 AJ65555:AJ65557 AJ131091:AJ131093 AJ196627:AJ196629 AJ262163:AJ262165 AJ327699:AJ327701 AJ393235:AJ393237 AJ458771:AJ458773 AJ524307:AJ524309 AJ589843:AJ589845 AJ655379:AJ655381 AJ720915:AJ720917 AJ786451:AJ786453 AJ851987:AJ851989 AJ917523:AJ917525 AJ983059:AJ983061 AL262163:AL262164 AL327699:AL327700 AL393235:AL393236 AL458771:AL458772 AL524307:AL524308 AL589843:AL589844 AL655379:AL655380 AL720915:AL720916 AL786451:AL786452 AL851987:AL851988 AL917523:AL917524 AL983059:AL983060 AL131091:AL131092 AL65555:AL65556 AL24 AJ24:AJ25 AL196627:AL196628 AV65555:AV65557 AV131091:AV131093 AV196627:AV196629 AV262163:AV262165 AV327699:AV327701 AV393235:AV393237 AV458771:AV458773 AV524307:AV524309 AV589843:AV589845 AV655379:AV655381 AV720915:AV720917 AV786451:AV786453 AV851987:AV851989 AV917523:AV917525 AV983059:AV983061 AX262163:AX262164 AX327699:AX327700 AX393235:AX393236 AX458771:AX458772 AX524307:AX524308 AX589843:AX589844 AX655379:AX655380 AX720915:AX720916 AX786451:AX786452 AX851987:AX851988 AX917523:AX917524 AX983059:AX983060 AX131091:AX131092 AX65555:AX65556 AX24 AV24:AV25 AX196627:AX196628 BH65555:BH65557 BH131091:BH131093 BH196627:BH196629 BH262163:BH262165 BH327699:BH327701 BH393235:BH393237 BH458771:BH458773 BH524307:BH524309 BH589843:BH589845 BH655379:BH655381 BH720915:BH720917 BH786451:BH786453 BH851987:BH851989 BH917523:BH917525 BH983059:BH983061 BJ262163:BJ262164 BJ327699:BJ327700 BJ393235:BJ393236 BJ458771:BJ458772 BJ524307:BJ524308 BJ589843:BJ589844 BJ655379:BJ655380 BJ720915:BJ720916 BJ786451:BJ786452 BJ851987:BJ851988 BJ917523:BJ917524 BJ983059:BJ983060 BJ131091:BJ131092 BJ65555:BJ65556 BJ24 BH24:BH25 BJ196627:BJ196628 BT65555:BT65557 BT131091:BT131093 BT196627:BT196629 BT262163:BT262165 BT327699:BT327701 BT393235:BT393237 BT458771:BT458773 BT524307:BT524309 BT589843:BT589845 BT655379:BT655381 BT720915:BT720917 BT786451:BT786453 BT851987:BT851989 BT917523:BT917525 BT983059:BT983061 BV262163:BV262164 BV327699:BV327700 BV393235:BV393236 BV458771:BV458772 BV524307:BV524308 BV589843:BV589844 BV655379:BV655380 BV720915:BV720916 BV786451:BV786452 BV851987:BV851988 BV917523:BV917524 BV983059:BV983060 BV131091:BV131092 BV65555:BV65556 BV24 BT24:BT25 BV196627:BV196628 CF65555:CF65557 CF131091:CF131093 CF196627:CF196629 CF262163:CF262165 CF327699:CF327701 CF393235:CF393237 CF458771:CF458773 CF524307:CF524309 CF589843:CF589845 CF655379:CF655381 CF720915:CF720917 CF786451:CF786453 CF851987:CF851989 CF917523:CF917525 CF983059:CF983061 CH262163:CH262164 CH327699:CH327700 CH393235:CH393236 CH458771:CH458772 CH524307:CH524308 CH589843:CH589844 CH655379:CH655380 CH720915:CH720916 CH786451:CH786452 CH851987:CH851988 CH917523:CH917524 CH983059:CH983060 CH131091:CH131092 CH65555:CH65556 CH24 CF24:CF25 CH196627:CH196628 CR65555:CR65557 CR131091:CR131093 CR196627:CR196629 CR262163:CR262165 CR327699:CR327701 CR393235:CR393237 CR458771:CR458773 CR524307:CR524309 CR589843:CR589845 CR655379:CR655381 CR720915:CR720917 CR786451:CR786453 CR851987:CR851989 CR917523:CR917525 CR983059:CR983061 CT262163:CT262164 CT327699:CT327700 CT393235:CT393236 CT458771:CT458772 CT524307:CT524308 CT589843:CT589844 CT655379:CT655380 CT720915:CT720916 CT786451:CT786452 CT851987:CT851988 CT917523:CT917524 CT983059:CT983060 CT131091:CT131092 CT65555:CT65556 CT24 CR24:CR25 CT196627:CT196628 DD65555:DD65557 DD131091:DD131093 DD196627:DD196629 DD262163:DD262165 DD327699:DD327701 DD393235:DD393237 DD458771:DD458773 DD524307:DD524309 DD589843:DD589845 DD655379:DD655381 DD720915:DD720917 DD786451:DD786453 DD851987:DD851989 DD917523:DD917525 DD983059:DD983061 DF196627:DF196628 DF262163:DF262164 DF327699:DF327700 DF393235:DF393236 DF458771:DF458772 DF524307:DF524308 DF589843:DF589844 DF655379:DF655380 DF720915:DF720916 DF786451:DF786452 DF851987:DF851988 DF917523:DF917524 DF983059:DF983060 DF131091:DF131092 DF65555:DF65556 DF24 DD24:DD25"/>
    <dataValidation type="textLength" operator="lessThanOrEqual" allowBlank="1" showInputMessage="1" showErrorMessage="1" errorTitle="Ошибка" error="Допускается ввод не более 900 символов!" prompt="Укажите поставщика" sqref="WYT983060 M65556 MH65556 WD65556 AFZ65556 APV65556 AZR65556 BJN65556 BTJ65556 CDF65556 CNB65556 CWX65556 DGT65556 DQP65556 EAL65556 EKH65556 EUD65556 FDZ65556 FNV65556 FXR65556 GHN65556 GRJ65556 HBF65556 HLB65556 HUX65556 IET65556 IOP65556 IYL65556 JIH65556 JSD65556 KBZ65556 KLV65556 KVR65556 LFN65556 LPJ65556 LZF65556 MJB65556 MSX65556 NCT65556 NMP65556 NWL65556 OGH65556 OQD65556 OZZ65556 PJV65556 PTR65556 QDN65556 QNJ65556 QXF65556 RHB65556 RQX65556 SAT65556 SKP65556 SUL65556 TEH65556 TOD65556 TXZ65556 UHV65556 URR65556 VBN65556 VLJ65556 VVF65556 WFB65556 WOX65556 WYT65556 M131092 MH131092 WD131092 AFZ131092 APV131092 AZR131092 BJN131092 BTJ131092 CDF131092 CNB131092 CWX131092 DGT131092 DQP131092 EAL131092 EKH131092 EUD131092 FDZ131092 FNV131092 FXR131092 GHN131092 GRJ131092 HBF131092 HLB131092 HUX131092 IET131092 IOP131092 IYL131092 JIH131092 JSD131092 KBZ131092 KLV131092 KVR131092 LFN131092 LPJ131092 LZF131092 MJB131092 MSX131092 NCT131092 NMP131092 NWL131092 OGH131092 OQD131092 OZZ131092 PJV131092 PTR131092 QDN131092 QNJ131092 QXF131092 RHB131092 RQX131092 SAT131092 SKP131092 SUL131092 TEH131092 TOD131092 TXZ131092 UHV131092 URR131092 VBN131092 VLJ131092 VVF131092 WFB131092 WOX131092 WYT131092 M196628 MH196628 WD196628 AFZ196628 APV196628 AZR196628 BJN196628 BTJ196628 CDF196628 CNB196628 CWX196628 DGT196628 DQP196628 EAL196628 EKH196628 EUD196628 FDZ196628 FNV196628 FXR196628 GHN196628 GRJ196628 HBF196628 HLB196628 HUX196628 IET196628 IOP196628 IYL196628 JIH196628 JSD196628 KBZ196628 KLV196628 KVR196628 LFN196628 LPJ196628 LZF196628 MJB196628 MSX196628 NCT196628 NMP196628 NWL196628 OGH196628 OQD196628 OZZ196628 PJV196628 PTR196628 QDN196628 QNJ196628 QXF196628 RHB196628 RQX196628 SAT196628 SKP196628 SUL196628 TEH196628 TOD196628 TXZ196628 UHV196628 URR196628 VBN196628 VLJ196628 VVF196628 WFB196628 WOX196628 WYT196628 M262164 MH262164 WD262164 AFZ262164 APV262164 AZR262164 BJN262164 BTJ262164 CDF262164 CNB262164 CWX262164 DGT262164 DQP262164 EAL262164 EKH262164 EUD262164 FDZ262164 FNV262164 FXR262164 GHN262164 GRJ262164 HBF262164 HLB262164 HUX262164 IET262164 IOP262164 IYL262164 JIH262164 JSD262164 KBZ262164 KLV262164 KVR262164 LFN262164 LPJ262164 LZF262164 MJB262164 MSX262164 NCT262164 NMP262164 NWL262164 OGH262164 OQD262164 OZZ262164 PJV262164 PTR262164 QDN262164 QNJ262164 QXF262164 RHB262164 RQX262164 SAT262164 SKP262164 SUL262164 TEH262164 TOD262164 TXZ262164 UHV262164 URR262164 VBN262164 VLJ262164 VVF262164 WFB262164 WOX262164 WYT262164 M327700 MH327700 WD327700 AFZ327700 APV327700 AZR327700 BJN327700 BTJ327700 CDF327700 CNB327700 CWX327700 DGT327700 DQP327700 EAL327700 EKH327700 EUD327700 FDZ327700 FNV327700 FXR327700 GHN327700 GRJ327700 HBF327700 HLB327700 HUX327700 IET327700 IOP327700 IYL327700 JIH327700 JSD327700 KBZ327700 KLV327700 KVR327700 LFN327700 LPJ327700 LZF327700 MJB327700 MSX327700 NCT327700 NMP327700 NWL327700 OGH327700 OQD327700 OZZ327700 PJV327700 PTR327700 QDN327700 QNJ327700 QXF327700 RHB327700 RQX327700 SAT327700 SKP327700 SUL327700 TEH327700 TOD327700 TXZ327700 UHV327700 URR327700 VBN327700 VLJ327700 VVF327700 WFB327700 WOX327700 WYT327700 M393236 MH393236 WD393236 AFZ393236 APV393236 AZR393236 BJN393236 BTJ393236 CDF393236 CNB393236 CWX393236 DGT393236 DQP393236 EAL393236 EKH393236 EUD393236 FDZ393236 FNV393236 FXR393236 GHN393236 GRJ393236 HBF393236 HLB393236 HUX393236 IET393236 IOP393236 IYL393236 JIH393236 JSD393236 KBZ393236 KLV393236 KVR393236 LFN393236 LPJ393236 LZF393236 MJB393236 MSX393236 NCT393236 NMP393236 NWL393236 OGH393236 OQD393236 OZZ393236 PJV393236 PTR393236 QDN393236 QNJ393236 QXF393236 RHB393236 RQX393236 SAT393236 SKP393236 SUL393236 TEH393236 TOD393236 TXZ393236 UHV393236 URR393236 VBN393236 VLJ393236 VVF393236 WFB393236 WOX393236 WYT393236 M458772 MH458772 WD458772 AFZ458772 APV458772 AZR458772 BJN458772 BTJ458772 CDF458772 CNB458772 CWX458772 DGT458772 DQP458772 EAL458772 EKH458772 EUD458772 FDZ458772 FNV458772 FXR458772 GHN458772 GRJ458772 HBF458772 HLB458772 HUX458772 IET458772 IOP458772 IYL458772 JIH458772 JSD458772 KBZ458772 KLV458772 KVR458772 LFN458772 LPJ458772 LZF458772 MJB458772 MSX458772 NCT458772 NMP458772 NWL458772 OGH458772 OQD458772 OZZ458772 PJV458772 PTR458772 QDN458772 QNJ458772 QXF458772 RHB458772 RQX458772 SAT458772 SKP458772 SUL458772 TEH458772 TOD458772 TXZ458772 UHV458772 URR458772 VBN458772 VLJ458772 VVF458772 WFB458772 WOX458772 WYT458772 M524308 MH524308 WD524308 AFZ524308 APV524308 AZR524308 BJN524308 BTJ524308 CDF524308 CNB524308 CWX524308 DGT524308 DQP524308 EAL524308 EKH524308 EUD524308 FDZ524308 FNV524308 FXR524308 GHN524308 GRJ524308 HBF524308 HLB524308 HUX524308 IET524308 IOP524308 IYL524308 JIH524308 JSD524308 KBZ524308 KLV524308 KVR524308 LFN524308 LPJ524308 LZF524308 MJB524308 MSX524308 NCT524308 NMP524308 NWL524308 OGH524308 OQD524308 OZZ524308 PJV524308 PTR524308 QDN524308 QNJ524308 QXF524308 RHB524308 RQX524308 SAT524308 SKP524308 SUL524308 TEH524308 TOD524308 TXZ524308 UHV524308 URR524308 VBN524308 VLJ524308 VVF524308 WFB524308 WOX524308 WYT524308 M589844 MH589844 WD589844 AFZ589844 APV589844 AZR589844 BJN589844 BTJ589844 CDF589844 CNB589844 CWX589844 DGT589844 DQP589844 EAL589844 EKH589844 EUD589844 FDZ589844 FNV589844 FXR589844 GHN589844 GRJ589844 HBF589844 HLB589844 HUX589844 IET589844 IOP589844 IYL589844 JIH589844 JSD589844 KBZ589844 KLV589844 KVR589844 LFN589844 LPJ589844 LZF589844 MJB589844 MSX589844 NCT589844 NMP589844 NWL589844 OGH589844 OQD589844 OZZ589844 PJV589844 PTR589844 QDN589844 QNJ589844 QXF589844 RHB589844 RQX589844 SAT589844 SKP589844 SUL589844 TEH589844 TOD589844 TXZ589844 UHV589844 URR589844 VBN589844 VLJ589844 VVF589844 WFB589844 WOX589844 WYT589844 M655380 MH655380 WD655380 AFZ655380 APV655380 AZR655380 BJN655380 BTJ655380 CDF655380 CNB655380 CWX655380 DGT655380 DQP655380 EAL655380 EKH655380 EUD655380 FDZ655380 FNV655380 FXR655380 GHN655380 GRJ655380 HBF655380 HLB655380 HUX655380 IET655380 IOP655380 IYL655380 JIH655380 JSD655380 KBZ655380 KLV655380 KVR655380 LFN655380 LPJ655380 LZF655380 MJB655380 MSX655380 NCT655380 NMP655380 NWL655380 OGH655380 OQD655380 OZZ655380 PJV655380 PTR655380 QDN655380 QNJ655380 QXF655380 RHB655380 RQX655380 SAT655380 SKP655380 SUL655380 TEH655380 TOD655380 TXZ655380 UHV655380 URR655380 VBN655380 VLJ655380 VVF655380 WFB655380 WOX655380 WYT655380 M720916 MH720916 WD720916 AFZ720916 APV720916 AZR720916 BJN720916 BTJ720916 CDF720916 CNB720916 CWX720916 DGT720916 DQP720916 EAL720916 EKH720916 EUD720916 FDZ720916 FNV720916 FXR720916 GHN720916 GRJ720916 HBF720916 HLB720916 HUX720916 IET720916 IOP720916 IYL720916 JIH720916 JSD720916 KBZ720916 KLV720916 KVR720916 LFN720916 LPJ720916 LZF720916 MJB720916 MSX720916 NCT720916 NMP720916 NWL720916 OGH720916 OQD720916 OZZ720916 PJV720916 PTR720916 QDN720916 QNJ720916 QXF720916 RHB720916 RQX720916 SAT720916 SKP720916 SUL720916 TEH720916 TOD720916 TXZ720916 UHV720916 URR720916 VBN720916 VLJ720916 VVF720916 WFB720916 WOX720916 WYT720916 M786452 MH786452 WD786452 AFZ786452 APV786452 AZR786452 BJN786452 BTJ786452 CDF786452 CNB786452 CWX786452 DGT786452 DQP786452 EAL786452 EKH786452 EUD786452 FDZ786452 FNV786452 FXR786452 GHN786452 GRJ786452 HBF786452 HLB786452 HUX786452 IET786452 IOP786452 IYL786452 JIH786452 JSD786452 KBZ786452 KLV786452 KVR786452 LFN786452 LPJ786452 LZF786452 MJB786452 MSX786452 NCT786452 NMP786452 NWL786452 OGH786452 OQD786452 OZZ786452 PJV786452 PTR786452 QDN786452 QNJ786452 QXF786452 RHB786452 RQX786452 SAT786452 SKP786452 SUL786452 TEH786452 TOD786452 TXZ786452 UHV786452 URR786452 VBN786452 VLJ786452 VVF786452 WFB786452 WOX786452 WYT786452 M851988 MH851988 WD851988 AFZ851988 APV851988 AZR851988 BJN851988 BTJ851988 CDF851988 CNB851988 CWX851988 DGT851988 DQP851988 EAL851988 EKH851988 EUD851988 FDZ851988 FNV851988 FXR851988 GHN851988 GRJ851988 HBF851988 HLB851988 HUX851988 IET851988 IOP851988 IYL851988 JIH851988 JSD851988 KBZ851988 KLV851988 KVR851988 LFN851988 LPJ851988 LZF851988 MJB851988 MSX851988 NCT851988 NMP851988 NWL851988 OGH851988 OQD851988 OZZ851988 PJV851988 PTR851988 QDN851988 QNJ851988 QXF851988 RHB851988 RQX851988 SAT851988 SKP851988 SUL851988 TEH851988 TOD851988 TXZ851988 UHV851988 URR851988 VBN851988 VLJ851988 VVF851988 WFB851988 WOX851988 WYT851988 M917524 MH917524 WD917524 AFZ917524 APV917524 AZR917524 BJN917524 BTJ917524 CDF917524 CNB917524 CWX917524 DGT917524 DQP917524 EAL917524 EKH917524 EUD917524 FDZ917524 FNV917524 FXR917524 GHN917524 GRJ917524 HBF917524 HLB917524 HUX917524 IET917524 IOP917524 IYL917524 JIH917524 JSD917524 KBZ917524 KLV917524 KVR917524 LFN917524 LPJ917524 LZF917524 MJB917524 MSX917524 NCT917524 NMP917524 NWL917524 OGH917524 OQD917524 OZZ917524 PJV917524 PTR917524 QDN917524 QNJ917524 QXF917524 RHB917524 RQX917524 SAT917524 SKP917524 SUL917524 TEH917524 TOD917524 TXZ917524 UHV917524 URR917524 VBN917524 VLJ917524 VVF917524 WFB917524 WOX917524 WYT917524 M983060 MH983060 WD983060 AFZ983060 APV983060 AZR983060 BJN983060 BTJ983060 CDF983060 CNB983060 CWX983060 DGT983060 DQP983060 EAL983060 EKH983060 EUD983060 FDZ983060 FNV983060 FXR983060 GHN983060 GRJ983060 HBF983060 HLB983060 HUX983060 IET983060 IOP983060 IYL983060 JIH983060 JSD983060 KBZ983060 KLV983060 KVR983060 LFN983060 LPJ983060 LZF983060 MJB983060 MSX983060 NCT983060 NMP983060 NWL983060 OGH983060 OQD983060 OZZ983060 PJV983060 PTR983060 QDN983060 QNJ983060 QXF983060 RHB983060 RQX983060 SAT983060 SKP983060 SUL983060 TEH983060 TOD983060 TXZ983060 UHV983060 URR983060 VBN983060 VLJ983060 VVF983060 WFB983060 WOX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AM24:AN24 AY24:AZ24 BK24:BL24 BW24:BX24 CI24:CJ24 CU24:C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490</v>
      </c>
      <c r="G2" s="1198"/>
      <c r="H2" s="1199"/>
      <c r="I2" s="435"/>
    </row>
    <row r="3" spans="1:20" ht="3" customHeight="1"/>
    <row r="4" spans="1:20" s="190" customFormat="1" ht="11.25">
      <c r="A4" s="214"/>
      <c r="B4" s="214"/>
      <c r="C4" s="214"/>
      <c r="D4" s="214"/>
      <c r="F4" s="1151" t="s">
        <v>453</v>
      </c>
      <c r="G4" s="1151"/>
      <c r="H4" s="1151"/>
      <c r="I4" s="1200"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00"/>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491</v>
      </c>
      <c r="H7" s="317" t="str">
        <f>IF(dateCh="","",dateCh)</f>
        <v>19.12.2019</v>
      </c>
      <c r="I7" s="196" t="s">
        <v>492</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493</v>
      </c>
      <c r="H8" s="317"/>
      <c r="I8" s="196" t="s">
        <v>589</v>
      </c>
      <c r="J8" s="333"/>
      <c r="K8" s="214"/>
      <c r="L8" s="214"/>
      <c r="M8" s="214"/>
      <c r="N8" s="214"/>
      <c r="O8" s="214"/>
      <c r="P8" s="214"/>
      <c r="Q8" s="214"/>
      <c r="R8" s="214"/>
      <c r="S8" s="214"/>
      <c r="T8" s="214"/>
    </row>
    <row r="9" spans="1:20" s="190" customFormat="1" ht="22.5">
      <c r="A9" s="1201"/>
      <c r="B9" s="214"/>
      <c r="C9" s="214"/>
      <c r="D9" s="214"/>
      <c r="F9" s="334" t="str">
        <f>"3." &amp;mergeValue(A9)</f>
        <v>3.1</v>
      </c>
      <c r="G9" s="416" t="s">
        <v>494</v>
      </c>
      <c r="H9" s="317"/>
      <c r="I9" s="196" t="s">
        <v>587</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4" t="s">
        <v>591</v>
      </c>
      <c r="H11" s="317" t="str">
        <f>IF(region_name="","",region_name)</f>
        <v>Ленинградская область</v>
      </c>
      <c r="I11" s="196" t="s">
        <v>498</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496</v>
      </c>
      <c r="H12" s="317"/>
      <c r="I12" s="196" t="s">
        <v>499</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497</v>
      </c>
      <c r="H13" s="317"/>
      <c r="I13" s="1202" t="s">
        <v>590</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337"/>
      <c r="G15" s="149" t="s">
        <v>402</v>
      </c>
      <c r="H15" s="338"/>
      <c r="I15" s="339"/>
      <c r="J15" s="333"/>
      <c r="K15" s="214"/>
      <c r="L15" s="214"/>
      <c r="M15" s="214"/>
      <c r="N15" s="214"/>
      <c r="O15" s="214"/>
      <c r="P15" s="214"/>
      <c r="Q15" s="214"/>
      <c r="R15" s="214"/>
      <c r="S15" s="214"/>
      <c r="T15" s="214"/>
    </row>
    <row r="16" spans="1:20" s="190" customFormat="1" ht="18.75">
      <c r="A16" s="1201"/>
      <c r="B16" s="214"/>
      <c r="C16" s="214"/>
      <c r="D16" s="214"/>
      <c r="F16" s="337"/>
      <c r="G16" s="155" t="s">
        <v>505</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504</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196" t="s">
        <v>592</v>
      </c>
      <c r="H19" s="1196"/>
      <c r="I19" s="226"/>
      <c r="J19" s="327"/>
      <c r="K19" s="327"/>
      <c r="L19" s="327"/>
      <c r="M19" s="327"/>
      <c r="N19" s="327"/>
      <c r="O19" s="327"/>
      <c r="P19" s="327"/>
      <c r="Q19" s="327"/>
      <c r="R19" s="327"/>
      <c r="S19" s="327"/>
      <c r="T19" s="327"/>
    </row>
  </sheetData>
  <sheetProtection algorithmName="SHA-512" hashValue="pjmhZctUo2YsMFKtBYl2dVJ3JabQkW+y7W7yPs9xEnG/E8BSDriPqo0PYb3wF5HImMp7CTl/KsBJ4iLtCmBJig==" saltValue="p/kjh4PR5TI8jZ9teP54w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0"/>
    <col min="36" max="36" width="13.42578125" style="500" customWidth="1"/>
    <col min="37" max="37" width="10.5703125" style="500"/>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9" t="s">
        <v>672</v>
      </c>
      <c r="M5" s="1229"/>
      <c r="N5" s="1229"/>
      <c r="O5" s="1229"/>
      <c r="P5" s="1229"/>
      <c r="Q5" s="1229"/>
      <c r="R5" s="1229"/>
      <c r="S5" s="1229"/>
      <c r="T5" s="1229"/>
      <c r="U5" s="579"/>
      <c r="V5" s="579"/>
      <c r="W5" s="523"/>
      <c r="X5" s="523"/>
      <c r="Y5" s="585"/>
      <c r="Z5" s="585"/>
      <c r="AA5" s="585"/>
      <c r="AB5" s="585"/>
      <c r="AC5" s="585"/>
      <c r="AD5" s="585"/>
      <c r="AE5" s="497"/>
    </row>
    <row r="6" spans="1:37" ht="3" customHeight="1">
      <c r="J6" s="482"/>
      <c r="K6" s="482"/>
      <c r="L6" s="478"/>
      <c r="M6" s="478"/>
      <c r="N6" s="478"/>
      <c r="O6" s="481"/>
      <c r="P6" s="481"/>
      <c r="Q6" s="481"/>
      <c r="R6" s="481"/>
      <c r="S6" s="481"/>
      <c r="T6" s="481"/>
      <c r="U6" s="478"/>
    </row>
    <row r="7" spans="1:37" s="523" customFormat="1" ht="22.5">
      <c r="A7" s="585"/>
      <c r="B7" s="585"/>
      <c r="C7" s="585"/>
      <c r="D7" s="585"/>
      <c r="E7" s="585"/>
      <c r="F7" s="585"/>
      <c r="G7" s="591"/>
      <c r="H7" s="591"/>
      <c r="I7" s="531"/>
      <c r="J7" s="529"/>
      <c r="K7" s="529"/>
      <c r="L7" s="524"/>
      <c r="M7" s="672" t="s">
        <v>501</v>
      </c>
      <c r="N7" s="1206" t="str">
        <f>IF(NameOrPr_ch="",IF(NameOrPr="","",NameOrPr),NameOrPr_ch)</f>
        <v>Комитет по тарифам и ценовой политике Лен.области (ЛенРТК)</v>
      </c>
      <c r="O7" s="1206"/>
      <c r="P7" s="1206"/>
      <c r="Q7" s="1206"/>
      <c r="R7" s="1206"/>
      <c r="S7" s="1206"/>
      <c r="T7" s="1206"/>
      <c r="U7" s="669"/>
      <c r="AH7" s="585"/>
      <c r="AI7" s="585"/>
      <c r="AJ7" s="585"/>
      <c r="AK7" s="585"/>
    </row>
    <row r="8" spans="1:37" s="492" customFormat="1" ht="18.75">
      <c r="A8" s="505"/>
      <c r="B8" s="505"/>
      <c r="C8" s="505"/>
      <c r="D8" s="505"/>
      <c r="E8" s="505"/>
      <c r="F8" s="505"/>
      <c r="G8" s="505"/>
      <c r="H8" s="505"/>
      <c r="L8" s="499"/>
      <c r="M8" s="672" t="s">
        <v>595</v>
      </c>
      <c r="N8" s="1206" t="str">
        <f>IF(datePr_ch="",IF(datePr="","",datePr),datePr_ch)</f>
        <v>19.12.2019</v>
      </c>
      <c r="O8" s="1206"/>
      <c r="P8" s="1206"/>
      <c r="Q8" s="1206"/>
      <c r="R8" s="1206"/>
      <c r="S8" s="1206"/>
      <c r="T8" s="1206"/>
      <c r="U8" s="667"/>
      <c r="V8" s="570"/>
      <c r="W8" s="570"/>
      <c r="X8" s="570"/>
      <c r="Y8" s="570"/>
      <c r="Z8" s="570"/>
      <c r="AA8" s="570"/>
      <c r="AH8" s="505"/>
      <c r="AI8" s="505"/>
      <c r="AJ8" s="505"/>
      <c r="AK8" s="505"/>
    </row>
    <row r="9" spans="1:37" s="492" customFormat="1" ht="18.75">
      <c r="A9" s="505"/>
      <c r="B9" s="505"/>
      <c r="C9" s="505"/>
      <c r="D9" s="505"/>
      <c r="E9" s="505"/>
      <c r="F9" s="505"/>
      <c r="G9" s="505"/>
      <c r="H9" s="505"/>
      <c r="L9" s="552"/>
      <c r="M9" s="672" t="s">
        <v>594</v>
      </c>
      <c r="N9" s="1206" t="str">
        <f>IF(numberPr_ch="",IF(numberPr="","",numberPr),numberPr_ch)</f>
        <v>524-п</v>
      </c>
      <c r="O9" s="1206"/>
      <c r="P9" s="1206"/>
      <c r="Q9" s="1206"/>
      <c r="R9" s="1206"/>
      <c r="S9" s="1206"/>
      <c r="T9" s="1206"/>
      <c r="U9" s="667"/>
      <c r="V9" s="570"/>
      <c r="W9" s="570"/>
      <c r="X9" s="570"/>
      <c r="Y9" s="570"/>
      <c r="Z9" s="570"/>
      <c r="AA9" s="570"/>
      <c r="AH9" s="505"/>
      <c r="AI9" s="505"/>
      <c r="AJ9" s="505"/>
      <c r="AK9" s="505"/>
    </row>
    <row r="10" spans="1:37" s="492" customFormat="1" ht="18.75">
      <c r="A10" s="505"/>
      <c r="B10" s="505"/>
      <c r="C10" s="505"/>
      <c r="D10" s="505"/>
      <c r="E10" s="505"/>
      <c r="F10" s="505"/>
      <c r="G10" s="505"/>
      <c r="H10" s="505"/>
      <c r="L10" s="552"/>
      <c r="M10" s="672" t="s">
        <v>500</v>
      </c>
      <c r="N10" s="1206" t="str">
        <f>IF(IstPub_ch="",IF(IstPub="","",IstPub),IstPub_ch)</f>
        <v>http://tarif.lenobl.ru/dokumenty/docs_category_3/</v>
      </c>
      <c r="O10" s="1206"/>
      <c r="P10" s="1206"/>
      <c r="Q10" s="1206"/>
      <c r="R10" s="1206"/>
      <c r="S10" s="1206"/>
      <c r="T10" s="1206"/>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719</v>
      </c>
      <c r="AA11" s="771" t="s">
        <v>720</v>
      </c>
      <c r="AH11" s="773"/>
      <c r="AI11" s="773"/>
      <c r="AJ11" s="773"/>
      <c r="AK11" s="773"/>
    </row>
    <row r="12" spans="1:37" s="492" customFormat="1" ht="11.25" hidden="1">
      <c r="A12" s="505"/>
      <c r="B12" s="505"/>
      <c r="C12" s="505"/>
      <c r="D12" s="505"/>
      <c r="E12" s="505"/>
      <c r="F12" s="505"/>
      <c r="G12" s="505"/>
      <c r="H12" s="505"/>
      <c r="L12" s="1230"/>
      <c r="M12" s="1230"/>
      <c r="N12" s="566"/>
      <c r="O12" s="1253"/>
      <c r="P12" s="1253"/>
      <c r="Q12" s="1253"/>
      <c r="R12" s="1253"/>
      <c r="S12" s="1253"/>
      <c r="T12" s="1253"/>
      <c r="U12" s="487"/>
      <c r="AE12" s="503" t="s">
        <v>372</v>
      </c>
      <c r="AH12" s="505"/>
      <c r="AI12" s="505"/>
      <c r="AJ12" s="505"/>
      <c r="AK12" s="505"/>
    </row>
    <row r="13" spans="1:37">
      <c r="J13" s="482"/>
      <c r="K13" s="482"/>
      <c r="L13" s="478"/>
      <c r="M13" s="478"/>
      <c r="N13" s="478"/>
      <c r="O13" s="1246"/>
      <c r="P13" s="1246"/>
      <c r="Q13" s="1246"/>
      <c r="R13" s="1246"/>
      <c r="S13" s="1246"/>
      <c r="T13" s="1246"/>
      <c r="U13" s="599"/>
      <c r="Z13" s="1246"/>
      <c r="AA13" s="1246"/>
      <c r="AB13" s="1246"/>
      <c r="AC13" s="1246"/>
      <c r="AD13" s="1246"/>
      <c r="AE13" s="1246"/>
    </row>
    <row r="14" spans="1:37">
      <c r="J14" s="482"/>
      <c r="K14" s="482"/>
      <c r="L14" s="1151" t="s">
        <v>453</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454</v>
      </c>
    </row>
    <row r="15" spans="1:37" ht="14.25" customHeight="1">
      <c r="J15" s="482"/>
      <c r="K15" s="482"/>
      <c r="L15" s="1213" t="s">
        <v>91</v>
      </c>
      <c r="M15" s="1213" t="s">
        <v>674</v>
      </c>
      <c r="N15" s="1267" t="s">
        <v>627</v>
      </c>
      <c r="O15" s="1267"/>
      <c r="P15" s="1267"/>
      <c r="Q15" s="1267"/>
      <c r="R15" s="1267" t="s">
        <v>628</v>
      </c>
      <c r="S15" s="1267"/>
      <c r="T15" s="1267"/>
      <c r="U15" s="1267"/>
      <c r="V15" s="1267" t="s">
        <v>629</v>
      </c>
      <c r="W15" s="1267"/>
      <c r="X15" s="1267"/>
      <c r="Y15" s="1267"/>
      <c r="Z15" s="1213" t="s">
        <v>640</v>
      </c>
      <c r="AA15" s="1213"/>
      <c r="AB15" s="1213"/>
      <c r="AC15" s="1213"/>
      <c r="AD15" s="1213"/>
      <c r="AE15" s="1213" t="s">
        <v>340</v>
      </c>
      <c r="AF15" s="1245" t="s">
        <v>274</v>
      </c>
      <c r="AG15" s="1151"/>
    </row>
    <row r="16" spans="1:37" s="523" customFormat="1" ht="27.75" customHeight="1">
      <c r="A16" s="585"/>
      <c r="B16" s="585"/>
      <c r="C16" s="585"/>
      <c r="D16" s="585"/>
      <c r="E16" s="585"/>
      <c r="F16" s="585"/>
      <c r="G16" s="591"/>
      <c r="H16" s="591"/>
      <c r="I16" s="531"/>
      <c r="J16" s="529"/>
      <c r="K16" s="529"/>
      <c r="L16" s="1213"/>
      <c r="M16" s="1213"/>
      <c r="N16" s="1267"/>
      <c r="O16" s="1267"/>
      <c r="P16" s="1267"/>
      <c r="Q16" s="1267"/>
      <c r="R16" s="1267"/>
      <c r="S16" s="1267"/>
      <c r="T16" s="1267"/>
      <c r="U16" s="1267"/>
      <c r="V16" s="1267"/>
      <c r="W16" s="1267"/>
      <c r="X16" s="1267"/>
      <c r="Y16" s="1267"/>
      <c r="Z16" s="1151" t="s">
        <v>677</v>
      </c>
      <c r="AA16" s="1151"/>
      <c r="AB16" s="1151" t="s">
        <v>653</v>
      </c>
      <c r="AC16" s="1151"/>
      <c r="AD16" s="1151"/>
      <c r="AE16" s="1213"/>
      <c r="AF16" s="1245"/>
      <c r="AG16" s="1151"/>
      <c r="AH16" s="585"/>
      <c r="AI16" s="585"/>
      <c r="AJ16" s="585"/>
      <c r="AK16" s="585"/>
    </row>
    <row r="17" spans="1:37" ht="14.25" customHeight="1">
      <c r="J17" s="482"/>
      <c r="K17" s="482"/>
      <c r="L17" s="1213"/>
      <c r="M17" s="1213"/>
      <c r="N17" s="1267"/>
      <c r="O17" s="1267"/>
      <c r="P17" s="1267"/>
      <c r="Q17" s="1267"/>
      <c r="R17" s="1267"/>
      <c r="S17" s="1267"/>
      <c r="T17" s="1267"/>
      <c r="U17" s="1267"/>
      <c r="V17" s="1267"/>
      <c r="W17" s="1267"/>
      <c r="X17" s="1267"/>
      <c r="Y17" s="1267"/>
      <c r="Z17" s="534" t="s">
        <v>675</v>
      </c>
      <c r="AA17" s="534" t="s">
        <v>676</v>
      </c>
      <c r="AB17" s="536" t="s">
        <v>273</v>
      </c>
      <c r="AC17" s="1255" t="s">
        <v>272</v>
      </c>
      <c r="AD17" s="1255"/>
      <c r="AE17" s="1213"/>
      <c r="AF17" s="1245"/>
      <c r="AG17" s="1151"/>
    </row>
    <row r="18" spans="1:37">
      <c r="J18" s="482"/>
      <c r="K18" s="490">
        <v>1</v>
      </c>
      <c r="L18" s="479" t="s">
        <v>92</v>
      </c>
      <c r="M18" s="479" t="s">
        <v>48</v>
      </c>
      <c r="N18" s="1268">
        <f ca="1">OFFSET(N18,0,-1)+1</f>
        <v>3</v>
      </c>
      <c r="O18" s="1268"/>
      <c r="P18" s="1268"/>
      <c r="Q18" s="1268"/>
      <c r="R18" s="1268">
        <f ca="1">OFFSET(N18,0,0)+1</f>
        <v>4</v>
      </c>
      <c r="S18" s="1268"/>
      <c r="T18" s="1268"/>
      <c r="U18" s="1268"/>
      <c r="V18" s="674"/>
      <c r="W18" s="674"/>
      <c r="X18" s="674"/>
      <c r="Y18" s="675">
        <f ca="1">OFFSET(R18,0,0)+1</f>
        <v>5</v>
      </c>
      <c r="Z18" s="488">
        <f ca="1">OFFSET(Z18,0,-1)+1</f>
        <v>6</v>
      </c>
      <c r="AA18" s="488">
        <f ca="1">OFFSET(AA18,0,-1)+1</f>
        <v>7</v>
      </c>
      <c r="AB18" s="488">
        <f ca="1">OFFSET(AB18,0,-1)+1</f>
        <v>8</v>
      </c>
      <c r="AC18" s="1268">
        <f ca="1">OFFSET(AC18,0,-1)+1</f>
        <v>9</v>
      </c>
      <c r="AD18" s="1268"/>
      <c r="AE18" s="488">
        <f ca="1">OFFSET(AE18,0,-2)+1</f>
        <v>10</v>
      </c>
      <c r="AF18" s="523"/>
      <c r="AG18" s="488">
        <f ca="1">OFFSET(AG18,0,-2)+1</f>
        <v>11</v>
      </c>
    </row>
    <row r="19" spans="1:37" ht="22.5">
      <c r="A19" s="1232">
        <v>1</v>
      </c>
      <c r="B19" s="1015"/>
      <c r="C19" s="1015"/>
      <c r="D19" s="1015"/>
      <c r="E19" s="1015"/>
      <c r="F19" s="1008"/>
      <c r="G19" s="1014"/>
      <c r="H19" s="1014"/>
      <c r="I19" s="996"/>
      <c r="J19" s="995"/>
      <c r="K19" s="995"/>
      <c r="L19" s="593">
        <f>mergeValue(A19)</f>
        <v>1</v>
      </c>
      <c r="M19" s="641" t="s">
        <v>20</v>
      </c>
      <c r="N19" s="1269"/>
      <c r="O19" s="1269"/>
      <c r="P19" s="1269"/>
      <c r="Q19" s="1269"/>
      <c r="R19" s="1269"/>
      <c r="S19" s="1269"/>
      <c r="T19" s="1269"/>
      <c r="U19" s="1269"/>
      <c r="V19" s="1269"/>
      <c r="W19" s="1269"/>
      <c r="X19" s="1269"/>
      <c r="Y19" s="1269"/>
      <c r="Z19" s="1269"/>
      <c r="AA19" s="1269"/>
      <c r="AB19" s="1269"/>
      <c r="AC19" s="1269"/>
      <c r="AD19" s="1269"/>
      <c r="AE19" s="1269"/>
      <c r="AF19" s="1269"/>
      <c r="AG19" s="581" t="s">
        <v>475</v>
      </c>
    </row>
    <row r="20" spans="1:37" ht="22.5">
      <c r="A20" s="1232"/>
      <c r="B20" s="1232">
        <v>1</v>
      </c>
      <c r="C20" s="1015"/>
      <c r="D20" s="1015"/>
      <c r="E20" s="1015"/>
      <c r="F20" s="1008"/>
      <c r="G20" s="1017"/>
      <c r="H20" s="1018"/>
      <c r="I20" s="997"/>
      <c r="J20" s="992"/>
      <c r="K20" s="990"/>
      <c r="L20" s="593" t="str">
        <f>mergeValue(A20) &amp;"."&amp; mergeValue(B20)</f>
        <v>1.1</v>
      </c>
      <c r="M20" s="546" t="s">
        <v>16</v>
      </c>
      <c r="N20" s="1270"/>
      <c r="O20" s="1270"/>
      <c r="P20" s="1270"/>
      <c r="Q20" s="1270"/>
      <c r="R20" s="1270"/>
      <c r="S20" s="1270"/>
      <c r="T20" s="1270"/>
      <c r="U20" s="1270"/>
      <c r="V20" s="1270"/>
      <c r="W20" s="1270"/>
      <c r="X20" s="1270"/>
      <c r="Y20" s="1270"/>
      <c r="Z20" s="1270"/>
      <c r="AA20" s="1270"/>
      <c r="AB20" s="1270"/>
      <c r="AC20" s="1270"/>
      <c r="AD20" s="1270"/>
      <c r="AE20" s="1270"/>
      <c r="AF20" s="1270"/>
      <c r="AG20" s="581" t="s">
        <v>476</v>
      </c>
    </row>
    <row r="21" spans="1:37" ht="22.5">
      <c r="A21" s="1232"/>
      <c r="B21" s="1232"/>
      <c r="C21" s="1232">
        <v>1</v>
      </c>
      <c r="D21" s="1015"/>
      <c r="E21" s="1015"/>
      <c r="F21" s="1008"/>
      <c r="G21" s="1017"/>
      <c r="H21" s="1018"/>
      <c r="I21" s="997"/>
      <c r="J21" s="992"/>
      <c r="K21" s="990"/>
      <c r="L21" s="593" t="str">
        <f>mergeValue(A21) &amp;"."&amp; mergeValue(B21)&amp;"."&amp; mergeValue(C21)</f>
        <v>1.1.1</v>
      </c>
      <c r="M21" s="547" t="s">
        <v>7</v>
      </c>
      <c r="N21" s="1270"/>
      <c r="O21" s="1270"/>
      <c r="P21" s="1270"/>
      <c r="Q21" s="1270"/>
      <c r="R21" s="1270"/>
      <c r="S21" s="1270"/>
      <c r="T21" s="1270"/>
      <c r="U21" s="1270"/>
      <c r="V21" s="1270"/>
      <c r="W21" s="1270"/>
      <c r="X21" s="1270"/>
      <c r="Y21" s="1270"/>
      <c r="Z21" s="1270"/>
      <c r="AA21" s="1270"/>
      <c r="AB21" s="1270"/>
      <c r="AC21" s="1270"/>
      <c r="AD21" s="1270"/>
      <c r="AE21" s="1270"/>
      <c r="AF21" s="1270"/>
      <c r="AG21" s="581" t="s">
        <v>632</v>
      </c>
    </row>
    <row r="22" spans="1:37" ht="15" customHeight="1">
      <c r="A22" s="1232"/>
      <c r="B22" s="1232"/>
      <c r="C22" s="1232"/>
      <c r="D22" s="1232">
        <v>1</v>
      </c>
      <c r="E22" s="1015"/>
      <c r="F22" s="1008"/>
      <c r="G22" s="1017"/>
      <c r="H22" s="1018"/>
      <c r="I22" s="997"/>
      <c r="J22" s="992"/>
      <c r="K22" s="990"/>
      <c r="L22" s="593" t="str">
        <f>mergeValue(A22) &amp;"."&amp; mergeValue(B22)&amp;"."&amp; mergeValue(C22)&amp;"."&amp; mergeValue(D22)</f>
        <v>1.1.1.1</v>
      </c>
      <c r="M22" s="548" t="s">
        <v>22</v>
      </c>
      <c r="N22" s="1270"/>
      <c r="O22" s="1270"/>
      <c r="P22" s="1270"/>
      <c r="Q22" s="1270"/>
      <c r="R22" s="1270"/>
      <c r="S22" s="1270"/>
      <c r="T22" s="1270"/>
      <c r="U22" s="1270"/>
      <c r="V22" s="1270"/>
      <c r="W22" s="1270"/>
      <c r="X22" s="1270"/>
      <c r="Y22" s="1270"/>
      <c r="Z22" s="1270"/>
      <c r="AA22" s="1270"/>
      <c r="AB22" s="1270"/>
      <c r="AC22" s="1270"/>
      <c r="AD22" s="1270"/>
      <c r="AE22" s="1270"/>
      <c r="AF22" s="1270"/>
      <c r="AG22" s="581" t="s">
        <v>678</v>
      </c>
    </row>
    <row r="23" spans="1:37" ht="20.100000000000001" customHeight="1">
      <c r="A23" s="1232"/>
      <c r="B23" s="1232"/>
      <c r="C23" s="1232"/>
      <c r="D23" s="1232"/>
      <c r="E23" s="1232">
        <v>1</v>
      </c>
      <c r="F23" s="1008"/>
      <c r="G23" s="1017"/>
      <c r="H23" s="1018"/>
      <c r="I23" s="1019"/>
      <c r="J23" s="1009"/>
      <c r="K23" s="1150"/>
      <c r="L23" s="1271" t="str">
        <f>mergeValue(A23) &amp;"."&amp; mergeValue(B23)&amp;"."&amp; mergeValue(C23)&amp;"."&amp; mergeValue(D23)&amp;"."&amp; mergeValue(E23)</f>
        <v>1.1.1.1.1</v>
      </c>
      <c r="M23" s="1272"/>
      <c r="N23" s="1228" t="s">
        <v>84</v>
      </c>
      <c r="O23" s="1266"/>
      <c r="P23" s="1262">
        <v>1</v>
      </c>
      <c r="Q23" s="1263"/>
      <c r="R23" s="1228" t="s">
        <v>84</v>
      </c>
      <c r="S23" s="1266"/>
      <c r="T23" s="1262">
        <v>1</v>
      </c>
      <c r="U23" s="1263"/>
      <c r="V23" s="1228" t="s">
        <v>84</v>
      </c>
      <c r="W23" s="561"/>
      <c r="X23" s="539">
        <v>1</v>
      </c>
      <c r="Y23" s="1092"/>
      <c r="Z23" s="671"/>
      <c r="AA23" s="671"/>
      <c r="AB23" s="1238"/>
      <c r="AC23" s="1228" t="s">
        <v>83</v>
      </c>
      <c r="AD23" s="1238"/>
      <c r="AE23" s="1228" t="s">
        <v>84</v>
      </c>
      <c r="AF23" s="578"/>
      <c r="AG23" s="1259" t="s">
        <v>679</v>
      </c>
      <c r="AH23" s="500" t="str">
        <f>strCheckDate(Z24:AF24)</f>
        <v/>
      </c>
      <c r="AI23" s="504" t="str">
        <f>IF(AND(COUNTIF(AJ18:AJ27,AJ23)&gt;1,AJ23&lt;&gt;""),"ErrUnique:HasDoubleConn","")</f>
        <v/>
      </c>
      <c r="AJ23" s="504"/>
      <c r="AK23" s="504"/>
    </row>
    <row r="24" spans="1:37" ht="20.100000000000001" customHeight="1">
      <c r="A24" s="1232"/>
      <c r="B24" s="1232"/>
      <c r="C24" s="1232"/>
      <c r="D24" s="1232"/>
      <c r="E24" s="1232"/>
      <c r="F24" s="1008"/>
      <c r="G24" s="1017"/>
      <c r="H24" s="1018"/>
      <c r="I24" s="1019"/>
      <c r="J24" s="1009"/>
      <c r="K24" s="1150"/>
      <c r="L24" s="1271"/>
      <c r="M24" s="1272"/>
      <c r="N24" s="1228"/>
      <c r="O24" s="1266"/>
      <c r="P24" s="1262"/>
      <c r="Q24" s="1264"/>
      <c r="R24" s="1228"/>
      <c r="S24" s="1266"/>
      <c r="T24" s="1262"/>
      <c r="U24" s="1265"/>
      <c r="V24" s="1228"/>
      <c r="W24" s="601"/>
      <c r="X24" s="565"/>
      <c r="Y24" s="565"/>
      <c r="Z24" s="572"/>
      <c r="AA24" s="603" t="str">
        <f>AB23 &amp; "-" &amp; AD23</f>
        <v>-</v>
      </c>
      <c r="AB24" s="1227"/>
      <c r="AC24" s="1228"/>
      <c r="AD24" s="1227"/>
      <c r="AE24" s="1228"/>
      <c r="AF24" s="673"/>
      <c r="AG24" s="1260"/>
      <c r="AI24" s="504"/>
      <c r="AJ24" s="504"/>
      <c r="AK24" s="504"/>
    </row>
    <row r="25" spans="1:37" ht="20.100000000000001" customHeight="1">
      <c r="A25" s="1232"/>
      <c r="B25" s="1232"/>
      <c r="C25" s="1232"/>
      <c r="D25" s="1232"/>
      <c r="E25" s="1232"/>
      <c r="F25" s="1008"/>
      <c r="G25" s="1017"/>
      <c r="H25" s="1018"/>
      <c r="I25" s="1019"/>
      <c r="J25" s="1009"/>
      <c r="K25" s="1150"/>
      <c r="L25" s="1271"/>
      <c r="M25" s="1272"/>
      <c r="N25" s="1228"/>
      <c r="O25" s="1266"/>
      <c r="P25" s="1262"/>
      <c r="Q25" s="1265"/>
      <c r="R25" s="1228"/>
      <c r="S25" s="602"/>
      <c r="T25" s="558"/>
      <c r="U25" s="565"/>
      <c r="V25" s="571"/>
      <c r="W25" s="571"/>
      <c r="X25" s="571"/>
      <c r="Y25" s="571"/>
      <c r="Z25" s="572"/>
      <c r="AA25" s="572"/>
      <c r="AB25" s="573"/>
      <c r="AC25" s="564"/>
      <c r="AD25" s="564"/>
      <c r="AE25" s="573"/>
      <c r="AF25" s="564"/>
      <c r="AG25" s="1260"/>
      <c r="AI25" s="504"/>
      <c r="AJ25" s="504"/>
      <c r="AK25" s="504"/>
    </row>
    <row r="26" spans="1:37" ht="20.100000000000001" customHeight="1">
      <c r="A26" s="1232"/>
      <c r="B26" s="1232"/>
      <c r="C26" s="1232"/>
      <c r="D26" s="1232"/>
      <c r="E26" s="1232"/>
      <c r="F26" s="1008"/>
      <c r="G26" s="1017"/>
      <c r="H26" s="1018"/>
      <c r="I26" s="1019"/>
      <c r="J26" s="1009"/>
      <c r="K26" s="1150"/>
      <c r="L26" s="1271"/>
      <c r="M26" s="1272"/>
      <c r="N26" s="1228"/>
      <c r="O26" s="574"/>
      <c r="P26" s="576"/>
      <c r="Q26" s="575"/>
      <c r="R26" s="571"/>
      <c r="S26" s="571"/>
      <c r="T26" s="571"/>
      <c r="U26" s="571"/>
      <c r="V26" s="571"/>
      <c r="W26" s="571"/>
      <c r="X26" s="571"/>
      <c r="Y26" s="571"/>
      <c r="Z26" s="572"/>
      <c r="AA26" s="572"/>
      <c r="AB26" s="573"/>
      <c r="AC26" s="564"/>
      <c r="AD26" s="564"/>
      <c r="AE26" s="573"/>
      <c r="AF26" s="564"/>
      <c r="AG26" s="1260"/>
      <c r="AI26" s="504"/>
      <c r="AJ26" s="504"/>
      <c r="AK26" s="504"/>
    </row>
    <row r="27" spans="1:37" s="476" customFormat="1" ht="15" customHeight="1">
      <c r="A27" s="1232"/>
      <c r="B27" s="1232"/>
      <c r="C27" s="1232"/>
      <c r="D27" s="1232"/>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1"/>
      <c r="AH27" s="501"/>
      <c r="AI27" s="501"/>
      <c r="AJ27" s="213"/>
      <c r="AK27" s="213"/>
    </row>
    <row r="28" spans="1:37" s="476" customFormat="1" ht="15" customHeight="1">
      <c r="A28" s="1232"/>
      <c r="B28" s="1232"/>
      <c r="C28" s="1232"/>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6" customFormat="1" ht="15" customHeight="1">
      <c r="A29" s="1232"/>
      <c r="B29" s="1232"/>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6" customFormat="1" ht="15" customHeight="1">
      <c r="A30" s="1232"/>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6" customFormat="1" ht="15" customHeight="1">
      <c r="A31" s="989"/>
      <c r="B31" s="989"/>
      <c r="C31" s="989"/>
      <c r="D31" s="989"/>
      <c r="E31" s="989"/>
      <c r="F31" s="989"/>
      <c r="G31" s="1002"/>
      <c r="H31" s="1003"/>
      <c r="I31" s="993"/>
      <c r="J31" s="994"/>
      <c r="K31" s="989"/>
      <c r="L31" s="538"/>
      <c r="M31" s="565" t="s">
        <v>308</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6" t="s">
        <v>680</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algorithmName="SHA-512" hashValue="XV+YDCikjHB+oFsPj60G5nLOT/jsJJcmq6O6WNYUTCXGbott/tfSr/arAhXh7LswD1rz0cte0d8UMsfLYBoT0A==" saltValue="IvA2RlnS65txnBpEn3cewQ==" spinCount="100000"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26" t="str">
        <f>"Код отчёта: " &amp; GetCode()</f>
        <v>Код отчёта: FAS.JKH.OPEN.INFO.PRICE.WARM</v>
      </c>
      <c r="C2" s="1126"/>
      <c r="D2" s="1126"/>
      <c r="E2" s="1126"/>
      <c r="F2" s="1126"/>
      <c r="G2" s="1126"/>
      <c r="Q2" s="231"/>
      <c r="R2" s="231"/>
      <c r="S2" s="231"/>
      <c r="T2" s="231"/>
      <c r="U2" s="231"/>
      <c r="V2" s="231"/>
      <c r="W2" s="231"/>
    </row>
    <row r="3" spans="1:27" ht="18" customHeight="1">
      <c r="B3" s="1127" t="str">
        <f>"Версия " &amp; GetVersion()</f>
        <v>Версия 1.0.2</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767</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8" t="s">
        <v>588</v>
      </c>
      <c r="F7" s="1128"/>
      <c r="G7" s="1128"/>
      <c r="H7" s="1128"/>
      <c r="I7" s="1128"/>
      <c r="J7" s="1128"/>
      <c r="K7" s="1128"/>
      <c r="L7" s="1128"/>
      <c r="M7" s="1128"/>
      <c r="N7" s="1128"/>
      <c r="O7" s="1128"/>
      <c r="P7" s="1128"/>
      <c r="Q7" s="1128"/>
      <c r="R7" s="1128"/>
      <c r="S7" s="1128"/>
      <c r="T7" s="1128"/>
      <c r="U7" s="1128"/>
      <c r="V7" s="1128"/>
      <c r="W7" s="1128"/>
      <c r="X7" s="1128"/>
      <c r="Y7" s="59"/>
    </row>
    <row r="8" spans="1:27"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34" t="s">
        <v>253</v>
      </c>
      <c r="G21" s="1135"/>
      <c r="H21" s="1135"/>
      <c r="I21" s="1135"/>
      <c r="J21" s="1135"/>
      <c r="K21" s="1135"/>
      <c r="L21" s="1135"/>
      <c r="M21" s="1135"/>
      <c r="N21" s="60"/>
      <c r="O21" s="71" t="s">
        <v>236</v>
      </c>
      <c r="P21" s="1136" t="s">
        <v>237</v>
      </c>
      <c r="Q21" s="1137"/>
      <c r="R21" s="1137"/>
      <c r="S21" s="1137"/>
      <c r="T21" s="1137"/>
      <c r="U21" s="1137"/>
      <c r="V21" s="1137"/>
      <c r="W21" s="1137"/>
      <c r="X21" s="1137"/>
      <c r="Y21" s="59"/>
    </row>
    <row r="22" spans="1:25" ht="14.25" hidden="1" customHeight="1">
      <c r="A22" s="43"/>
      <c r="B22" s="78"/>
      <c r="C22" s="77"/>
      <c r="D22" s="61"/>
      <c r="E22" s="94" t="s">
        <v>236</v>
      </c>
      <c r="F22" s="1134" t="s">
        <v>239</v>
      </c>
      <c r="G22" s="1135"/>
      <c r="H22" s="1135"/>
      <c r="I22" s="1135"/>
      <c r="J22" s="1135"/>
      <c r="K22" s="1135"/>
      <c r="L22" s="1135"/>
      <c r="M22" s="1135"/>
      <c r="N22" s="60"/>
      <c r="O22" s="74" t="s">
        <v>236</v>
      </c>
      <c r="P22" s="1136" t="s">
        <v>586</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393</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235</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394</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395</v>
      </c>
      <c r="F70" s="1130"/>
      <c r="G70" s="1130"/>
      <c r="H70" s="1130"/>
      <c r="I70" s="1130"/>
      <c r="J70" s="1130"/>
      <c r="K70" s="1130"/>
      <c r="L70" s="1130"/>
      <c r="M70" s="1130"/>
      <c r="N70" s="1130"/>
      <c r="O70" s="1130"/>
      <c r="P70" s="1130"/>
      <c r="Q70" s="1130"/>
      <c r="R70" s="1130"/>
      <c r="S70" s="1130"/>
      <c r="T70" s="1130"/>
      <c r="U70" s="449"/>
      <c r="V70" s="449"/>
      <c r="W70" s="449"/>
      <c r="X70" s="449"/>
      <c r="Y70" s="59"/>
    </row>
    <row r="71" spans="1:25" ht="15" hidden="1">
      <c r="A71" s="43"/>
      <c r="B71" s="78"/>
      <c r="C71" s="77"/>
      <c r="D71" s="61"/>
      <c r="E71" s="1130" t="s">
        <v>585</v>
      </c>
      <c r="F71" s="1130"/>
      <c r="G71" s="1130"/>
      <c r="H71" s="1130"/>
      <c r="I71" s="1130"/>
      <c r="J71" s="1130"/>
      <c r="K71" s="1130"/>
      <c r="L71" s="1130"/>
      <c r="M71" s="1130"/>
      <c r="N71" s="1130"/>
      <c r="O71" s="1130"/>
      <c r="P71" s="1130"/>
      <c r="Q71" s="1130"/>
      <c r="R71" s="1130"/>
      <c r="S71" s="1130"/>
      <c r="T71" s="1130"/>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0" t="s">
        <v>394</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234</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233</v>
      </c>
      <c r="G100" s="1140"/>
      <c r="H100" s="1140"/>
      <c r="I100" s="1140"/>
      <c r="J100" s="1140"/>
      <c r="K100" s="1140"/>
      <c r="L100" s="1140"/>
      <c r="M100" s="1140"/>
      <c r="N100" s="1140"/>
      <c r="O100" s="1140"/>
      <c r="P100" s="1140"/>
      <c r="Q100" s="1140"/>
      <c r="R100" s="1140"/>
      <c r="S100" s="1140"/>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232</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strfUrQGIfrfnV+QtyDa56u9ewn9pGkGcUShlQP5RB3M6TXwGT0np9g9pPsr44LRFnQXXu0biW0/pJcIwizviA==" saltValue="CDrkST6D0AOqByXLjzwz4g=="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197" t="s">
        <v>490</v>
      </c>
      <c r="G2" s="1198"/>
      <c r="H2" s="1199"/>
      <c r="I2" s="435"/>
    </row>
    <row r="3" spans="1:20" ht="3" customHeight="1"/>
    <row r="4" spans="1:20" s="190" customFormat="1" ht="11.25">
      <c r="A4" s="214"/>
      <c r="B4" s="214"/>
      <c r="C4" s="214"/>
      <c r="D4" s="214"/>
      <c r="F4" s="1151" t="s">
        <v>453</v>
      </c>
      <c r="G4" s="1151"/>
      <c r="H4" s="1151"/>
      <c r="I4" s="1200"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00"/>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491</v>
      </c>
      <c r="H7" s="317" t="str">
        <f>IF(dateCh="","",dateCh)</f>
        <v>19.12.2019</v>
      </c>
      <c r="I7" s="196" t="s">
        <v>492</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493</v>
      </c>
      <c r="H8" s="317"/>
      <c r="I8" s="196" t="s">
        <v>589</v>
      </c>
      <c r="J8" s="333"/>
      <c r="K8" s="214"/>
      <c r="L8" s="214"/>
      <c r="M8" s="214"/>
      <c r="N8" s="214"/>
      <c r="O8" s="214"/>
      <c r="P8" s="214"/>
      <c r="Q8" s="214"/>
      <c r="R8" s="214"/>
      <c r="S8" s="214"/>
      <c r="T8" s="214"/>
    </row>
    <row r="9" spans="1:20" s="190" customFormat="1" ht="22.5">
      <c r="A9" s="1201"/>
      <c r="B9" s="214"/>
      <c r="C9" s="214"/>
      <c r="D9" s="214"/>
      <c r="F9" s="334" t="str">
        <f>"3." &amp;mergeValue(A9)</f>
        <v>3.1</v>
      </c>
      <c r="G9" s="416" t="s">
        <v>494</v>
      </c>
      <c r="H9" s="317"/>
      <c r="I9" s="196" t="s">
        <v>587</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4" t="s">
        <v>591</v>
      </c>
      <c r="H11" s="317" t="str">
        <f>IF(region_name="","",region_name)</f>
        <v>Ленинградская область</v>
      </c>
      <c r="I11" s="196" t="s">
        <v>498</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496</v>
      </c>
      <c r="H12" s="317"/>
      <c r="I12" s="196" t="s">
        <v>499</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497</v>
      </c>
      <c r="H13" s="317"/>
      <c r="I13" s="1202" t="s">
        <v>590</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402</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505</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504</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6" t="s">
        <v>592</v>
      </c>
      <c r="H19" s="1196"/>
      <c r="I19" s="226"/>
      <c r="J19" s="327"/>
      <c r="K19" s="327"/>
      <c r="L19" s="327"/>
      <c r="M19" s="327"/>
      <c r="N19" s="327"/>
      <c r="O19" s="327"/>
      <c r="P19" s="327"/>
      <c r="Q19" s="327"/>
      <c r="R19" s="327"/>
      <c r="S19" s="327"/>
      <c r="T19" s="327"/>
    </row>
  </sheetData>
  <sheetProtection algorithmName="SHA-512" hashValue="VBx3ar8Nm46SquOH+sgOb0UkEZ05zrIpx6mlxekQl7i63AZUT6+pr7X3lMavHeVJrxFBPAwP8/OQ1AAJoNIyQA==" saltValue="R60WBR8g1SJLoSpfek58b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0"/>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9" t="s">
        <v>684</v>
      </c>
      <c r="M5" s="1229"/>
      <c r="N5" s="1229"/>
      <c r="O5" s="1229"/>
      <c r="P5" s="1229"/>
      <c r="Q5" s="1229"/>
      <c r="R5" s="1229"/>
      <c r="S5" s="1229"/>
      <c r="T5" s="1229"/>
      <c r="U5" s="579"/>
      <c r="V5" s="497"/>
    </row>
    <row r="6" spans="1:29" ht="3" customHeight="1">
      <c r="J6" s="482"/>
      <c r="K6" s="482"/>
      <c r="L6" s="478"/>
      <c r="M6" s="478"/>
      <c r="N6" s="478"/>
      <c r="O6" s="481"/>
      <c r="P6" s="481"/>
      <c r="Q6" s="481"/>
      <c r="R6" s="481"/>
      <c r="S6" s="481"/>
      <c r="T6" s="481"/>
      <c r="U6" s="478"/>
    </row>
    <row r="7" spans="1:29" s="492" customFormat="1" ht="22.5">
      <c r="A7" s="505"/>
      <c r="B7" s="505"/>
      <c r="C7" s="505"/>
      <c r="D7" s="505"/>
      <c r="E7" s="505"/>
      <c r="F7" s="505"/>
      <c r="G7" s="505"/>
      <c r="H7" s="505"/>
      <c r="L7" s="499"/>
      <c r="M7" s="617" t="s">
        <v>501</v>
      </c>
      <c r="N7" s="666"/>
      <c r="O7" s="1249" t="str">
        <f>IF(NameOrPr_ch="",IF(NameOrPr="","",NameOrPr),NameOrPr_ch)</f>
        <v>Комитет по тарифам и ценовой политике Лен.области (ЛенРТК)</v>
      </c>
      <c r="P7" s="1250"/>
      <c r="Q7" s="1250"/>
      <c r="R7" s="1250"/>
      <c r="S7" s="1250"/>
      <c r="T7" s="1251"/>
      <c r="U7" s="667"/>
      <c r="Y7" s="1013"/>
      <c r="Z7" s="505"/>
      <c r="AA7" s="505"/>
      <c r="AB7" s="505"/>
      <c r="AC7" s="505"/>
    </row>
    <row r="8" spans="1:29" s="570" customFormat="1" ht="18.75">
      <c r="A8" s="590"/>
      <c r="B8" s="590"/>
      <c r="C8" s="590"/>
      <c r="D8" s="590"/>
      <c r="E8" s="590"/>
      <c r="F8" s="590"/>
      <c r="G8" s="590"/>
      <c r="H8" s="590"/>
      <c r="L8" s="499"/>
      <c r="M8" s="617" t="s">
        <v>595</v>
      </c>
      <c r="N8" s="666"/>
      <c r="O8" s="1249" t="str">
        <f>IF(datePr_ch="",IF(datePr="","",datePr),datePr_ch)</f>
        <v>19.12.2019</v>
      </c>
      <c r="P8" s="1250"/>
      <c r="Q8" s="1250"/>
      <c r="R8" s="1250"/>
      <c r="S8" s="1250"/>
      <c r="T8" s="1251"/>
      <c r="U8" s="667"/>
      <c r="Y8" s="1013"/>
      <c r="Z8" s="590"/>
      <c r="AA8" s="590"/>
      <c r="AB8" s="590"/>
      <c r="AC8" s="590"/>
    </row>
    <row r="9" spans="1:29" s="492" customFormat="1" ht="18.75">
      <c r="A9" s="505"/>
      <c r="B9" s="505"/>
      <c r="C9" s="505"/>
      <c r="D9" s="505"/>
      <c r="E9" s="505"/>
      <c r="F9" s="505"/>
      <c r="G9" s="505"/>
      <c r="H9" s="505"/>
      <c r="L9" s="552"/>
      <c r="M9" s="617" t="s">
        <v>594</v>
      </c>
      <c r="N9" s="666"/>
      <c r="O9" s="1249" t="str">
        <f>IF(numberPr_ch="",IF(numberPr="","",numberPr),numberPr_ch)</f>
        <v>524-п</v>
      </c>
      <c r="P9" s="1250"/>
      <c r="Q9" s="1250"/>
      <c r="R9" s="1250"/>
      <c r="S9" s="1250"/>
      <c r="T9" s="1251"/>
      <c r="U9" s="667"/>
      <c r="Y9" s="1013"/>
      <c r="Z9" s="505"/>
      <c r="AA9" s="505"/>
      <c r="AB9" s="505"/>
      <c r="AC9" s="505"/>
    </row>
    <row r="10" spans="1:29" s="492" customFormat="1" ht="18.75">
      <c r="A10" s="505"/>
      <c r="B10" s="505"/>
      <c r="C10" s="505"/>
      <c r="D10" s="505"/>
      <c r="E10" s="505"/>
      <c r="F10" s="505"/>
      <c r="G10" s="505"/>
      <c r="H10" s="505"/>
      <c r="L10" s="552"/>
      <c r="M10" s="617" t="s">
        <v>500</v>
      </c>
      <c r="N10" s="666"/>
      <c r="O10" s="1249" t="str">
        <f>IF(IstPub_ch="",IF(IstPub="","",IstPub),IstPub_ch)</f>
        <v>http://tarif.lenobl.ru/dokumenty/docs_category_3/</v>
      </c>
      <c r="P10" s="1250"/>
      <c r="Q10" s="1250"/>
      <c r="R10" s="1250"/>
      <c r="S10" s="1250"/>
      <c r="T10" s="1251"/>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719</v>
      </c>
      <c r="R11" s="771" t="s">
        <v>720</v>
      </c>
      <c r="S11" s="749"/>
      <c r="T11" s="749"/>
      <c r="U11" s="667"/>
      <c r="Y11" s="773"/>
      <c r="Z11" s="614"/>
      <c r="AA11" s="614"/>
      <c r="AB11" s="614"/>
      <c r="AC11" s="614"/>
    </row>
    <row r="12" spans="1:29" s="492" customFormat="1" ht="11.25" hidden="1">
      <c r="A12" s="505"/>
      <c r="B12" s="505"/>
      <c r="C12" s="505"/>
      <c r="D12" s="505"/>
      <c r="E12" s="505"/>
      <c r="F12" s="505"/>
      <c r="G12" s="505"/>
      <c r="H12" s="505"/>
      <c r="L12" s="1230"/>
      <c r="M12" s="1230"/>
      <c r="N12" s="489"/>
      <c r="O12" s="767"/>
      <c r="P12" s="767"/>
      <c r="Q12" s="767"/>
      <c r="R12" s="767"/>
      <c r="S12" s="767"/>
      <c r="T12" s="767"/>
      <c r="U12" s="487"/>
      <c r="V12" s="503" t="s">
        <v>372</v>
      </c>
      <c r="Y12" s="1013"/>
      <c r="Z12" s="505"/>
      <c r="AA12" s="505"/>
      <c r="AB12" s="505"/>
      <c r="AC12" s="505"/>
    </row>
    <row r="13" spans="1:29" ht="15" customHeight="1">
      <c r="J13" s="482"/>
      <c r="K13" s="482"/>
      <c r="L13" s="478"/>
      <c r="M13" s="478"/>
      <c r="N13" s="478"/>
      <c r="O13" s="599"/>
      <c r="P13" s="599"/>
      <c r="Q13" s="1246"/>
      <c r="R13" s="1246"/>
      <c r="S13" s="1246"/>
      <c r="T13" s="1246"/>
      <c r="U13" s="1246"/>
      <c r="V13" s="1246"/>
    </row>
    <row r="14" spans="1:29">
      <c r="J14" s="482"/>
      <c r="K14" s="482"/>
      <c r="L14" s="1151" t="s">
        <v>453</v>
      </c>
      <c r="M14" s="1151"/>
      <c r="N14" s="1151"/>
      <c r="O14" s="1151"/>
      <c r="P14" s="1151"/>
      <c r="Q14" s="1151"/>
      <c r="R14" s="1151"/>
      <c r="S14" s="1151"/>
      <c r="T14" s="1151"/>
      <c r="U14" s="1151"/>
      <c r="V14" s="1151"/>
      <c r="W14" s="1151"/>
      <c r="X14" s="1151" t="s">
        <v>454</v>
      </c>
    </row>
    <row r="15" spans="1:29" ht="14.25" customHeight="1">
      <c r="J15" s="482"/>
      <c r="K15" s="482"/>
      <c r="L15" s="1213" t="s">
        <v>91</v>
      </c>
      <c r="M15" s="1213" t="s">
        <v>625</v>
      </c>
      <c r="N15" s="534"/>
      <c r="O15" s="1213" t="s">
        <v>626</v>
      </c>
      <c r="P15" s="1267" t="s">
        <v>627</v>
      </c>
      <c r="Q15" s="1267" t="s">
        <v>640</v>
      </c>
      <c r="R15" s="1267"/>
      <c r="S15" s="1267"/>
      <c r="T15" s="1267"/>
      <c r="U15" s="1267"/>
      <c r="V15" s="1213" t="s">
        <v>340</v>
      </c>
      <c r="W15" s="1245" t="s">
        <v>274</v>
      </c>
      <c r="X15" s="1151"/>
    </row>
    <row r="16" spans="1:29" s="523" customFormat="1" ht="25.5" customHeight="1">
      <c r="A16" s="585"/>
      <c r="B16" s="585"/>
      <c r="C16" s="585"/>
      <c r="D16" s="585"/>
      <c r="E16" s="585"/>
      <c r="F16" s="585"/>
      <c r="G16" s="591"/>
      <c r="H16" s="591"/>
      <c r="I16" s="531"/>
      <c r="J16" s="529"/>
      <c r="K16" s="529"/>
      <c r="L16" s="1213"/>
      <c r="M16" s="1213"/>
      <c r="N16" s="534"/>
      <c r="O16" s="1213"/>
      <c r="P16" s="1267"/>
      <c r="Q16" s="1267" t="s">
        <v>677</v>
      </c>
      <c r="R16" s="1267"/>
      <c r="S16" s="1254" t="s">
        <v>653</v>
      </c>
      <c r="T16" s="1254"/>
      <c r="U16" s="1254"/>
      <c r="V16" s="1213"/>
      <c r="W16" s="1245"/>
      <c r="X16" s="1151"/>
      <c r="Y16" s="1008"/>
      <c r="Z16" s="585"/>
      <c r="AA16" s="585"/>
      <c r="AB16" s="585"/>
      <c r="AC16" s="585"/>
    </row>
    <row r="17" spans="1:29" ht="14.25" customHeight="1">
      <c r="J17" s="482"/>
      <c r="K17" s="482"/>
      <c r="L17" s="1213"/>
      <c r="M17" s="1213"/>
      <c r="N17" s="534"/>
      <c r="O17" s="1213"/>
      <c r="P17" s="1267"/>
      <c r="Q17" s="534" t="s">
        <v>675</v>
      </c>
      <c r="R17" s="534" t="s">
        <v>676</v>
      </c>
      <c r="S17" s="536" t="s">
        <v>273</v>
      </c>
      <c r="T17" s="1255" t="s">
        <v>272</v>
      </c>
      <c r="U17" s="1255"/>
      <c r="V17" s="1213"/>
      <c r="W17" s="1245"/>
      <c r="X17" s="1151"/>
    </row>
    <row r="18" spans="1:29">
      <c r="J18" s="482"/>
      <c r="K18" s="490">
        <v>1</v>
      </c>
      <c r="L18" s="479" t="s">
        <v>92</v>
      </c>
      <c r="M18" s="479" t="s">
        <v>48</v>
      </c>
      <c r="N18" s="496" t="s">
        <v>48</v>
      </c>
      <c r="O18" s="488">
        <f t="shared" ref="O18:T18" ca="1" si="0">OFFSET(O18,0,-1)+1</f>
        <v>3</v>
      </c>
      <c r="P18" s="488">
        <f t="shared" ca="1" si="0"/>
        <v>4</v>
      </c>
      <c r="Q18" s="488">
        <f t="shared" ca="1" si="0"/>
        <v>5</v>
      </c>
      <c r="R18" s="488">
        <f t="shared" ca="1" si="0"/>
        <v>6</v>
      </c>
      <c r="S18" s="488">
        <f t="shared" ca="1" si="0"/>
        <v>7</v>
      </c>
      <c r="T18" s="1268">
        <f t="shared" ca="1" si="0"/>
        <v>8</v>
      </c>
      <c r="U18" s="1268"/>
      <c r="V18" s="488">
        <f ca="1">OFFSET(V18,0,-2)+1</f>
        <v>9</v>
      </c>
      <c r="W18" s="523"/>
      <c r="X18" s="488">
        <f ca="1">OFFSET(X18,0,-2)+1</f>
        <v>10</v>
      </c>
    </row>
    <row r="19" spans="1:29" ht="22.5">
      <c r="A19" s="1232">
        <v>1</v>
      </c>
      <c r="B19" s="980"/>
      <c r="C19" s="980"/>
      <c r="D19" s="980"/>
      <c r="E19" s="980"/>
      <c r="F19" s="980"/>
      <c r="G19" s="981"/>
      <c r="H19" s="981"/>
      <c r="I19" s="983"/>
      <c r="J19" s="975"/>
      <c r="K19" s="975"/>
      <c r="L19" s="593">
        <f>mergeValue(A19)</f>
        <v>1</v>
      </c>
      <c r="M19" s="641" t="s">
        <v>20</v>
      </c>
      <c r="N19" s="580"/>
      <c r="O19" s="1244"/>
      <c r="P19" s="1244"/>
      <c r="Q19" s="1244"/>
      <c r="R19" s="1244"/>
      <c r="S19" s="1244"/>
      <c r="T19" s="1244"/>
      <c r="U19" s="1244"/>
      <c r="V19" s="1244"/>
      <c r="W19" s="1244"/>
      <c r="X19" s="581" t="s">
        <v>475</v>
      </c>
    </row>
    <row r="20" spans="1:29" ht="22.5">
      <c r="A20" s="1232"/>
      <c r="B20" s="1232">
        <v>1</v>
      </c>
      <c r="C20" s="980"/>
      <c r="D20" s="980"/>
      <c r="E20" s="980"/>
      <c r="F20" s="980"/>
      <c r="G20" s="985"/>
      <c r="H20" s="982"/>
      <c r="I20" s="987"/>
      <c r="J20" s="972"/>
      <c r="K20" s="971"/>
      <c r="L20" s="593" t="str">
        <f>mergeValue(A20) &amp;"."&amp; mergeValue(B20)</f>
        <v>1.1</v>
      </c>
      <c r="M20" s="546" t="s">
        <v>16</v>
      </c>
      <c r="N20" s="580"/>
      <c r="O20" s="1244"/>
      <c r="P20" s="1244"/>
      <c r="Q20" s="1244"/>
      <c r="R20" s="1244"/>
      <c r="S20" s="1244"/>
      <c r="T20" s="1244"/>
      <c r="U20" s="1244"/>
      <c r="V20" s="1244"/>
      <c r="W20" s="1244"/>
      <c r="X20" s="581" t="s">
        <v>476</v>
      </c>
    </row>
    <row r="21" spans="1:29" ht="22.5">
      <c r="A21" s="1232"/>
      <c r="B21" s="1232"/>
      <c r="C21" s="1232">
        <v>1</v>
      </c>
      <c r="D21" s="980"/>
      <c r="E21" s="980"/>
      <c r="F21" s="980"/>
      <c r="G21" s="985"/>
      <c r="H21" s="982"/>
      <c r="I21" s="988"/>
      <c r="J21" s="972"/>
      <c r="K21" s="971"/>
      <c r="L21" s="593" t="str">
        <f>mergeValue(A21) &amp;"."&amp; mergeValue(B21)&amp;"."&amp; mergeValue(C21)</f>
        <v>1.1.1</v>
      </c>
      <c r="M21" s="547" t="s">
        <v>7</v>
      </c>
      <c r="N21" s="580"/>
      <c r="O21" s="1244"/>
      <c r="P21" s="1244"/>
      <c r="Q21" s="1244"/>
      <c r="R21" s="1244"/>
      <c r="S21" s="1244"/>
      <c r="T21" s="1244"/>
      <c r="U21" s="1244"/>
      <c r="V21" s="1244"/>
      <c r="W21" s="1244"/>
      <c r="X21" s="581" t="s">
        <v>632</v>
      </c>
    </row>
    <row r="22" spans="1:29">
      <c r="A22" s="1232"/>
      <c r="B22" s="1232"/>
      <c r="C22" s="1232"/>
      <c r="D22" s="1232">
        <v>1</v>
      </c>
      <c r="E22" s="980"/>
      <c r="F22" s="980"/>
      <c r="G22" s="985"/>
      <c r="H22" s="982"/>
      <c r="I22" s="988"/>
      <c r="J22" s="986"/>
      <c r="K22" s="971"/>
      <c r="L22" s="593" t="str">
        <f>mergeValue(A22) &amp;"."&amp; mergeValue(B22)&amp;"."&amp; mergeValue(C22)&amp;"."&amp; mergeValue(D22)</f>
        <v>1.1.1.1</v>
      </c>
      <c r="M22" s="548" t="s">
        <v>22</v>
      </c>
      <c r="N22" s="580"/>
      <c r="O22" s="1244"/>
      <c r="P22" s="1244"/>
      <c r="Q22" s="1244"/>
      <c r="R22" s="1244"/>
      <c r="S22" s="1244"/>
      <c r="T22" s="1244"/>
      <c r="U22" s="1244"/>
      <c r="V22" s="1244"/>
      <c r="W22" s="1244"/>
      <c r="X22" s="1020" t="s">
        <v>685</v>
      </c>
    </row>
    <row r="23" spans="1:29" ht="42.95" customHeight="1">
      <c r="A23" s="1232"/>
      <c r="B23" s="1232"/>
      <c r="C23" s="1232"/>
      <c r="D23" s="1232"/>
      <c r="E23" s="980">
        <v>1</v>
      </c>
      <c r="F23" s="980"/>
      <c r="G23" s="985"/>
      <c r="H23" s="982"/>
      <c r="I23" s="988"/>
      <c r="J23" s="986"/>
      <c r="K23" s="976"/>
      <c r="L23" s="593" t="str">
        <f>mergeValue(A23) &amp;"."&amp; mergeValue(B23)&amp;"."&amp; mergeValue(C23)&amp;"."&amp; mergeValue(D23)&amp;"."&amp; mergeValue(E23)</f>
        <v>1.1.1.1.1</v>
      </c>
      <c r="M23" s="1068"/>
      <c r="N23" s="542"/>
      <c r="O23" s="1070"/>
      <c r="P23" s="1071"/>
      <c r="Q23" s="671"/>
      <c r="R23" s="671"/>
      <c r="S23" s="1096"/>
      <c r="T23" s="650" t="s">
        <v>84</v>
      </c>
      <c r="U23" s="1094"/>
      <c r="V23" s="774" t="s">
        <v>84</v>
      </c>
      <c r="W23" s="839"/>
      <c r="X23" s="1203" t="s">
        <v>686</v>
      </c>
      <c r="Y23" s="1008" t="str">
        <f>strCheckDateTwo(N23:W23)</f>
        <v/>
      </c>
    </row>
    <row r="24" spans="1:29" hidden="1">
      <c r="A24" s="1232"/>
      <c r="B24" s="1232"/>
      <c r="C24" s="1232"/>
      <c r="D24" s="1232"/>
      <c r="E24" s="980"/>
      <c r="F24" s="980"/>
      <c r="G24" s="985"/>
      <c r="H24" s="982"/>
      <c r="I24" s="988"/>
      <c r="J24" s="986"/>
      <c r="K24" s="976"/>
      <c r="L24" s="631"/>
      <c r="M24" s="561"/>
      <c r="N24" s="646"/>
      <c r="O24" s="646"/>
      <c r="P24" s="646"/>
      <c r="Q24" s="646"/>
      <c r="R24" s="584" t="str">
        <f>S23 &amp; "-" &amp; U23</f>
        <v>-</v>
      </c>
      <c r="S24" s="512"/>
      <c r="T24" s="586"/>
      <c r="U24" s="512"/>
      <c r="V24" s="646"/>
      <c r="W24" s="838"/>
      <c r="X24" s="1204"/>
    </row>
    <row r="25" spans="1:29" ht="15" customHeight="1">
      <c r="A25" s="1232"/>
      <c r="B25" s="1232"/>
      <c r="C25" s="1232"/>
      <c r="D25" s="1232"/>
      <c r="E25" s="980"/>
      <c r="F25" s="980"/>
      <c r="G25" s="985"/>
      <c r="H25" s="982"/>
      <c r="I25" s="988"/>
      <c r="J25" s="986"/>
      <c r="K25" s="976"/>
      <c r="L25" s="538"/>
      <c r="M25" s="551" t="s">
        <v>5</v>
      </c>
      <c r="N25" s="549"/>
      <c r="O25" s="545"/>
      <c r="P25" s="545"/>
      <c r="Q25" s="545"/>
      <c r="R25" s="545"/>
      <c r="S25" s="573"/>
      <c r="T25" s="564"/>
      <c r="U25" s="563"/>
      <c r="V25" s="549"/>
      <c r="W25" s="549"/>
      <c r="X25" s="1205"/>
    </row>
    <row r="26" spans="1:29" s="476" customFormat="1" ht="15" customHeight="1">
      <c r="A26" s="1232"/>
      <c r="B26" s="1232"/>
      <c r="C26" s="1232"/>
      <c r="D26" s="984"/>
      <c r="E26" s="984"/>
      <c r="F26" s="984"/>
      <c r="G26" s="985"/>
      <c r="H26" s="984"/>
      <c r="I26" s="988"/>
      <c r="J26" s="974"/>
      <c r="K26" s="978"/>
      <c r="L26" s="538"/>
      <c r="M26" s="550" t="s">
        <v>17</v>
      </c>
      <c r="N26" s="549"/>
      <c r="O26" s="545"/>
      <c r="P26" s="545"/>
      <c r="Q26" s="545"/>
      <c r="R26" s="545"/>
      <c r="S26" s="573"/>
      <c r="T26" s="564"/>
      <c r="U26" s="563"/>
      <c r="V26" s="549"/>
      <c r="W26" s="564"/>
      <c r="X26" s="1004"/>
      <c r="Y26" s="1073"/>
      <c r="Z26" s="501"/>
      <c r="AA26" s="501"/>
      <c r="AB26" s="501"/>
      <c r="AC26" s="501"/>
    </row>
    <row r="27" spans="1:29" s="476" customFormat="1" ht="15" customHeight="1">
      <c r="A27" s="1232"/>
      <c r="B27" s="1232"/>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3"/>
      <c r="Z27" s="501"/>
      <c r="AA27" s="501"/>
      <c r="AB27" s="501"/>
      <c r="AC27" s="501"/>
    </row>
    <row r="28" spans="1:29" s="476" customFormat="1" ht="15" customHeight="1">
      <c r="A28" s="1232"/>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3"/>
      <c r="Z28" s="501"/>
      <c r="AA28" s="501"/>
      <c r="AB28" s="501"/>
      <c r="AC28" s="501"/>
    </row>
    <row r="29" spans="1:29" s="476" customFormat="1" ht="15" customHeight="1">
      <c r="A29" s="970"/>
      <c r="B29" s="970"/>
      <c r="C29" s="970"/>
      <c r="D29" s="970"/>
      <c r="E29" s="970"/>
      <c r="F29" s="970"/>
      <c r="G29" s="977"/>
      <c r="H29" s="978"/>
      <c r="I29" s="973"/>
      <c r="J29" s="974"/>
      <c r="K29" s="970"/>
      <c r="L29" s="538"/>
      <c r="M29" s="565" t="s">
        <v>308</v>
      </c>
      <c r="N29" s="549"/>
      <c r="O29" s="545"/>
      <c r="P29" s="545"/>
      <c r="Q29" s="545"/>
      <c r="R29" s="545"/>
      <c r="S29" s="573"/>
      <c r="T29" s="564"/>
      <c r="U29" s="563"/>
      <c r="V29" s="549"/>
      <c r="W29" s="564"/>
      <c r="X29" s="560"/>
      <c r="Y29" s="1073"/>
      <c r="Z29" s="501"/>
      <c r="AA29" s="501"/>
      <c r="AB29" s="501"/>
      <c r="AC29" s="501"/>
    </row>
    <row r="30" spans="1:29" ht="3" customHeight="1"/>
    <row r="31" spans="1:29" ht="96" customHeight="1">
      <c r="L31" s="1">
        <v>1</v>
      </c>
      <c r="M31" s="1196" t="s">
        <v>687</v>
      </c>
      <c r="N31" s="1196"/>
      <c r="O31" s="1196"/>
      <c r="P31" s="1196"/>
      <c r="Q31" s="1196"/>
      <c r="R31" s="1196"/>
      <c r="S31" s="1196"/>
      <c r="T31" s="1196"/>
      <c r="U31" s="1196"/>
      <c r="V31" s="1196"/>
      <c r="W31" s="1196"/>
      <c r="X31" s="1196"/>
      <c r="Y31" s="1095"/>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algorithmName="SHA-512" hashValue="Z8gV6yO0eyAqvxwNqC8SxNszEMsGtHNPaL3tZ6bHpwC4QoXtEWTjK7dy1uV4I7qb6zMn2mbtLpIYNy5PQx5+ow==" saltValue="0+erx6E62Hyz99rlv4G54w==" spinCount="100000"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0"/>
  <sheetViews>
    <sheetView showGridLines="0" topLeftCell="E1" zoomScaleNormal="100" workbookViewId="0">
      <selection activeCell="G34" sqref="G34"/>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490</v>
      </c>
      <c r="G2" s="1198"/>
      <c r="H2" s="1199"/>
      <c r="I2" s="435"/>
    </row>
    <row r="3" spans="1:20" ht="3" customHeight="1"/>
    <row r="4" spans="1:20" s="190" customFormat="1" ht="11.25">
      <c r="A4" s="214"/>
      <c r="B4" s="214"/>
      <c r="C4" s="214"/>
      <c r="D4" s="214"/>
      <c r="F4" s="1151" t="s">
        <v>453</v>
      </c>
      <c r="G4" s="1151"/>
      <c r="H4" s="1151"/>
      <c r="I4" s="1200"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00"/>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491</v>
      </c>
      <c r="H7" s="317" t="str">
        <f>IF(dateCh="","",dateCh)</f>
        <v>19.12.2019</v>
      </c>
      <c r="I7" s="196" t="s">
        <v>492</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493</v>
      </c>
      <c r="H8" s="317" t="str">
        <f>IF('Перечень тарифов'!R21="","наименование отсутствует","" &amp; 'Перечень тарифов'!R21 &amp; "")</f>
        <v>наименование отсутствует</v>
      </c>
      <c r="I8" s="196" t="s">
        <v>589</v>
      </c>
      <c r="J8" s="333"/>
      <c r="K8" s="214"/>
      <c r="L8" s="214"/>
      <c r="M8" s="214"/>
      <c r="N8" s="214"/>
      <c r="O8" s="214"/>
      <c r="P8" s="214"/>
      <c r="Q8" s="214"/>
      <c r="R8" s="214"/>
      <c r="S8" s="214"/>
      <c r="T8" s="214"/>
    </row>
    <row r="9" spans="1:20" s="190" customFormat="1" ht="56.25">
      <c r="A9" s="1201"/>
      <c r="B9" s="214"/>
      <c r="C9" s="214"/>
      <c r="D9" s="214"/>
      <c r="F9" s="334" t="str">
        <f>"3." &amp;mergeValue(A9)</f>
        <v>3.1</v>
      </c>
      <c r="G9" s="416" t="s">
        <v>494</v>
      </c>
      <c r="H9" s="31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196" t="s">
        <v>587</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75">
      <c r="A11" s="1201"/>
      <c r="B11" s="1201">
        <v>1</v>
      </c>
      <c r="C11" s="440"/>
      <c r="D11" s="440"/>
      <c r="F11" s="334" t="str">
        <f>"4."&amp;mergeValue(A11) &amp;"."&amp;mergeValue(B11)</f>
        <v>4.1.1</v>
      </c>
      <c r="G11" s="324" t="s">
        <v>591</v>
      </c>
      <c r="H11" s="317" t="str">
        <f>IF(region_name="","",region_name)</f>
        <v>Ленинградская область</v>
      </c>
      <c r="I11" s="196" t="s">
        <v>498</v>
      </c>
      <c r="J11" s="333"/>
      <c r="K11" s="214"/>
      <c r="L11" s="214"/>
      <c r="M11" s="214"/>
      <c r="N11" s="214"/>
      <c r="O11" s="214"/>
      <c r="P11" s="214"/>
      <c r="Q11" s="214"/>
      <c r="R11" s="214"/>
      <c r="S11" s="214"/>
      <c r="T11" s="214"/>
    </row>
    <row r="12" spans="1:20" s="190" customFormat="1" ht="22.5">
      <c r="A12" s="1201"/>
      <c r="B12" s="1201"/>
      <c r="C12" s="1201">
        <v>1</v>
      </c>
      <c r="D12" s="440"/>
      <c r="F12" s="334" t="str">
        <f>"4."&amp;mergeValue(A12) &amp;"."&amp;mergeValue(B12)&amp;"."&amp;mergeValue(C12)</f>
        <v>4.1.1.1</v>
      </c>
      <c r="G12" s="340" t="s">
        <v>496</v>
      </c>
      <c r="H12" s="317" t="str">
        <f>IF(Территории!H13="","","" &amp; Территории!H13 &amp; "")</f>
        <v>Всеволожский муниципальный район</v>
      </c>
      <c r="I12" s="196" t="s">
        <v>499</v>
      </c>
      <c r="J12" s="333"/>
      <c r="K12" s="214"/>
      <c r="L12" s="214"/>
      <c r="M12" s="214"/>
      <c r="N12" s="214"/>
      <c r="O12" s="214"/>
      <c r="P12" s="214"/>
      <c r="Q12" s="214"/>
      <c r="R12" s="214"/>
      <c r="S12" s="214"/>
      <c r="T12" s="214"/>
    </row>
    <row r="13" spans="1:20" s="190" customFormat="1" ht="18.75">
      <c r="A13" s="1201"/>
      <c r="B13" s="1201"/>
      <c r="C13" s="1201"/>
      <c r="D13" s="440">
        <v>1</v>
      </c>
      <c r="F13" s="334" t="str">
        <f>"4."&amp;mergeValue(A13) &amp;"."&amp;mergeValue(B13)&amp;"."&amp;mergeValue(C13)&amp;"."&amp;mergeValue(D13)</f>
        <v>4.1.1.1.1</v>
      </c>
      <c r="G13" s="419" t="s">
        <v>497</v>
      </c>
      <c r="H13" s="317" t="str">
        <f>IF(Территории!R14="","","" &amp; Территории!R14 &amp; "")</f>
        <v>Заневское (41612155)</v>
      </c>
      <c r="I13" s="1202" t="s">
        <v>590</v>
      </c>
      <c r="J13" s="333"/>
      <c r="K13" s="214"/>
      <c r="L13" s="214"/>
      <c r="M13" s="214"/>
      <c r="N13" s="214"/>
      <c r="O13" s="214"/>
      <c r="P13" s="214"/>
      <c r="Q13" s="214"/>
      <c r="R13" s="214"/>
      <c r="S13" s="214"/>
      <c r="T13" s="214"/>
    </row>
    <row r="14" spans="1:20" s="1007" customFormat="1" ht="18.75">
      <c r="A14" s="1201"/>
      <c r="B14" s="1201"/>
      <c r="C14" s="1201"/>
      <c r="D14" s="1104">
        <v>2</v>
      </c>
      <c r="F14" s="1029" t="str">
        <f>"4."&amp;mergeValue(A14) &amp;"."&amp;mergeValue(B14)&amp;"."&amp;mergeValue(C14)&amp;"."&amp;mergeValue(D14)</f>
        <v>4.1.1.1.2</v>
      </c>
      <c r="G14" s="818" t="s">
        <v>497</v>
      </c>
      <c r="H14" s="1108" t="str">
        <f>IF(Территории!R15="","","" &amp; Территории!R15 &amp; "")</f>
        <v>Муринское (41612428)</v>
      </c>
      <c r="I14" s="1202"/>
      <c r="J14" s="615"/>
      <c r="K14" s="1013"/>
      <c r="L14" s="1013"/>
      <c r="M14" s="1013"/>
      <c r="N14" s="1013"/>
      <c r="O14" s="1013"/>
      <c r="P14" s="1013"/>
      <c r="Q14" s="1013"/>
      <c r="R14" s="1013"/>
      <c r="S14" s="1013"/>
      <c r="T14" s="1013"/>
    </row>
    <row r="15" spans="1:20" s="1007" customFormat="1" ht="45">
      <c r="A15" s="1201">
        <v>2</v>
      </c>
      <c r="B15" s="1013"/>
      <c r="C15" s="1013"/>
      <c r="D15" s="1013"/>
      <c r="F15" s="1029" t="str">
        <f>"2." &amp;mergeValue(A15)</f>
        <v>2.2</v>
      </c>
      <c r="G15" s="815" t="s">
        <v>493</v>
      </c>
      <c r="H15" s="1108" t="str">
        <f>IF('Перечень тарифов'!R26="","наименование отсутствует","" &amp; 'Перечень тарифов'!R26 &amp; "")</f>
        <v>наименование отсутствует</v>
      </c>
      <c r="I15" s="816" t="s">
        <v>589</v>
      </c>
      <c r="J15" s="615"/>
      <c r="K15" s="1013"/>
      <c r="L15" s="1013"/>
      <c r="M15" s="1013"/>
      <c r="N15" s="1013"/>
      <c r="O15" s="1013"/>
      <c r="P15" s="1013"/>
      <c r="Q15" s="1013"/>
      <c r="R15" s="1013"/>
      <c r="S15" s="1013"/>
      <c r="T15" s="1013"/>
    </row>
    <row r="16" spans="1:20" s="1007" customFormat="1" ht="56.25">
      <c r="A16" s="1201"/>
      <c r="B16" s="1013"/>
      <c r="C16" s="1013"/>
      <c r="D16" s="1013"/>
      <c r="F16" s="1029" t="str">
        <f>"3." &amp;mergeValue(A16)</f>
        <v>3.2</v>
      </c>
      <c r="G16" s="815" t="s">
        <v>494</v>
      </c>
      <c r="H16" s="1108"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6" s="816" t="s">
        <v>587</v>
      </c>
      <c r="J16" s="615"/>
      <c r="K16" s="1013"/>
      <c r="L16" s="1013"/>
      <c r="M16" s="1013"/>
      <c r="N16" s="1013"/>
      <c r="O16" s="1013"/>
      <c r="P16" s="1013"/>
      <c r="Q16" s="1013"/>
      <c r="R16" s="1013"/>
      <c r="S16" s="1013"/>
      <c r="T16" s="1013"/>
    </row>
    <row r="17" spans="1:20" s="1007" customFormat="1" ht="22.5">
      <c r="A17" s="1201"/>
      <c r="B17" s="1013"/>
      <c r="C17" s="1013"/>
      <c r="D17" s="1013"/>
      <c r="F17" s="1029" t="str">
        <f>"4."&amp;mergeValue(A17)</f>
        <v>4.2</v>
      </c>
      <c r="G17" s="815" t="s">
        <v>495</v>
      </c>
      <c r="H17" s="1117" t="s">
        <v>457</v>
      </c>
      <c r="I17" s="816"/>
      <c r="J17" s="615"/>
      <c r="K17" s="1013"/>
      <c r="L17" s="1013"/>
      <c r="M17" s="1013"/>
      <c r="N17" s="1013"/>
      <c r="O17" s="1013"/>
      <c r="P17" s="1013"/>
      <c r="Q17" s="1013"/>
      <c r="R17" s="1013"/>
      <c r="S17" s="1013"/>
      <c r="T17" s="1013"/>
    </row>
    <row r="18" spans="1:20" s="1007" customFormat="1" ht="18.75">
      <c r="A18" s="1201"/>
      <c r="B18" s="1201">
        <v>1</v>
      </c>
      <c r="C18" s="1104"/>
      <c r="D18" s="1104"/>
      <c r="F18" s="1029" t="str">
        <f>"4."&amp;mergeValue(A18) &amp;"."&amp;mergeValue(B18)</f>
        <v>4.2.1</v>
      </c>
      <c r="G18" s="830" t="s">
        <v>591</v>
      </c>
      <c r="H18" s="1108" t="str">
        <f>IF(region_name="","",region_name)</f>
        <v>Ленинградская область</v>
      </c>
      <c r="I18" s="816" t="s">
        <v>498</v>
      </c>
      <c r="J18" s="615"/>
      <c r="K18" s="1013"/>
      <c r="L18" s="1013"/>
      <c r="M18" s="1013"/>
      <c r="N18" s="1013"/>
      <c r="O18" s="1013"/>
      <c r="P18" s="1013"/>
      <c r="Q18" s="1013"/>
      <c r="R18" s="1013"/>
      <c r="S18" s="1013"/>
      <c r="T18" s="1013"/>
    </row>
    <row r="19" spans="1:20" s="1007" customFormat="1" ht="22.5">
      <c r="A19" s="1201"/>
      <c r="B19" s="1201"/>
      <c r="C19" s="1201">
        <v>1</v>
      </c>
      <c r="D19" s="1104"/>
      <c r="F19" s="1029" t="str">
        <f>"4."&amp;mergeValue(A19) &amp;"."&amp;mergeValue(B19)&amp;"."&amp;mergeValue(C19)</f>
        <v>4.2.1.1</v>
      </c>
      <c r="G19" s="817" t="s">
        <v>496</v>
      </c>
      <c r="H19" s="1108" t="str">
        <f>IF(Территории!H13="","","" &amp; Территории!H13 &amp; "")</f>
        <v>Всеволожский муниципальный район</v>
      </c>
      <c r="I19" s="816" t="s">
        <v>499</v>
      </c>
      <c r="J19" s="615"/>
      <c r="K19" s="1013"/>
      <c r="L19" s="1013"/>
      <c r="M19" s="1013"/>
      <c r="N19" s="1013"/>
      <c r="O19" s="1013"/>
      <c r="P19" s="1013"/>
      <c r="Q19" s="1013"/>
      <c r="R19" s="1013"/>
      <c r="S19" s="1013"/>
      <c r="T19" s="1013"/>
    </row>
    <row r="20" spans="1:20" s="1007" customFormat="1" ht="18.75">
      <c r="A20" s="1201"/>
      <c r="B20" s="1201"/>
      <c r="C20" s="1201"/>
      <c r="D20" s="1104">
        <v>1</v>
      </c>
      <c r="F20" s="1029" t="str">
        <f>"4."&amp;mergeValue(A20) &amp;"."&amp;mergeValue(B20)&amp;"."&amp;mergeValue(C20)&amp;"."&amp;mergeValue(D20)</f>
        <v>4.2.1.1.1</v>
      </c>
      <c r="G20" s="818" t="s">
        <v>497</v>
      </c>
      <c r="H20" s="1108" t="str">
        <f>IF(Территории!R14="","","" &amp; Территории!R14 &amp; "")</f>
        <v>Заневское (41612155)</v>
      </c>
      <c r="I20" s="1202" t="s">
        <v>590</v>
      </c>
      <c r="J20" s="615"/>
      <c r="K20" s="1013"/>
      <c r="L20" s="1013"/>
      <c r="M20" s="1013"/>
      <c r="N20" s="1013"/>
      <c r="O20" s="1013"/>
      <c r="P20" s="1013"/>
      <c r="Q20" s="1013"/>
      <c r="R20" s="1013"/>
      <c r="S20" s="1013"/>
      <c r="T20" s="1013"/>
    </row>
    <row r="21" spans="1:20" s="1007" customFormat="1" ht="18.75">
      <c r="A21" s="1201"/>
      <c r="B21" s="1201"/>
      <c r="C21" s="1201"/>
      <c r="D21" s="1104">
        <v>2</v>
      </c>
      <c r="F21" s="1029" t="str">
        <f>"4."&amp;mergeValue(A21) &amp;"."&amp;mergeValue(B21)&amp;"."&amp;mergeValue(C21)&amp;"."&amp;mergeValue(D21)</f>
        <v>4.2.1.1.2</v>
      </c>
      <c r="G21" s="818" t="s">
        <v>497</v>
      </c>
      <c r="H21" s="1108" t="str">
        <f>IF(Территории!R15="","","" &amp; Территории!R15 &amp; "")</f>
        <v>Муринское (41612428)</v>
      </c>
      <c r="I21" s="1202"/>
      <c r="J21" s="615"/>
      <c r="K21" s="1013"/>
      <c r="L21" s="1013"/>
      <c r="M21" s="1013"/>
      <c r="N21" s="1013"/>
      <c r="O21" s="1013"/>
      <c r="P21" s="1013"/>
      <c r="Q21" s="1013"/>
      <c r="R21" s="1013"/>
      <c r="S21" s="1013"/>
      <c r="T21" s="1013"/>
    </row>
    <row r="22" spans="1:20" s="1007" customFormat="1" ht="45">
      <c r="A22" s="1201">
        <v>3</v>
      </c>
      <c r="B22" s="1013"/>
      <c r="C22" s="1013"/>
      <c r="D22" s="1013"/>
      <c r="F22" s="1029" t="str">
        <f>"2." &amp;mergeValue(A22)</f>
        <v>2.3</v>
      </c>
      <c r="G22" s="815" t="s">
        <v>493</v>
      </c>
      <c r="H22" s="1108" t="str">
        <f>IF('Перечень тарифов'!R31="","наименование отсутствует","" &amp; 'Перечень тарифов'!R31 &amp; "")</f>
        <v>наименование отсутствует</v>
      </c>
      <c r="I22" s="816" t="s">
        <v>589</v>
      </c>
      <c r="J22" s="615"/>
      <c r="K22" s="1013"/>
      <c r="L22" s="1013"/>
      <c r="M22" s="1013"/>
      <c r="N22" s="1013"/>
      <c r="O22" s="1013"/>
      <c r="P22" s="1013"/>
      <c r="Q22" s="1013"/>
      <c r="R22" s="1013"/>
      <c r="S22" s="1013"/>
      <c r="T22" s="1013"/>
    </row>
    <row r="23" spans="1:20" s="1007" customFormat="1" ht="56.25">
      <c r="A23" s="1201"/>
      <c r="B23" s="1013"/>
      <c r="C23" s="1013"/>
      <c r="D23" s="1013"/>
      <c r="F23" s="1029" t="str">
        <f>"3." &amp;mergeValue(A23)</f>
        <v>3.3</v>
      </c>
      <c r="G23" s="815" t="s">
        <v>494</v>
      </c>
      <c r="H23" s="1108"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3" s="816" t="s">
        <v>587</v>
      </c>
      <c r="J23" s="615"/>
      <c r="K23" s="1013"/>
      <c r="L23" s="1013"/>
      <c r="M23" s="1013"/>
      <c r="N23" s="1013"/>
      <c r="O23" s="1013"/>
      <c r="P23" s="1013"/>
      <c r="Q23" s="1013"/>
      <c r="R23" s="1013"/>
      <c r="S23" s="1013"/>
      <c r="T23" s="1013"/>
    </row>
    <row r="24" spans="1:20" s="1007" customFormat="1" ht="22.5">
      <c r="A24" s="1201"/>
      <c r="B24" s="1013"/>
      <c r="C24" s="1013"/>
      <c r="D24" s="1013"/>
      <c r="F24" s="1029" t="str">
        <f>"4."&amp;mergeValue(A24)</f>
        <v>4.3</v>
      </c>
      <c r="G24" s="815" t="s">
        <v>495</v>
      </c>
      <c r="H24" s="1117" t="s">
        <v>457</v>
      </c>
      <c r="I24" s="816"/>
      <c r="J24" s="615"/>
      <c r="K24" s="1013"/>
      <c r="L24" s="1013"/>
      <c r="M24" s="1013"/>
      <c r="N24" s="1013"/>
      <c r="O24" s="1013"/>
      <c r="P24" s="1013"/>
      <c r="Q24" s="1013"/>
      <c r="R24" s="1013"/>
      <c r="S24" s="1013"/>
      <c r="T24" s="1013"/>
    </row>
    <row r="25" spans="1:20" s="1007" customFormat="1" ht="18.75">
      <c r="A25" s="1201"/>
      <c r="B25" s="1201">
        <v>1</v>
      </c>
      <c r="C25" s="1104"/>
      <c r="D25" s="1104"/>
      <c r="F25" s="1029" t="str">
        <f>"4."&amp;mergeValue(A25) &amp;"."&amp;mergeValue(B25)</f>
        <v>4.3.1</v>
      </c>
      <c r="G25" s="830" t="s">
        <v>591</v>
      </c>
      <c r="H25" s="1108" t="str">
        <f>IF(region_name="","",region_name)</f>
        <v>Ленинградская область</v>
      </c>
      <c r="I25" s="816" t="s">
        <v>498</v>
      </c>
      <c r="J25" s="615"/>
      <c r="K25" s="1013"/>
      <c r="L25" s="1013"/>
      <c r="M25" s="1013"/>
      <c r="N25" s="1013"/>
      <c r="O25" s="1013"/>
      <c r="P25" s="1013"/>
      <c r="Q25" s="1013"/>
      <c r="R25" s="1013"/>
      <c r="S25" s="1013"/>
      <c r="T25" s="1013"/>
    </row>
    <row r="26" spans="1:20" s="1007" customFormat="1" ht="22.5">
      <c r="A26" s="1201"/>
      <c r="B26" s="1201"/>
      <c r="C26" s="1201">
        <v>1</v>
      </c>
      <c r="D26" s="1104"/>
      <c r="F26" s="1029" t="str">
        <f>"4."&amp;mergeValue(A26) &amp;"."&amp;mergeValue(B26)&amp;"."&amp;mergeValue(C26)</f>
        <v>4.3.1.1</v>
      </c>
      <c r="G26" s="817" t="s">
        <v>496</v>
      </c>
      <c r="H26" s="1108" t="str">
        <f>IF(Территории!H13="","","" &amp; Территории!H13 &amp; "")</f>
        <v>Всеволожский муниципальный район</v>
      </c>
      <c r="I26" s="816" t="s">
        <v>499</v>
      </c>
      <c r="J26" s="615"/>
      <c r="K26" s="1013"/>
      <c r="L26" s="1013"/>
      <c r="M26" s="1013"/>
      <c r="N26" s="1013"/>
      <c r="O26" s="1013"/>
      <c r="P26" s="1013"/>
      <c r="Q26" s="1013"/>
      <c r="R26" s="1013"/>
      <c r="S26" s="1013"/>
      <c r="T26" s="1013"/>
    </row>
    <row r="27" spans="1:20" s="1007" customFormat="1" ht="18.75">
      <c r="A27" s="1201"/>
      <c r="B27" s="1201"/>
      <c r="C27" s="1201"/>
      <c r="D27" s="1104">
        <v>1</v>
      </c>
      <c r="F27" s="1029" t="str">
        <f>"4."&amp;mergeValue(A27) &amp;"."&amp;mergeValue(B27)&amp;"."&amp;mergeValue(C27)&amp;"."&amp;mergeValue(D27)</f>
        <v>4.3.1.1.1</v>
      </c>
      <c r="G27" s="818" t="s">
        <v>497</v>
      </c>
      <c r="H27" s="1108" t="str">
        <f>IF(Территории!R14="","","" &amp; Территории!R14 &amp; "")</f>
        <v>Заневское (41612155)</v>
      </c>
      <c r="I27" s="1202" t="s">
        <v>590</v>
      </c>
      <c r="J27" s="615"/>
      <c r="K27" s="1013"/>
      <c r="L27" s="1013"/>
      <c r="M27" s="1013"/>
      <c r="N27" s="1013"/>
      <c r="O27" s="1013"/>
      <c r="P27" s="1013"/>
      <c r="Q27" s="1013"/>
      <c r="R27" s="1013"/>
      <c r="S27" s="1013"/>
      <c r="T27" s="1013"/>
    </row>
    <row r="28" spans="1:20" s="1007" customFormat="1" ht="18.75">
      <c r="A28" s="1201"/>
      <c r="B28" s="1201"/>
      <c r="C28" s="1201"/>
      <c r="D28" s="1104">
        <v>2</v>
      </c>
      <c r="F28" s="1029" t="str">
        <f>"4."&amp;mergeValue(A28) &amp;"."&amp;mergeValue(B28)&amp;"."&amp;mergeValue(C28)&amp;"."&amp;mergeValue(D28)</f>
        <v>4.3.1.1.2</v>
      </c>
      <c r="G28" s="818" t="s">
        <v>497</v>
      </c>
      <c r="H28" s="1108" t="str">
        <f>IF(Территории!R15="","","" &amp; Территории!R15 &amp; "")</f>
        <v>Муринское (41612428)</v>
      </c>
      <c r="I28" s="1202"/>
      <c r="J28" s="615"/>
      <c r="K28" s="1013"/>
      <c r="L28" s="1013"/>
      <c r="M28" s="1013"/>
      <c r="N28" s="1013"/>
      <c r="O28" s="1013"/>
      <c r="P28" s="1013"/>
      <c r="Q28" s="1013"/>
      <c r="R28" s="1013"/>
      <c r="S28" s="1013"/>
      <c r="T28" s="1013"/>
    </row>
    <row r="29" spans="1:20" s="326" customFormat="1" ht="3" customHeight="1">
      <c r="A29" s="327"/>
      <c r="B29" s="327"/>
      <c r="C29" s="327"/>
      <c r="D29" s="327"/>
      <c r="F29" s="325"/>
      <c r="G29" s="417"/>
      <c r="H29" s="418"/>
      <c r="I29" s="226"/>
      <c r="J29" s="327"/>
      <c r="K29" s="327"/>
      <c r="L29" s="327"/>
      <c r="M29" s="327"/>
      <c r="N29" s="327"/>
      <c r="O29" s="327"/>
      <c r="P29" s="327"/>
      <c r="Q29" s="327"/>
      <c r="R29" s="327"/>
      <c r="S29" s="327"/>
      <c r="T29" s="327"/>
    </row>
    <row r="30" spans="1:20" s="326" customFormat="1" ht="15" customHeight="1">
      <c r="A30" s="327"/>
      <c r="B30" s="327"/>
      <c r="C30" s="327"/>
      <c r="D30" s="327"/>
      <c r="F30" s="325"/>
      <c r="G30" s="1196" t="s">
        <v>592</v>
      </c>
      <c r="H30" s="1196"/>
      <c r="I30" s="226"/>
      <c r="J30" s="327"/>
      <c r="K30" s="327"/>
      <c r="L30" s="327"/>
      <c r="M30" s="327"/>
      <c r="N30" s="327"/>
      <c r="O30" s="327"/>
      <c r="P30" s="327"/>
      <c r="Q30" s="327"/>
      <c r="R30" s="327"/>
      <c r="S30" s="327"/>
      <c r="T30" s="327"/>
    </row>
  </sheetData>
  <sheetProtection algorithmName="SHA-512" hashValue="r4eKZkVdi6Sbb1C8xE/vCVI1unqEHK4x1nvKdRJbGl9KS1CJq/ZMrTpxauVYo42ueAJT6xNjW9SbDJ+CcJ0ZQA==" saltValue="CNoVIeTVZ7rF22uFolh/sA==" spinCount="100000" sheet="1" objects="1" scenarios="1" formatColumns="0" formatRows="0"/>
  <mergeCells count="16">
    <mergeCell ref="G30:H30"/>
    <mergeCell ref="F2:H2"/>
    <mergeCell ref="F4:H4"/>
    <mergeCell ref="I4:I5"/>
    <mergeCell ref="A8:A14"/>
    <mergeCell ref="B11:B14"/>
    <mergeCell ref="C12:C14"/>
    <mergeCell ref="I13:I14"/>
    <mergeCell ref="A15:A21"/>
    <mergeCell ref="B18:B21"/>
    <mergeCell ref="C19:C21"/>
    <mergeCell ref="I20:I21"/>
    <mergeCell ref="A22:A28"/>
    <mergeCell ref="B25:B28"/>
    <mergeCell ref="C26:C28"/>
    <mergeCell ref="I27:I28"/>
  </mergeCells>
  <dataValidations count="1">
    <dataValidation type="textLength" operator="lessThanOrEqual" allowBlank="1" showInputMessage="1" showErrorMessage="1" errorTitle="Ошибка" error="Допускается ввод не более 900 символов!" sqref="I29:I3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3"/>
  <sheetViews>
    <sheetView showGridLines="0" topLeftCell="C4" zoomScaleNormal="100" workbookViewId="0">
      <selection activeCell="G12" sqref="G12:G2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9" t="s">
        <v>728</v>
      </c>
      <c r="E5" s="1229"/>
      <c r="F5" s="1229"/>
      <c r="G5" s="437"/>
    </row>
    <row r="6" spans="1:16" ht="3" customHeight="1">
      <c r="C6" s="86"/>
      <c r="D6" s="37"/>
      <c r="E6" s="84"/>
      <c r="F6" s="83"/>
      <c r="G6" s="286"/>
    </row>
    <row r="7" spans="1:16">
      <c r="C7" s="86"/>
      <c r="D7" s="1213" t="s">
        <v>453</v>
      </c>
      <c r="E7" s="1213"/>
      <c r="F7" s="1213"/>
      <c r="G7" s="1273" t="s">
        <v>454</v>
      </c>
    </row>
    <row r="8" spans="1:16">
      <c r="C8" s="86"/>
      <c r="D8" s="103" t="s">
        <v>91</v>
      </c>
      <c r="E8" s="113" t="s">
        <v>456</v>
      </c>
      <c r="F8" s="113" t="s">
        <v>455</v>
      </c>
      <c r="G8" s="1273"/>
    </row>
    <row r="9" spans="1:16" ht="12" customHeight="1">
      <c r="C9" s="86"/>
      <c r="D9" s="42" t="s">
        <v>92</v>
      </c>
      <c r="E9" s="42" t="s">
        <v>48</v>
      </c>
      <c r="F9" s="42" t="s">
        <v>49</v>
      </c>
      <c r="G9" s="42" t="s">
        <v>50</v>
      </c>
    </row>
    <row r="10" spans="1:16" ht="22.5">
      <c r="A10" s="285"/>
      <c r="C10" s="86"/>
      <c r="D10" s="187">
        <v>1</v>
      </c>
      <c r="E10" s="294" t="s">
        <v>690</v>
      </c>
      <c r="F10" s="295" t="s">
        <v>457</v>
      </c>
      <c r="G10" s="196"/>
    </row>
    <row r="11" spans="1:16">
      <c r="A11" s="285"/>
      <c r="C11" s="86"/>
      <c r="D11" s="187" t="s">
        <v>294</v>
      </c>
      <c r="E11" s="287" t="s">
        <v>691</v>
      </c>
      <c r="F11" s="295" t="s">
        <v>457</v>
      </c>
      <c r="G11" s="196"/>
    </row>
    <row r="12" spans="1:16" ht="22.5">
      <c r="A12" s="285"/>
      <c r="C12" s="86"/>
      <c r="D12" s="187" t="s">
        <v>8</v>
      </c>
      <c r="E12" s="289" t="s">
        <v>1929</v>
      </c>
      <c r="F12" s="1086" t="s">
        <v>1942</v>
      </c>
      <c r="G12" s="1203" t="s">
        <v>596</v>
      </c>
    </row>
    <row r="13" spans="1:16" s="1057" customFormat="1" ht="45">
      <c r="A13" s="97"/>
      <c r="B13" s="186"/>
      <c r="C13" s="1109" t="s">
        <v>1899</v>
      </c>
      <c r="D13" s="187" t="s">
        <v>1917</v>
      </c>
      <c r="E13" s="292" t="s">
        <v>1930</v>
      </c>
      <c r="F13" s="1086" t="s">
        <v>1943</v>
      </c>
      <c r="G13" s="1204"/>
      <c r="I13" s="829"/>
      <c r="J13" s="829"/>
    </row>
    <row r="14" spans="1:16" s="1057" customFormat="1" ht="22.5">
      <c r="A14" s="97"/>
      <c r="B14" s="186"/>
      <c r="C14" s="1109" t="s">
        <v>1899</v>
      </c>
      <c r="D14" s="187" t="s">
        <v>1918</v>
      </c>
      <c r="E14" s="292" t="s">
        <v>1931</v>
      </c>
      <c r="F14" s="1086" t="s">
        <v>1944</v>
      </c>
      <c r="G14" s="1204"/>
      <c r="I14" s="829"/>
      <c r="J14" s="829"/>
    </row>
    <row r="15" spans="1:16" s="1057" customFormat="1" ht="22.5">
      <c r="A15" s="97"/>
      <c r="B15" s="186"/>
      <c r="C15" s="1109" t="s">
        <v>1899</v>
      </c>
      <c r="D15" s="187" t="s">
        <v>1919</v>
      </c>
      <c r="E15" s="292" t="s">
        <v>1932</v>
      </c>
      <c r="F15" s="1086" t="s">
        <v>1945</v>
      </c>
      <c r="G15" s="1204"/>
      <c r="I15" s="829"/>
      <c r="J15" s="829"/>
    </row>
    <row r="16" spans="1:16" s="1057" customFormat="1" ht="22.5">
      <c r="A16" s="97"/>
      <c r="B16" s="186"/>
      <c r="C16" s="1109" t="s">
        <v>1899</v>
      </c>
      <c r="D16" s="187" t="s">
        <v>1920</v>
      </c>
      <c r="E16" s="292" t="s">
        <v>1933</v>
      </c>
      <c r="F16" s="1086" t="s">
        <v>1946</v>
      </c>
      <c r="G16" s="1204"/>
      <c r="I16" s="829"/>
      <c r="J16" s="829"/>
    </row>
    <row r="17" spans="1:10" s="1057" customFormat="1" ht="22.5">
      <c r="A17" s="97"/>
      <c r="B17" s="186"/>
      <c r="C17" s="1109" t="s">
        <v>1899</v>
      </c>
      <c r="D17" s="187" t="s">
        <v>1921</v>
      </c>
      <c r="E17" s="292" t="s">
        <v>1934</v>
      </c>
      <c r="F17" s="1086" t="s">
        <v>1947</v>
      </c>
      <c r="G17" s="1204"/>
      <c r="I17" s="829"/>
      <c r="J17" s="829"/>
    </row>
    <row r="18" spans="1:10" s="1057" customFormat="1" ht="22.5">
      <c r="A18" s="97"/>
      <c r="B18" s="186"/>
      <c r="C18" s="1109" t="s">
        <v>1899</v>
      </c>
      <c r="D18" s="187" t="s">
        <v>1922</v>
      </c>
      <c r="E18" s="292" t="s">
        <v>1935</v>
      </c>
      <c r="F18" s="1086" t="s">
        <v>1948</v>
      </c>
      <c r="G18" s="1204"/>
      <c r="I18" s="829"/>
      <c r="J18" s="829"/>
    </row>
    <row r="19" spans="1:10" s="1057" customFormat="1" ht="22.5">
      <c r="A19" s="97"/>
      <c r="B19" s="186"/>
      <c r="C19" s="1109" t="s">
        <v>1899</v>
      </c>
      <c r="D19" s="187" t="s">
        <v>1923</v>
      </c>
      <c r="E19" s="292" t="s">
        <v>1936</v>
      </c>
      <c r="F19" s="1086" t="s">
        <v>1949</v>
      </c>
      <c r="G19" s="1204"/>
      <c r="I19" s="829"/>
      <c r="J19" s="829"/>
    </row>
    <row r="20" spans="1:10" s="1057" customFormat="1" ht="22.5">
      <c r="A20" s="97"/>
      <c r="B20" s="186"/>
      <c r="C20" s="1109" t="s">
        <v>1899</v>
      </c>
      <c r="D20" s="187" t="s">
        <v>1924</v>
      </c>
      <c r="E20" s="292" t="s">
        <v>1937</v>
      </c>
      <c r="F20" s="1086" t="s">
        <v>1950</v>
      </c>
      <c r="G20" s="1204"/>
      <c r="I20" s="829"/>
      <c r="J20" s="829"/>
    </row>
    <row r="21" spans="1:10" s="1057" customFormat="1" ht="45">
      <c r="A21" s="97"/>
      <c r="B21" s="186"/>
      <c r="C21" s="1109" t="s">
        <v>1899</v>
      </c>
      <c r="D21" s="187" t="s">
        <v>1925</v>
      </c>
      <c r="E21" s="292" t="s">
        <v>1938</v>
      </c>
      <c r="F21" s="1086" t="s">
        <v>1951</v>
      </c>
      <c r="G21" s="1204"/>
      <c r="I21" s="829"/>
      <c r="J21" s="829"/>
    </row>
    <row r="22" spans="1:10" s="1057" customFormat="1" ht="22.5">
      <c r="A22" s="97"/>
      <c r="B22" s="186"/>
      <c r="C22" s="1109" t="s">
        <v>1899</v>
      </c>
      <c r="D22" s="187" t="s">
        <v>1926</v>
      </c>
      <c r="E22" s="292" t="s">
        <v>1939</v>
      </c>
      <c r="F22" s="1086" t="s">
        <v>1952</v>
      </c>
      <c r="G22" s="1204"/>
      <c r="I22" s="829"/>
      <c r="J22" s="829"/>
    </row>
    <row r="23" spans="1:10" s="1057" customFormat="1" ht="22.5">
      <c r="A23" s="97"/>
      <c r="B23" s="186"/>
      <c r="C23" s="1109" t="s">
        <v>1899</v>
      </c>
      <c r="D23" s="187" t="s">
        <v>1927</v>
      </c>
      <c r="E23" s="292" t="s">
        <v>1940</v>
      </c>
      <c r="F23" s="1086" t="s">
        <v>1953</v>
      </c>
      <c r="G23" s="1204"/>
      <c r="I23" s="829"/>
      <c r="J23" s="829"/>
    </row>
    <row r="24" spans="1:10" s="1057" customFormat="1" ht="22.5">
      <c r="A24" s="97"/>
      <c r="B24" s="186"/>
      <c r="C24" s="1109" t="s">
        <v>1899</v>
      </c>
      <c r="D24" s="187" t="s">
        <v>1928</v>
      </c>
      <c r="E24" s="292" t="s">
        <v>1941</v>
      </c>
      <c r="F24" s="1086" t="s">
        <v>1954</v>
      </c>
      <c r="G24" s="1204"/>
      <c r="I24" s="829"/>
      <c r="J24" s="829"/>
    </row>
    <row r="25" spans="1:10" ht="15" customHeight="1">
      <c r="A25" s="285"/>
      <c r="C25" s="86"/>
      <c r="D25" s="114"/>
      <c r="E25" s="301" t="s">
        <v>327</v>
      </c>
      <c r="F25" s="298"/>
      <c r="G25" s="1205"/>
    </row>
    <row r="26" spans="1:10">
      <c r="A26" s="285"/>
      <c r="C26" s="86"/>
      <c r="D26" s="187" t="s">
        <v>328</v>
      </c>
      <c r="E26" s="287" t="s">
        <v>692</v>
      </c>
      <c r="F26" s="295" t="s">
        <v>457</v>
      </c>
      <c r="G26" s="789"/>
    </row>
    <row r="27" spans="1:10" ht="42.95" customHeight="1">
      <c r="A27" s="285"/>
      <c r="C27" s="86"/>
      <c r="D27" s="187" t="s">
        <v>442</v>
      </c>
      <c r="E27" s="289" t="s">
        <v>1955</v>
      </c>
      <c r="F27" s="1093" t="s">
        <v>1956</v>
      </c>
      <c r="G27" s="1203" t="s">
        <v>693</v>
      </c>
    </row>
    <row r="28" spans="1:10" s="799" customFormat="1" ht="15" customHeight="1">
      <c r="A28" s="803"/>
      <c r="B28" s="186"/>
      <c r="C28" s="686"/>
      <c r="D28" s="824"/>
      <c r="E28" s="827" t="s">
        <v>327</v>
      </c>
      <c r="F28" s="790"/>
      <c r="G28" s="1205"/>
      <c r="I28" s="829"/>
      <c r="J28" s="829"/>
    </row>
    <row r="29" spans="1:10" s="799" customFormat="1">
      <c r="A29" s="803"/>
      <c r="B29" s="186"/>
      <c r="C29" s="686"/>
      <c r="D29" s="187" t="s">
        <v>731</v>
      </c>
      <c r="E29" s="782" t="s">
        <v>733</v>
      </c>
      <c r="F29" s="295" t="s">
        <v>457</v>
      </c>
      <c r="G29" s="789"/>
      <c r="I29" s="829"/>
      <c r="J29" s="829"/>
    </row>
    <row r="30" spans="1:10" s="799" customFormat="1" ht="18.75" hidden="1">
      <c r="A30" s="803"/>
      <c r="B30" s="186"/>
      <c r="C30" s="686"/>
      <c r="D30" s="785" t="s">
        <v>732</v>
      </c>
      <c r="E30" s="784"/>
      <c r="F30" s="783"/>
      <c r="G30" s="798"/>
      <c r="H30" s="786"/>
      <c r="I30" s="829"/>
      <c r="J30" s="829"/>
    </row>
    <row r="31" spans="1:10" ht="15" customHeight="1">
      <c r="A31" s="285"/>
      <c r="C31" s="86"/>
      <c r="D31" s="114"/>
      <c r="E31" s="827" t="s">
        <v>327</v>
      </c>
      <c r="F31" s="790"/>
      <c r="G31" s="791"/>
    </row>
    <row r="32" spans="1:10" ht="3" customHeight="1"/>
    <row r="33" spans="4:16">
      <c r="D33" s="788" t="s">
        <v>729</v>
      </c>
      <c r="E33" s="787" t="s">
        <v>730</v>
      </c>
      <c r="F33" s="725"/>
      <c r="G33" s="725"/>
      <c r="H33" s="725"/>
      <c r="I33" s="725"/>
      <c r="J33" s="725"/>
      <c r="K33" s="725"/>
      <c r="L33" s="725"/>
      <c r="M33" s="725"/>
      <c r="N33" s="725"/>
      <c r="O33" s="725"/>
      <c r="P33" s="725"/>
    </row>
  </sheetData>
  <sheetProtection algorithmName="SHA-512" hashValue="mHWZ2qCIq3WH5apdoZgJV0dkK6BI6mky/85yjXqyrToDKmbBpeYZ2DCHng8wBUL8l3+XTbClYxEZAJG+6KD9Ng==" saltValue="4LENACvK+Qtz4jlzPeQ+MA==" spinCount="100000" sheet="1" objects="1" scenarios="1" formatColumns="0" formatRows="0"/>
  <dataConsolidate link="1"/>
  <mergeCells count="5">
    <mergeCell ref="G27:G28"/>
    <mergeCell ref="D7:F7"/>
    <mergeCell ref="G7:G8"/>
    <mergeCell ref="G12:G2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7:F28 F12:F24">
      <formula1>900</formula1>
    </dataValidation>
    <dataValidation type="textLength" operator="lessThanOrEqual" allowBlank="1" showInputMessage="1" showErrorMessage="1" errorTitle="Ошибка" error="Допускается ввод не более 900 символов!" sqref="G12 E27 G27 G30 E12:E24">
      <formula1>900</formula1>
    </dataValidation>
  </dataValidations>
  <hyperlinks>
    <hyperlink ref="F24" location="'Форма 4.7'!$F$24" tooltip="Кликните по гиперссылке, чтобы перейти по ссылке на обосновывающие документы или отредактировать её" display="https://portal.eias.ru/Portal/DownloadPage.aspx?type=12&amp;guid=733fb1b4-9279-418c-94ec-56d8a7f8f75f"/>
    <hyperlink ref="F23" location="'Форма 4.7'!$F$23" tooltip="Кликните по гиперссылке, чтобы перейти по ссылке на обосновывающие документы или отредактировать её" display="https://portal.eias.ru/Portal/DownloadPage.aspx?type=12&amp;guid=d4ee0313-4bb3-4a8e-974f-418b27472210"/>
    <hyperlink ref="F22" location="'Форма 4.7'!$F$22" tooltip="Кликните по гиперссылке, чтобы перейти по ссылке на обосновывающие документы или отредактировать её" display="https://portal.eias.ru/Portal/DownloadPage.aspx?type=12&amp;guid=038f486b-4914-4cf2-a6aa-814c0e9686c7"/>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fa69455d-8ac9-4dce-8d4a-d4cd07658cc8"/>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8a00c211-cd72-45dd-b04b-af81261c1a99"/>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e7942940-4ff7-4387-8455-90bddf3be16d"/>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01a2355b-edb1-4a4e-b4bb-9f7b75ed1e1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a29379fb-aa62-461c-aaaf-99c41826b5fb"/>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b79ad33f-2be9-4e36-b8a0-a5d73caab3e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fa3280d-87dc-460f-92ba-b198443283ac"/>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bbbfa137-e624-4042-88a7-97f916b8ad9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d6d28891-062e-4ab6-b19d-2a01e9b1e7fd"/>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e612d8d6-0922-4c3c-b0e5-71d505d14d6e"/>
    <hyperlink ref="F27" location="'Форма 4.7'!$F$27" tooltip="Кликните по гиперссылке, чтобы перейти по ссылке на обосновывающие документы или отредактировать её" display="https://portal.eias.ru/Portal/DownloadPage.aspx?type=12&amp;guid=8bddb039-5752-4a5d-bf7b-fda4ff8f6821"/>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0"/>
  <sheetViews>
    <sheetView showGridLines="0" topLeftCell="E1" zoomScaleNormal="100" workbookViewId="0">
      <selection activeCell="G34" sqref="G34"/>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57" customWidth="1"/>
    <col min="7" max="7" width="37.7109375" style="1057" customWidth="1"/>
    <col min="8" max="8" width="66.85546875" style="1057" customWidth="1"/>
    <col min="9" max="9" width="115.7109375" style="1057" customWidth="1"/>
    <col min="10" max="11" width="10.5703125" style="1008"/>
    <col min="12" max="12" width="11.140625" style="1008" customWidth="1"/>
    <col min="13" max="20" width="10.5703125" style="1008"/>
    <col min="21" max="16384" width="10.5703125" style="1057"/>
  </cols>
  <sheetData>
    <row r="1" spans="1:20" ht="3" customHeight="1">
      <c r="A1" s="1014" t="s">
        <v>209</v>
      </c>
    </row>
    <row r="2" spans="1:20" ht="22.5">
      <c r="F2" s="1197" t="s">
        <v>490</v>
      </c>
      <c r="G2" s="1198"/>
      <c r="H2" s="1199"/>
      <c r="I2" s="806"/>
    </row>
    <row r="3" spans="1:20" ht="3" customHeight="1"/>
    <row r="4" spans="1:20" s="1007" customFormat="1" ht="11.25">
      <c r="A4" s="1013"/>
      <c r="B4" s="1013"/>
      <c r="C4" s="1013"/>
      <c r="D4" s="1013"/>
      <c r="F4" s="1151" t="s">
        <v>453</v>
      </c>
      <c r="G4" s="1151"/>
      <c r="H4" s="1151"/>
      <c r="I4" s="1200" t="s">
        <v>454</v>
      </c>
      <c r="J4" s="1013"/>
      <c r="K4" s="1013"/>
      <c r="L4" s="1013"/>
      <c r="M4" s="1013"/>
      <c r="N4" s="1013"/>
      <c r="O4" s="1013"/>
      <c r="P4" s="1013"/>
      <c r="Q4" s="1013"/>
      <c r="R4" s="1013"/>
      <c r="S4" s="1013"/>
      <c r="T4" s="1013"/>
    </row>
    <row r="5" spans="1:20" s="1007" customFormat="1" ht="11.25" customHeight="1">
      <c r="A5" s="1013"/>
      <c r="B5" s="1013"/>
      <c r="C5" s="1013"/>
      <c r="D5" s="1013"/>
      <c r="F5" s="1103" t="s">
        <v>91</v>
      </c>
      <c r="G5" s="810" t="s">
        <v>456</v>
      </c>
      <c r="H5" s="1117" t="s">
        <v>441</v>
      </c>
      <c r="I5" s="1200"/>
      <c r="J5" s="1013"/>
      <c r="K5" s="1013"/>
      <c r="L5" s="1013"/>
      <c r="M5" s="1013"/>
      <c r="N5" s="1013"/>
      <c r="O5" s="1013"/>
      <c r="P5" s="1013"/>
      <c r="Q5" s="1013"/>
      <c r="R5" s="1013"/>
      <c r="S5" s="1013"/>
      <c r="T5" s="1013"/>
    </row>
    <row r="6" spans="1:20" s="1007" customFormat="1" ht="12" customHeight="1">
      <c r="A6" s="1013"/>
      <c r="B6" s="1013"/>
      <c r="C6" s="1013"/>
      <c r="D6" s="1013"/>
      <c r="F6" s="811" t="s">
        <v>92</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491</v>
      </c>
      <c r="H7" s="1108" t="str">
        <f>IF(dateCh="","",dateCh)</f>
        <v>19.12.2019</v>
      </c>
      <c r="I7" s="816" t="s">
        <v>492</v>
      </c>
      <c r="J7" s="615"/>
      <c r="K7" s="1013"/>
      <c r="L7" s="1013"/>
      <c r="M7" s="1013"/>
      <c r="N7" s="1013"/>
      <c r="O7" s="1013"/>
      <c r="P7" s="1013"/>
      <c r="Q7" s="1013"/>
      <c r="R7" s="1013"/>
      <c r="S7" s="1013"/>
      <c r="T7" s="1013"/>
    </row>
    <row r="8" spans="1:20" s="1007" customFormat="1" ht="45">
      <c r="A8" s="1201">
        <v>1</v>
      </c>
      <c r="B8" s="1013"/>
      <c r="C8" s="1013"/>
      <c r="D8" s="1013"/>
      <c r="F8" s="1029" t="str">
        <f>"2." &amp;mergeValue(A8)</f>
        <v>2.1</v>
      </c>
      <c r="G8" s="815" t="s">
        <v>493</v>
      </c>
      <c r="H8" s="1108" t="str">
        <f>IF('Перечень тарифов'!R21="","наименование отсутствует","" &amp; 'Перечень тарифов'!R21 &amp; "")</f>
        <v>наименование отсутствует</v>
      </c>
      <c r="I8" s="816" t="s">
        <v>589</v>
      </c>
      <c r="J8" s="615"/>
      <c r="K8" s="1013"/>
      <c r="L8" s="1013"/>
      <c r="M8" s="1013"/>
      <c r="N8" s="1013"/>
      <c r="O8" s="1013"/>
      <c r="P8" s="1013"/>
      <c r="Q8" s="1013"/>
      <c r="R8" s="1013"/>
      <c r="S8" s="1013"/>
      <c r="T8" s="1013"/>
    </row>
    <row r="9" spans="1:20" s="1007" customFormat="1" ht="56.25">
      <c r="A9" s="1201"/>
      <c r="B9" s="1013"/>
      <c r="C9" s="1013"/>
      <c r="D9" s="1013"/>
      <c r="F9" s="1029" t="str">
        <f>"3." &amp;mergeValue(A9)</f>
        <v>3.1</v>
      </c>
      <c r="G9" s="815" t="s">
        <v>494</v>
      </c>
      <c r="H9" s="1108"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816" t="s">
        <v>587</v>
      </c>
      <c r="J9" s="615"/>
      <c r="K9" s="1013"/>
      <c r="L9" s="1013"/>
      <c r="M9" s="1013"/>
      <c r="N9" s="1013"/>
      <c r="O9" s="1013"/>
      <c r="P9" s="1013"/>
      <c r="Q9" s="1013"/>
      <c r="R9" s="1013"/>
      <c r="S9" s="1013"/>
      <c r="T9" s="1013"/>
    </row>
    <row r="10" spans="1:20" s="1007" customFormat="1" ht="22.5">
      <c r="A10" s="1201"/>
      <c r="B10" s="1013"/>
      <c r="C10" s="1013"/>
      <c r="D10" s="1013"/>
      <c r="F10" s="1029" t="str">
        <f>"4."&amp;mergeValue(A10)</f>
        <v>4.1</v>
      </c>
      <c r="G10" s="815" t="s">
        <v>495</v>
      </c>
      <c r="H10" s="1117" t="s">
        <v>457</v>
      </c>
      <c r="I10" s="816"/>
      <c r="J10" s="615"/>
      <c r="K10" s="1013"/>
      <c r="L10" s="1013"/>
      <c r="M10" s="1013"/>
      <c r="N10" s="1013"/>
      <c r="O10" s="1013"/>
      <c r="P10" s="1013"/>
      <c r="Q10" s="1013"/>
      <c r="R10" s="1013"/>
      <c r="S10" s="1013"/>
      <c r="T10" s="1013"/>
    </row>
    <row r="11" spans="1:20" s="1007" customFormat="1" ht="18.75">
      <c r="A11" s="1201"/>
      <c r="B11" s="1201">
        <v>1</v>
      </c>
      <c r="C11" s="1104"/>
      <c r="D11" s="1104"/>
      <c r="F11" s="1029" t="str">
        <f>"4."&amp;mergeValue(A11) &amp;"."&amp;mergeValue(B11)</f>
        <v>4.1.1</v>
      </c>
      <c r="G11" s="830" t="s">
        <v>591</v>
      </c>
      <c r="H11" s="1108" t="str">
        <f>IF(region_name="","",region_name)</f>
        <v>Ленинградская область</v>
      </c>
      <c r="I11" s="816" t="s">
        <v>498</v>
      </c>
      <c r="J11" s="615"/>
      <c r="K11" s="1013"/>
      <c r="L11" s="1013"/>
      <c r="M11" s="1013"/>
      <c r="N11" s="1013"/>
      <c r="O11" s="1013"/>
      <c r="P11" s="1013"/>
      <c r="Q11" s="1013"/>
      <c r="R11" s="1013"/>
      <c r="S11" s="1013"/>
      <c r="T11" s="1013"/>
    </row>
    <row r="12" spans="1:20" s="1007" customFormat="1" ht="22.5">
      <c r="A12" s="1201"/>
      <c r="B12" s="1201"/>
      <c r="C12" s="1201">
        <v>1</v>
      </c>
      <c r="D12" s="1104"/>
      <c r="F12" s="1029" t="str">
        <f>"4."&amp;mergeValue(A12) &amp;"."&amp;mergeValue(B12)&amp;"."&amp;mergeValue(C12)</f>
        <v>4.1.1.1</v>
      </c>
      <c r="G12" s="817" t="s">
        <v>496</v>
      </c>
      <c r="H12" s="1108" t="str">
        <f>IF(Территории!H13="","","" &amp; Территории!H13 &amp; "")</f>
        <v>Всеволожский муниципальный район</v>
      </c>
      <c r="I12" s="816" t="s">
        <v>499</v>
      </c>
      <c r="J12" s="615"/>
      <c r="K12" s="1013"/>
      <c r="L12" s="1013"/>
      <c r="M12" s="1013"/>
      <c r="N12" s="1013"/>
      <c r="O12" s="1013"/>
      <c r="P12" s="1013"/>
      <c r="Q12" s="1013"/>
      <c r="R12" s="1013"/>
      <c r="S12" s="1013"/>
      <c r="T12" s="1013"/>
    </row>
    <row r="13" spans="1:20" s="1007" customFormat="1" ht="18.75">
      <c r="A13" s="1201"/>
      <c r="B13" s="1201"/>
      <c r="C13" s="1201"/>
      <c r="D13" s="1104">
        <v>1</v>
      </c>
      <c r="F13" s="1029" t="str">
        <f>"4."&amp;mergeValue(A13) &amp;"."&amp;mergeValue(B13)&amp;"."&amp;mergeValue(C13)&amp;"."&amp;mergeValue(D13)</f>
        <v>4.1.1.1.1</v>
      </c>
      <c r="G13" s="818" t="s">
        <v>497</v>
      </c>
      <c r="H13" s="1108" t="str">
        <f>IF(Территории!R14="","","" &amp; Территории!R14 &amp; "")</f>
        <v>Заневское (41612155)</v>
      </c>
      <c r="I13" s="1202" t="s">
        <v>590</v>
      </c>
      <c r="J13" s="615"/>
      <c r="K13" s="1013"/>
      <c r="L13" s="1013"/>
      <c r="M13" s="1013"/>
      <c r="N13" s="1013"/>
      <c r="O13" s="1013"/>
      <c r="P13" s="1013"/>
      <c r="Q13" s="1013"/>
      <c r="R13" s="1013"/>
      <c r="S13" s="1013"/>
      <c r="T13" s="1013"/>
    </row>
    <row r="14" spans="1:20" s="1007" customFormat="1" ht="18.75">
      <c r="A14" s="1201"/>
      <c r="B14" s="1201"/>
      <c r="C14" s="1201"/>
      <c r="D14" s="1104">
        <v>2</v>
      </c>
      <c r="F14" s="1029" t="str">
        <f>"4."&amp;mergeValue(A14) &amp;"."&amp;mergeValue(B14)&amp;"."&amp;mergeValue(C14)&amp;"."&amp;mergeValue(D14)</f>
        <v>4.1.1.1.2</v>
      </c>
      <c r="G14" s="818" t="s">
        <v>497</v>
      </c>
      <c r="H14" s="1108" t="str">
        <f>IF(Территории!R15="","","" &amp; Территории!R15 &amp; "")</f>
        <v>Муринское (41612428)</v>
      </c>
      <c r="I14" s="1202"/>
      <c r="J14" s="615"/>
      <c r="K14" s="1013"/>
      <c r="L14" s="1013"/>
      <c r="M14" s="1013"/>
      <c r="N14" s="1013"/>
      <c r="O14" s="1013"/>
      <c r="P14" s="1013"/>
      <c r="Q14" s="1013"/>
      <c r="R14" s="1013"/>
      <c r="S14" s="1013"/>
      <c r="T14" s="1013"/>
    </row>
    <row r="15" spans="1:20" s="1007" customFormat="1" ht="45">
      <c r="A15" s="1201">
        <v>2</v>
      </c>
      <c r="B15" s="1013"/>
      <c r="C15" s="1013"/>
      <c r="D15" s="1013"/>
      <c r="F15" s="1029" t="str">
        <f>"2." &amp;mergeValue(A15)</f>
        <v>2.2</v>
      </c>
      <c r="G15" s="815" t="s">
        <v>493</v>
      </c>
      <c r="H15" s="1108" t="str">
        <f>IF('Перечень тарифов'!R26="","наименование отсутствует","" &amp; 'Перечень тарифов'!R26 &amp; "")</f>
        <v>наименование отсутствует</v>
      </c>
      <c r="I15" s="816" t="s">
        <v>589</v>
      </c>
      <c r="J15" s="615"/>
      <c r="K15" s="1013"/>
      <c r="L15" s="1013"/>
      <c r="M15" s="1013"/>
      <c r="N15" s="1013"/>
      <c r="O15" s="1013"/>
      <c r="P15" s="1013"/>
      <c r="Q15" s="1013"/>
      <c r="R15" s="1013"/>
      <c r="S15" s="1013"/>
      <c r="T15" s="1013"/>
    </row>
    <row r="16" spans="1:20" s="1007" customFormat="1" ht="56.25">
      <c r="A16" s="1201"/>
      <c r="B16" s="1013"/>
      <c r="C16" s="1013"/>
      <c r="D16" s="1013"/>
      <c r="F16" s="1029" t="str">
        <f>"3." &amp;mergeValue(A16)</f>
        <v>3.2</v>
      </c>
      <c r="G16" s="815" t="s">
        <v>494</v>
      </c>
      <c r="H16" s="1108"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6" s="816" t="s">
        <v>587</v>
      </c>
      <c r="J16" s="615"/>
      <c r="K16" s="1013"/>
      <c r="L16" s="1013"/>
      <c r="M16" s="1013"/>
      <c r="N16" s="1013"/>
      <c r="O16" s="1013"/>
      <c r="P16" s="1013"/>
      <c r="Q16" s="1013"/>
      <c r="R16" s="1013"/>
      <c r="S16" s="1013"/>
      <c r="T16" s="1013"/>
    </row>
    <row r="17" spans="1:20" s="1007" customFormat="1" ht="22.5">
      <c r="A17" s="1201"/>
      <c r="B17" s="1013"/>
      <c r="C17" s="1013"/>
      <c r="D17" s="1013"/>
      <c r="F17" s="1029" t="str">
        <f>"4."&amp;mergeValue(A17)</f>
        <v>4.2</v>
      </c>
      <c r="G17" s="815" t="s">
        <v>495</v>
      </c>
      <c r="H17" s="1117" t="s">
        <v>457</v>
      </c>
      <c r="I17" s="816"/>
      <c r="J17" s="615"/>
      <c r="K17" s="1013"/>
      <c r="L17" s="1013"/>
      <c r="M17" s="1013"/>
      <c r="N17" s="1013"/>
      <c r="O17" s="1013"/>
      <c r="P17" s="1013"/>
      <c r="Q17" s="1013"/>
      <c r="R17" s="1013"/>
      <c r="S17" s="1013"/>
      <c r="T17" s="1013"/>
    </row>
    <row r="18" spans="1:20" s="1007" customFormat="1" ht="18.75">
      <c r="A18" s="1201"/>
      <c r="B18" s="1201">
        <v>1</v>
      </c>
      <c r="C18" s="1104"/>
      <c r="D18" s="1104"/>
      <c r="F18" s="1029" t="str">
        <f>"4."&amp;mergeValue(A18) &amp;"."&amp;mergeValue(B18)</f>
        <v>4.2.1</v>
      </c>
      <c r="G18" s="830" t="s">
        <v>591</v>
      </c>
      <c r="H18" s="1108" t="str">
        <f>IF(region_name="","",region_name)</f>
        <v>Ленинградская область</v>
      </c>
      <c r="I18" s="816" t="s">
        <v>498</v>
      </c>
      <c r="J18" s="615"/>
      <c r="K18" s="1013"/>
      <c r="L18" s="1013"/>
      <c r="M18" s="1013"/>
      <c r="N18" s="1013"/>
      <c r="O18" s="1013"/>
      <c r="P18" s="1013"/>
      <c r="Q18" s="1013"/>
      <c r="R18" s="1013"/>
      <c r="S18" s="1013"/>
      <c r="T18" s="1013"/>
    </row>
    <row r="19" spans="1:20" s="1007" customFormat="1" ht="22.5">
      <c r="A19" s="1201"/>
      <c r="B19" s="1201"/>
      <c r="C19" s="1201">
        <v>1</v>
      </c>
      <c r="D19" s="1104"/>
      <c r="F19" s="1029" t="str">
        <f>"4."&amp;mergeValue(A19) &amp;"."&amp;mergeValue(B19)&amp;"."&amp;mergeValue(C19)</f>
        <v>4.2.1.1</v>
      </c>
      <c r="G19" s="817" t="s">
        <v>496</v>
      </c>
      <c r="H19" s="1108" t="str">
        <f>IF(Территории!H13="","","" &amp; Территории!H13 &amp; "")</f>
        <v>Всеволожский муниципальный район</v>
      </c>
      <c r="I19" s="816" t="s">
        <v>499</v>
      </c>
      <c r="J19" s="615"/>
      <c r="K19" s="1013"/>
      <c r="L19" s="1013"/>
      <c r="M19" s="1013"/>
      <c r="N19" s="1013"/>
      <c r="O19" s="1013"/>
      <c r="P19" s="1013"/>
      <c r="Q19" s="1013"/>
      <c r="R19" s="1013"/>
      <c r="S19" s="1013"/>
      <c r="T19" s="1013"/>
    </row>
    <row r="20" spans="1:20" s="1007" customFormat="1" ht="18.75">
      <c r="A20" s="1201"/>
      <c r="B20" s="1201"/>
      <c r="C20" s="1201"/>
      <c r="D20" s="1104">
        <v>1</v>
      </c>
      <c r="F20" s="1029" t="str">
        <f>"4."&amp;mergeValue(A20) &amp;"."&amp;mergeValue(B20)&amp;"."&amp;mergeValue(C20)&amp;"."&amp;mergeValue(D20)</f>
        <v>4.2.1.1.1</v>
      </c>
      <c r="G20" s="818" t="s">
        <v>497</v>
      </c>
      <c r="H20" s="1108" t="str">
        <f>IF(Территории!R14="","","" &amp; Территории!R14 &amp; "")</f>
        <v>Заневское (41612155)</v>
      </c>
      <c r="I20" s="1202" t="s">
        <v>590</v>
      </c>
      <c r="J20" s="615"/>
      <c r="K20" s="1013"/>
      <c r="L20" s="1013"/>
      <c r="M20" s="1013"/>
      <c r="N20" s="1013"/>
      <c r="O20" s="1013"/>
      <c r="P20" s="1013"/>
      <c r="Q20" s="1013"/>
      <c r="R20" s="1013"/>
      <c r="S20" s="1013"/>
      <c r="T20" s="1013"/>
    </row>
    <row r="21" spans="1:20" s="1007" customFormat="1" ht="18.75">
      <c r="A21" s="1201"/>
      <c r="B21" s="1201"/>
      <c r="C21" s="1201"/>
      <c r="D21" s="1104">
        <v>2</v>
      </c>
      <c r="F21" s="1029" t="str">
        <f>"4."&amp;mergeValue(A21) &amp;"."&amp;mergeValue(B21)&amp;"."&amp;mergeValue(C21)&amp;"."&amp;mergeValue(D21)</f>
        <v>4.2.1.1.2</v>
      </c>
      <c r="G21" s="818" t="s">
        <v>497</v>
      </c>
      <c r="H21" s="1108" t="str">
        <f>IF(Территории!R15="","","" &amp; Территории!R15 &amp; "")</f>
        <v>Муринское (41612428)</v>
      </c>
      <c r="I21" s="1202"/>
      <c r="J21" s="615"/>
      <c r="K21" s="1013"/>
      <c r="L21" s="1013"/>
      <c r="M21" s="1013"/>
      <c r="N21" s="1013"/>
      <c r="O21" s="1013"/>
      <c r="P21" s="1013"/>
      <c r="Q21" s="1013"/>
      <c r="R21" s="1013"/>
      <c r="S21" s="1013"/>
      <c r="T21" s="1013"/>
    </row>
    <row r="22" spans="1:20" s="1007" customFormat="1" ht="45">
      <c r="A22" s="1201">
        <v>3</v>
      </c>
      <c r="B22" s="1013"/>
      <c r="C22" s="1013"/>
      <c r="D22" s="1013"/>
      <c r="F22" s="1029" t="str">
        <f>"2." &amp;mergeValue(A22)</f>
        <v>2.3</v>
      </c>
      <c r="G22" s="815" t="s">
        <v>493</v>
      </c>
      <c r="H22" s="1108" t="str">
        <f>IF('Перечень тарифов'!R31="","наименование отсутствует","" &amp; 'Перечень тарифов'!R31 &amp; "")</f>
        <v>наименование отсутствует</v>
      </c>
      <c r="I22" s="816" t="s">
        <v>589</v>
      </c>
      <c r="J22" s="615"/>
      <c r="K22" s="1013"/>
      <c r="L22" s="1013"/>
      <c r="M22" s="1013"/>
      <c r="N22" s="1013"/>
      <c r="O22" s="1013"/>
      <c r="P22" s="1013"/>
      <c r="Q22" s="1013"/>
      <c r="R22" s="1013"/>
      <c r="S22" s="1013"/>
      <c r="T22" s="1013"/>
    </row>
    <row r="23" spans="1:20" s="1007" customFormat="1" ht="56.25">
      <c r="A23" s="1201"/>
      <c r="B23" s="1013"/>
      <c r="C23" s="1013"/>
      <c r="D23" s="1013"/>
      <c r="F23" s="1029" t="str">
        <f>"3." &amp;mergeValue(A23)</f>
        <v>3.3</v>
      </c>
      <c r="G23" s="815" t="s">
        <v>494</v>
      </c>
      <c r="H23" s="1108"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3" s="816" t="s">
        <v>587</v>
      </c>
      <c r="J23" s="615"/>
      <c r="K23" s="1013"/>
      <c r="L23" s="1013"/>
      <c r="M23" s="1013"/>
      <c r="N23" s="1013"/>
      <c r="O23" s="1013"/>
      <c r="P23" s="1013"/>
      <c r="Q23" s="1013"/>
      <c r="R23" s="1013"/>
      <c r="S23" s="1013"/>
      <c r="T23" s="1013"/>
    </row>
    <row r="24" spans="1:20" s="1007" customFormat="1" ht="22.5">
      <c r="A24" s="1201"/>
      <c r="B24" s="1013"/>
      <c r="C24" s="1013"/>
      <c r="D24" s="1013"/>
      <c r="F24" s="1029" t="str">
        <f>"4."&amp;mergeValue(A24)</f>
        <v>4.3</v>
      </c>
      <c r="G24" s="815" t="s">
        <v>495</v>
      </c>
      <c r="H24" s="1117" t="s">
        <v>457</v>
      </c>
      <c r="I24" s="816"/>
      <c r="J24" s="615"/>
      <c r="K24" s="1013"/>
      <c r="L24" s="1013"/>
      <c r="M24" s="1013"/>
      <c r="N24" s="1013"/>
      <c r="O24" s="1013"/>
      <c r="P24" s="1013"/>
      <c r="Q24" s="1013"/>
      <c r="R24" s="1013"/>
      <c r="S24" s="1013"/>
      <c r="T24" s="1013"/>
    </row>
    <row r="25" spans="1:20" s="1007" customFormat="1" ht="18.75">
      <c r="A25" s="1201"/>
      <c r="B25" s="1201">
        <v>1</v>
      </c>
      <c r="C25" s="1104"/>
      <c r="D25" s="1104"/>
      <c r="F25" s="1029" t="str">
        <f>"4."&amp;mergeValue(A25) &amp;"."&amp;mergeValue(B25)</f>
        <v>4.3.1</v>
      </c>
      <c r="G25" s="830" t="s">
        <v>591</v>
      </c>
      <c r="H25" s="1108" t="str">
        <f>IF(region_name="","",region_name)</f>
        <v>Ленинградская область</v>
      </c>
      <c r="I25" s="816" t="s">
        <v>498</v>
      </c>
      <c r="J25" s="615"/>
      <c r="K25" s="1013"/>
      <c r="L25" s="1013"/>
      <c r="M25" s="1013"/>
      <c r="N25" s="1013"/>
      <c r="O25" s="1013"/>
      <c r="P25" s="1013"/>
      <c r="Q25" s="1013"/>
      <c r="R25" s="1013"/>
      <c r="S25" s="1013"/>
      <c r="T25" s="1013"/>
    </row>
    <row r="26" spans="1:20" s="1007" customFormat="1" ht="22.5">
      <c r="A26" s="1201"/>
      <c r="B26" s="1201"/>
      <c r="C26" s="1201">
        <v>1</v>
      </c>
      <c r="D26" s="1104"/>
      <c r="F26" s="1029" t="str">
        <f>"4."&amp;mergeValue(A26) &amp;"."&amp;mergeValue(B26)&amp;"."&amp;mergeValue(C26)</f>
        <v>4.3.1.1</v>
      </c>
      <c r="G26" s="817" t="s">
        <v>496</v>
      </c>
      <c r="H26" s="1108" t="str">
        <f>IF(Территории!H13="","","" &amp; Территории!H13 &amp; "")</f>
        <v>Всеволожский муниципальный район</v>
      </c>
      <c r="I26" s="816" t="s">
        <v>499</v>
      </c>
      <c r="J26" s="615"/>
      <c r="K26" s="1013"/>
      <c r="L26" s="1013"/>
      <c r="M26" s="1013"/>
      <c r="N26" s="1013"/>
      <c r="O26" s="1013"/>
      <c r="P26" s="1013"/>
      <c r="Q26" s="1013"/>
      <c r="R26" s="1013"/>
      <c r="S26" s="1013"/>
      <c r="T26" s="1013"/>
    </row>
    <row r="27" spans="1:20" s="1007" customFormat="1" ht="18.75">
      <c r="A27" s="1201"/>
      <c r="B27" s="1201"/>
      <c r="C27" s="1201"/>
      <c r="D27" s="1104">
        <v>1</v>
      </c>
      <c r="F27" s="1029" t="str">
        <f>"4."&amp;mergeValue(A27) &amp;"."&amp;mergeValue(B27)&amp;"."&amp;mergeValue(C27)&amp;"."&amp;mergeValue(D27)</f>
        <v>4.3.1.1.1</v>
      </c>
      <c r="G27" s="818" t="s">
        <v>497</v>
      </c>
      <c r="H27" s="1108" t="str">
        <f>IF(Территории!R14="","","" &amp; Территории!R14 &amp; "")</f>
        <v>Заневское (41612155)</v>
      </c>
      <c r="I27" s="1202" t="s">
        <v>590</v>
      </c>
      <c r="J27" s="615"/>
      <c r="K27" s="1013"/>
      <c r="L27" s="1013"/>
      <c r="M27" s="1013"/>
      <c r="N27" s="1013"/>
      <c r="O27" s="1013"/>
      <c r="P27" s="1013"/>
      <c r="Q27" s="1013"/>
      <c r="R27" s="1013"/>
      <c r="S27" s="1013"/>
      <c r="T27" s="1013"/>
    </row>
    <row r="28" spans="1:20" s="1007" customFormat="1" ht="18.75">
      <c r="A28" s="1201"/>
      <c r="B28" s="1201"/>
      <c r="C28" s="1201"/>
      <c r="D28" s="1104">
        <v>2</v>
      </c>
      <c r="F28" s="1029" t="str">
        <f>"4."&amp;mergeValue(A28) &amp;"."&amp;mergeValue(B28)&amp;"."&amp;mergeValue(C28)&amp;"."&amp;mergeValue(D28)</f>
        <v>4.3.1.1.2</v>
      </c>
      <c r="G28" s="818" t="s">
        <v>497</v>
      </c>
      <c r="H28" s="1108" t="str">
        <f>IF(Территории!R15="","","" &amp; Территории!R15 &amp; "")</f>
        <v>Муринское (41612428)</v>
      </c>
      <c r="I28" s="1202"/>
      <c r="J28" s="615"/>
      <c r="K28" s="1013"/>
      <c r="L28" s="1013"/>
      <c r="M28" s="1013"/>
      <c r="N28" s="1013"/>
      <c r="O28" s="1013"/>
      <c r="P28" s="1013"/>
      <c r="Q28" s="1013"/>
      <c r="R28" s="1013"/>
      <c r="S28" s="1013"/>
      <c r="T28" s="1013"/>
    </row>
    <row r="29" spans="1:20" s="772" customFormat="1" ht="3" customHeight="1">
      <c r="A29" s="773"/>
      <c r="B29" s="773"/>
      <c r="C29" s="773"/>
      <c r="D29" s="773"/>
      <c r="F29" s="822"/>
      <c r="G29" s="417"/>
      <c r="H29" s="418"/>
      <c r="I29" s="983"/>
      <c r="J29" s="773"/>
      <c r="K29" s="773"/>
      <c r="L29" s="773"/>
      <c r="M29" s="773"/>
      <c r="N29" s="773"/>
      <c r="O29" s="773"/>
      <c r="P29" s="773"/>
      <c r="Q29" s="773"/>
      <c r="R29" s="773"/>
      <c r="S29" s="773"/>
      <c r="T29" s="773"/>
    </row>
    <row r="30" spans="1:20" s="772" customFormat="1" ht="15" customHeight="1">
      <c r="A30" s="773"/>
      <c r="B30" s="773"/>
      <c r="C30" s="773"/>
      <c r="D30" s="773"/>
      <c r="F30" s="822"/>
      <c r="G30" s="1196" t="s">
        <v>592</v>
      </c>
      <c r="H30" s="1196"/>
      <c r="I30" s="983"/>
      <c r="J30" s="773"/>
      <c r="K30" s="773"/>
      <c r="L30" s="773"/>
      <c r="M30" s="773"/>
      <c r="N30" s="773"/>
      <c r="O30" s="773"/>
      <c r="P30" s="773"/>
      <c r="Q30" s="773"/>
      <c r="R30" s="773"/>
      <c r="S30" s="773"/>
      <c r="T30" s="773"/>
    </row>
  </sheetData>
  <sheetProtection algorithmName="SHA-512" hashValue="S2tGCM4lkb5ZKeddeDq51ajIzT9GhH7bTj18M75a3Orz2v3wxeXkqlCdZXZFekp8BVVqByiYRlThBvuiv2xVCA==" saltValue="Rsn6lTUVAl0ytPw3nr27YA==" spinCount="100000" sheet="1" objects="1" scenarios="1" formatColumns="0" formatRows="0"/>
  <mergeCells count="16">
    <mergeCell ref="F2:H2"/>
    <mergeCell ref="F4:H4"/>
    <mergeCell ref="I4:I5"/>
    <mergeCell ref="A8:A14"/>
    <mergeCell ref="B11:B14"/>
    <mergeCell ref="C12:C14"/>
    <mergeCell ref="I13:I14"/>
    <mergeCell ref="G30:H30"/>
    <mergeCell ref="A15:A21"/>
    <mergeCell ref="B18:B21"/>
    <mergeCell ref="C19:C21"/>
    <mergeCell ref="I20:I21"/>
    <mergeCell ref="A22:A28"/>
    <mergeCell ref="B25:B28"/>
    <mergeCell ref="C26:C28"/>
    <mergeCell ref="I27:I28"/>
  </mergeCells>
  <dataValidations count="1">
    <dataValidation type="textLength" operator="lessThanOrEqual" allowBlank="1" showInputMessage="1" showErrorMessage="1" errorTitle="Ошибка" error="Допускается ввод не более 900 символов!" sqref="I29:I3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5"/>
  <sheetViews>
    <sheetView showGridLines="0" topLeftCell="C22" zoomScaleNormal="100" workbookViewId="0">
      <selection activeCell="H32" sqref="H3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9" t="s">
        <v>694</v>
      </c>
      <c r="E5" s="1229"/>
      <c r="F5" s="1229"/>
      <c r="G5" s="1229"/>
      <c r="H5" s="1229"/>
      <c r="I5" s="335"/>
    </row>
    <row r="6" spans="1:9" ht="3" customHeight="1">
      <c r="C6" s="86"/>
      <c r="D6" s="37"/>
      <c r="E6" s="84"/>
      <c r="F6" s="84"/>
      <c r="G6" s="84"/>
      <c r="H6" s="83"/>
      <c r="I6" s="286"/>
    </row>
    <row r="7" spans="1:9" ht="21" customHeight="1">
      <c r="C7" s="86"/>
      <c r="D7" s="1213" t="s">
        <v>453</v>
      </c>
      <c r="E7" s="1213"/>
      <c r="F7" s="1213"/>
      <c r="G7" s="1213"/>
      <c r="H7" s="1213"/>
      <c r="I7" s="1273" t="s">
        <v>454</v>
      </c>
    </row>
    <row r="8" spans="1:9" ht="21" customHeight="1">
      <c r="C8" s="86"/>
      <c r="D8" s="103" t="s">
        <v>91</v>
      </c>
      <c r="E8" s="113" t="s">
        <v>456</v>
      </c>
      <c r="F8" s="113"/>
      <c r="G8" s="113" t="s">
        <v>441</v>
      </c>
      <c r="H8" s="113" t="s">
        <v>455</v>
      </c>
      <c r="I8" s="1273"/>
    </row>
    <row r="9" spans="1:9" ht="12" customHeight="1">
      <c r="C9" s="86"/>
      <c r="D9" s="42" t="s">
        <v>92</v>
      </c>
      <c r="E9" s="42" t="s">
        <v>48</v>
      </c>
      <c r="F9" s="42"/>
      <c r="G9" s="42" t="s">
        <v>49</v>
      </c>
      <c r="H9" s="42" t="s">
        <v>50</v>
      </c>
      <c r="I9" s="42" t="s">
        <v>67</v>
      </c>
    </row>
    <row r="10" spans="1:9">
      <c r="A10" s="285"/>
      <c r="C10" s="86"/>
      <c r="D10" s="187">
        <v>1</v>
      </c>
      <c r="E10" s="1275" t="s">
        <v>458</v>
      </c>
      <c r="F10" s="1275"/>
      <c r="G10" s="1275"/>
      <c r="H10" s="1275"/>
      <c r="I10" s="307"/>
    </row>
    <row r="11" spans="1:9" ht="20.100000000000001" customHeight="1">
      <c r="A11" s="285"/>
      <c r="C11" s="86"/>
      <c r="D11" s="187" t="s">
        <v>294</v>
      </c>
      <c r="E11" s="287" t="s">
        <v>459</v>
      </c>
      <c r="F11" s="295"/>
      <c r="G11" s="431" t="s">
        <v>1957</v>
      </c>
      <c r="H11" s="295" t="s">
        <v>457</v>
      </c>
      <c r="I11" s="196" t="s">
        <v>460</v>
      </c>
    </row>
    <row r="12" spans="1:9" ht="45">
      <c r="A12" s="285"/>
      <c r="C12" s="86"/>
      <c r="D12" s="187" t="s">
        <v>328</v>
      </c>
      <c r="E12" s="287" t="s">
        <v>461</v>
      </c>
      <c r="F12" s="295"/>
      <c r="G12" s="1124" t="s">
        <v>1958</v>
      </c>
      <c r="H12" s="1086" t="s">
        <v>1959</v>
      </c>
      <c r="I12" s="414" t="s">
        <v>695</v>
      </c>
    </row>
    <row r="13" spans="1:9" ht="33.75">
      <c r="A13" s="285"/>
      <c r="B13" s="186">
        <v>3</v>
      </c>
      <c r="C13" s="86"/>
      <c r="D13" s="187">
        <v>2</v>
      </c>
      <c r="E13" s="351" t="s">
        <v>696</v>
      </c>
      <c r="F13" s="295"/>
      <c r="G13" s="295" t="s">
        <v>457</v>
      </c>
      <c r="H13" s="1086" t="s">
        <v>1960</v>
      </c>
      <c r="I13" s="415" t="s">
        <v>462</v>
      </c>
    </row>
    <row r="14" spans="1:9" ht="39" customHeight="1">
      <c r="A14" s="285"/>
      <c r="C14" s="86"/>
      <c r="D14" s="187">
        <v>3</v>
      </c>
      <c r="E14" s="1274" t="s">
        <v>697</v>
      </c>
      <c r="F14" s="1274"/>
      <c r="G14" s="1274"/>
      <c r="H14" s="1274"/>
      <c r="I14" s="412"/>
    </row>
    <row r="15" spans="1:9" ht="33.75">
      <c r="A15" s="285"/>
      <c r="C15" s="86"/>
      <c r="D15" s="187" t="s">
        <v>443</v>
      </c>
      <c r="E15" s="296" t="s">
        <v>1961</v>
      </c>
      <c r="F15" s="295"/>
      <c r="G15" s="295" t="s">
        <v>457</v>
      </c>
      <c r="H15" s="1086" t="s">
        <v>1962</v>
      </c>
      <c r="I15" s="1203" t="s">
        <v>698</v>
      </c>
    </row>
    <row r="16" spans="1:9" ht="15" customHeight="1">
      <c r="A16" s="285"/>
      <c r="C16" s="86"/>
      <c r="D16" s="114"/>
      <c r="E16" s="300" t="s">
        <v>327</v>
      </c>
      <c r="F16" s="301"/>
      <c r="G16" s="301"/>
      <c r="H16" s="298"/>
      <c r="I16" s="1205"/>
    </row>
    <row r="17" spans="1:12" ht="69" customHeight="1">
      <c r="A17" s="285"/>
      <c r="B17" s="186">
        <v>3</v>
      </c>
      <c r="C17" s="86"/>
      <c r="D17" s="187">
        <v>4</v>
      </c>
      <c r="E17" s="1274" t="s">
        <v>699</v>
      </c>
      <c r="F17" s="1274"/>
      <c r="G17" s="1274"/>
      <c r="H17" s="1274"/>
      <c r="I17" s="412"/>
    </row>
    <row r="18" spans="1:12" ht="201" customHeight="1">
      <c r="A18" s="285"/>
      <c r="C18" s="86"/>
      <c r="D18" s="187" t="s">
        <v>444</v>
      </c>
      <c r="E18" s="302" t="s">
        <v>463</v>
      </c>
      <c r="F18" s="295"/>
      <c r="G18" s="413" t="s">
        <v>1963</v>
      </c>
      <c r="H18" s="295" t="s">
        <v>457</v>
      </c>
      <c r="I18" s="1203" t="s">
        <v>480</v>
      </c>
    </row>
    <row r="19" spans="1:12" ht="15" customHeight="1">
      <c r="A19" s="285"/>
      <c r="C19" s="86"/>
      <c r="D19" s="114"/>
      <c r="E19" s="300" t="s">
        <v>327</v>
      </c>
      <c r="F19" s="301"/>
      <c r="G19" s="301"/>
      <c r="H19" s="298"/>
      <c r="I19" s="1205"/>
    </row>
    <row r="20" spans="1:12" ht="30" customHeight="1">
      <c r="A20" s="285"/>
      <c r="B20" s="186">
        <v>3</v>
      </c>
      <c r="C20" s="86"/>
      <c r="D20" s="187">
        <v>5</v>
      </c>
      <c r="E20" s="1274" t="s">
        <v>700</v>
      </c>
      <c r="F20" s="1274"/>
      <c r="G20" s="1274"/>
      <c r="H20" s="1274"/>
      <c r="I20" s="412"/>
    </row>
    <row r="21" spans="1:12" ht="26.1" customHeight="1">
      <c r="A21" s="285"/>
      <c r="C21" s="86"/>
      <c r="D21" s="187" t="s">
        <v>445</v>
      </c>
      <c r="E21" s="1276" t="s">
        <v>701</v>
      </c>
      <c r="F21" s="1276"/>
      <c r="G21" s="1276"/>
      <c r="H21" s="1276"/>
      <c r="I21" s="412"/>
    </row>
    <row r="22" spans="1:12" ht="32.1" customHeight="1">
      <c r="A22" s="285"/>
      <c r="C22" s="86"/>
      <c r="D22" s="187" t="s">
        <v>446</v>
      </c>
      <c r="E22" s="303" t="s">
        <v>464</v>
      </c>
      <c r="F22" s="295"/>
      <c r="G22" s="413" t="s">
        <v>1964</v>
      </c>
      <c r="H22" s="295" t="s">
        <v>457</v>
      </c>
      <c r="I22" s="1203" t="s">
        <v>702</v>
      </c>
    </row>
    <row r="23" spans="1:12" ht="15" customHeight="1">
      <c r="A23" s="285"/>
      <c r="C23" s="86"/>
      <c r="D23" s="114"/>
      <c r="E23" s="301" t="s">
        <v>327</v>
      </c>
      <c r="F23" s="297"/>
      <c r="G23" s="297"/>
      <c r="H23" s="298"/>
      <c r="I23" s="1205"/>
    </row>
    <row r="24" spans="1:12" ht="14.25" customHeight="1">
      <c r="A24" s="285"/>
      <c r="C24" s="86"/>
      <c r="D24" s="187" t="s">
        <v>447</v>
      </c>
      <c r="E24" s="1276" t="s">
        <v>703</v>
      </c>
      <c r="F24" s="1276"/>
      <c r="G24" s="1276"/>
      <c r="H24" s="1276"/>
      <c r="I24" s="412"/>
    </row>
    <row r="25" spans="1:12" ht="42.95" customHeight="1">
      <c r="A25" s="285"/>
      <c r="C25" s="86"/>
      <c r="D25" s="187" t="s">
        <v>448</v>
      </c>
      <c r="E25" s="303" t="s">
        <v>466</v>
      </c>
      <c r="F25" s="295"/>
      <c r="G25" s="413" t="s">
        <v>1965</v>
      </c>
      <c r="H25" s="295" t="s">
        <v>457</v>
      </c>
      <c r="I25" s="1203" t="s">
        <v>597</v>
      </c>
    </row>
    <row r="26" spans="1:12" ht="15" customHeight="1">
      <c r="A26" s="285"/>
      <c r="C26" s="86"/>
      <c r="D26" s="114"/>
      <c r="E26" s="301" t="s">
        <v>327</v>
      </c>
      <c r="F26" s="297"/>
      <c r="G26" s="297"/>
      <c r="H26" s="298"/>
      <c r="I26" s="1205"/>
    </row>
    <row r="27" spans="1:12" ht="26.1" customHeight="1">
      <c r="A27" s="285"/>
      <c r="C27" s="86"/>
      <c r="D27" s="187" t="s">
        <v>449</v>
      </c>
      <c r="E27" s="1276" t="s">
        <v>704</v>
      </c>
      <c r="F27" s="1276"/>
      <c r="G27" s="1276"/>
      <c r="H27" s="1276"/>
      <c r="I27" s="412"/>
    </row>
    <row r="28" spans="1:12" ht="78.75">
      <c r="A28" s="285"/>
      <c r="C28" s="86"/>
      <c r="D28" s="187" t="s">
        <v>450</v>
      </c>
      <c r="E28" s="303" t="s">
        <v>465</v>
      </c>
      <c r="F28" s="295"/>
      <c r="G28" s="306" t="s">
        <v>1968</v>
      </c>
      <c r="H28" s="295" t="s">
        <v>457</v>
      </c>
      <c r="I28" s="1203" t="s">
        <v>705</v>
      </c>
      <c r="K28" s="212" t="s">
        <v>1967</v>
      </c>
      <c r="L28" s="212" t="s">
        <v>1966</v>
      </c>
    </row>
    <row r="29" spans="1:12" s="1057" customFormat="1" ht="78.75">
      <c r="A29" s="803"/>
      <c r="B29" s="186"/>
      <c r="C29" s="1109" t="s">
        <v>1899</v>
      </c>
      <c r="D29" s="187" t="s">
        <v>1969</v>
      </c>
      <c r="E29" s="303" t="str">
        <f>E28</f>
        <v>график работы службы</v>
      </c>
      <c r="F29" s="295" t="s">
        <v>457</v>
      </c>
      <c r="G29" s="306" t="s">
        <v>1971</v>
      </c>
      <c r="H29" s="295" t="s">
        <v>457</v>
      </c>
      <c r="I29" s="1204"/>
      <c r="K29" s="829" t="s">
        <v>1967</v>
      </c>
      <c r="L29" s="829" t="s">
        <v>1970</v>
      </c>
    </row>
    <row r="30" spans="1:12" ht="15" customHeight="1">
      <c r="A30" s="285"/>
      <c r="C30" s="86"/>
      <c r="D30" s="114"/>
      <c r="E30" s="301" t="s">
        <v>327</v>
      </c>
      <c r="F30" s="297"/>
      <c r="G30" s="297"/>
      <c r="H30" s="298"/>
      <c r="I30" s="1205"/>
    </row>
    <row r="31" spans="1:12" ht="49.5" customHeight="1">
      <c r="A31" s="285"/>
      <c r="B31" s="186">
        <v>3</v>
      </c>
      <c r="C31" s="86"/>
      <c r="D31" s="187" t="s">
        <v>68</v>
      </c>
      <c r="E31" s="1274" t="s">
        <v>707</v>
      </c>
      <c r="F31" s="1274"/>
      <c r="G31" s="1274"/>
      <c r="H31" s="1274"/>
      <c r="I31" s="412"/>
    </row>
    <row r="32" spans="1:12" ht="42.95" customHeight="1">
      <c r="A32" s="285"/>
      <c r="C32" s="86"/>
      <c r="D32" s="187" t="s">
        <v>451</v>
      </c>
      <c r="E32" s="296" t="s">
        <v>1972</v>
      </c>
      <c r="F32" s="295"/>
      <c r="G32" s="295" t="s">
        <v>457</v>
      </c>
      <c r="H32" s="1086" t="s">
        <v>1973</v>
      </c>
      <c r="I32" s="1203" t="s">
        <v>479</v>
      </c>
    </row>
    <row r="33" spans="1:12" ht="15" customHeight="1">
      <c r="A33" s="285"/>
      <c r="C33" s="86"/>
      <c r="D33" s="114"/>
      <c r="E33" s="300" t="s">
        <v>327</v>
      </c>
      <c r="F33" s="297"/>
      <c r="G33" s="297"/>
      <c r="H33" s="298"/>
      <c r="I33" s="1205"/>
    </row>
    <row r="34" spans="1:12" s="174" customFormat="1" ht="3" customHeight="1">
      <c r="A34" s="285"/>
      <c r="K34" s="290"/>
      <c r="L34" s="290"/>
    </row>
    <row r="35" spans="1:12" ht="24.75" customHeight="1">
      <c r="D35" s="299">
        <v>1</v>
      </c>
      <c r="E35" s="1196" t="s">
        <v>706</v>
      </c>
      <c r="F35" s="1196"/>
      <c r="G35" s="1196"/>
      <c r="H35" s="1196"/>
      <c r="I35" s="1196"/>
    </row>
  </sheetData>
  <sheetProtection algorithmName="SHA-512" hashValue="SHt5lIvvLJEtatbnsw5c3ipbPY41lzEVfFK2tCL7K9ZR1i3pDHxIU36QDY1fY2xyu88ER0JctCRTlwbZc3VVQQ==" saltValue="7nV3Ka3Uyfug/4CQGBCY8Q==" spinCount="100000" sheet="1" objects="1" scenarios="1" formatColumns="0" formatRows="0"/>
  <mergeCells count="18">
    <mergeCell ref="E35:I35"/>
    <mergeCell ref="E31:H31"/>
    <mergeCell ref="E21:H21"/>
    <mergeCell ref="E24:H24"/>
    <mergeCell ref="E27:H27"/>
    <mergeCell ref="I22:I23"/>
    <mergeCell ref="I25:I26"/>
    <mergeCell ref="I28:I30"/>
    <mergeCell ref="I32:I33"/>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2 E25 E32 I22 G12 I18 I15 E12 I2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2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G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gptek.spb.ru/abonentam/connect/"/>
    <hyperlink ref="H12" location="'Форма 4.8'!$H$12" tooltip="Кликните по гиперссылке, чтобы перейти по гиперссылке или отредактировать её" display="https://portal.eias.ru/Portal/DownloadPage.aspx?type=12&amp;guid=45b44dc4-fdbb-4d69-b97e-ab2bf839950f"/>
    <hyperlink ref="H13" location="'Форма 4.8'!$H$13" tooltip="Кликните по гиперссылке, чтобы перейти по гиперссылке или отредактировать её" display="https://portal.eias.ru/Portal/DownloadPage.aspx?type=12&amp;guid=3ed29325-74f1-4d05-bfee-13dc09001da8"/>
    <hyperlink ref="H15" location="'Форма 4.8'!$H$15" tooltip="Кликните по гиперссылке, чтобы перейти по гиперссылке или отредактировать её" display="https://portal.eias.ru/Portal/DownloadPage.aspx?type=12&amp;guid=b0318754-334f-410e-b59e-9d49dc9578be"/>
    <hyperlink ref="H32" location="'Форма 4.8'!$H$32" tooltip="Кликните по гиперссылке, чтобы перейти по гиперссылке или отредактировать её" display="https://portal.eias.ru/Portal/DownloadPage.aspx?type=12&amp;guid=ed2b2957-999a-45bb-b195-2b79b0673dcc"/>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477</v>
      </c>
      <c r="E5" s="1277"/>
      <c r="F5" s="1277"/>
      <c r="G5" s="1277"/>
      <c r="H5" s="1277"/>
      <c r="I5" s="1277"/>
      <c r="J5" s="1277"/>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453</v>
      </c>
      <c r="E8" s="1279"/>
      <c r="F8" s="1279"/>
      <c r="G8" s="1279"/>
      <c r="H8" s="1279"/>
      <c r="I8" s="1279"/>
      <c r="J8" s="1279"/>
      <c r="K8" s="1279" t="s">
        <v>454</v>
      </c>
    </row>
    <row r="9" spans="1:14">
      <c r="D9" s="1279" t="s">
        <v>91</v>
      </c>
      <c r="E9" s="1279" t="s">
        <v>481</v>
      </c>
      <c r="F9" s="1279"/>
      <c r="G9" s="1279" t="s">
        <v>482</v>
      </c>
      <c r="H9" s="1279"/>
      <c r="I9" s="1279"/>
      <c r="J9" s="1279"/>
      <c r="K9" s="1279"/>
    </row>
    <row r="10" spans="1:14" ht="22.5">
      <c r="D10" s="1279"/>
      <c r="E10" s="137" t="s">
        <v>483</v>
      </c>
      <c r="F10" s="137" t="s">
        <v>399</v>
      </c>
      <c r="G10" s="137" t="s">
        <v>399</v>
      </c>
      <c r="H10" s="137" t="s">
        <v>483</v>
      </c>
      <c r="I10" s="137" t="s">
        <v>484</v>
      </c>
      <c r="J10" s="137" t="s">
        <v>455</v>
      </c>
      <c r="K10" s="1279"/>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7"/>
      <c r="F12" s="1082"/>
      <c r="G12" s="1082"/>
      <c r="H12" s="1082"/>
      <c r="I12" s="1096"/>
      <c r="J12" s="1086"/>
      <c r="K12" s="1203" t="s">
        <v>485</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05"/>
    </row>
    <row r="14" spans="1:14" ht="3" customHeight="1">
      <c r="A14" s="131"/>
      <c r="B14" s="131"/>
      <c r="C14" s="131"/>
    </row>
    <row r="15" spans="1:14" ht="27.75" customHeight="1">
      <c r="E15" s="1278" t="s">
        <v>593</v>
      </c>
      <c r="F15" s="1278"/>
      <c r="G15" s="1278"/>
      <c r="H15" s="1278"/>
      <c r="I15" s="1278"/>
      <c r="J15" s="1278"/>
    </row>
  </sheetData>
  <sheetProtection algorithmName="SHA-512" hashValue="+wAT48llihoqQUGGU6vhqWPoNx45/W7gxIhSEgWe8Dlk3XvI7fhz71dIFKe5v0XfyNj7bLVfQCzHLt1qn4yOqw==" saltValue="XexumDrzIQtK7Ft5LE9srQ=="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abSelected="1" topLeftCell="C6" zoomScaleNormal="100" workbookViewId="0">
      <selection activeCell="E24" sqref="E24"/>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313</v>
      </c>
      <c r="E7" s="1162"/>
      <c r="F7" s="438"/>
    </row>
    <row r="8" spans="3:9" ht="3" customHeight="1">
      <c r="C8" s="50"/>
      <c r="D8" s="14"/>
      <c r="E8" s="14"/>
    </row>
    <row r="9" spans="3:9" ht="15.95" customHeight="1">
      <c r="C9" s="50"/>
      <c r="D9" s="103" t="s">
        <v>91</v>
      </c>
      <c r="E9" s="426" t="s">
        <v>312</v>
      </c>
    </row>
    <row r="10" spans="3:9" ht="12" customHeight="1">
      <c r="C10" s="50"/>
      <c r="D10" s="42" t="s">
        <v>92</v>
      </c>
      <c r="E10" s="42" t="s">
        <v>48</v>
      </c>
    </row>
    <row r="11" spans="3:9" ht="11.25" hidden="1" customHeight="1">
      <c r="C11" s="50"/>
      <c r="D11" s="194">
        <v>0</v>
      </c>
      <c r="E11" s="427"/>
    </row>
    <row r="12" spans="3:9" ht="45">
      <c r="C12" s="167"/>
      <c r="D12" s="123">
        <v>1</v>
      </c>
      <c r="E12" s="1069" t="s">
        <v>1974</v>
      </c>
    </row>
    <row r="13" spans="3:9" ht="12" customHeight="1">
      <c r="C13" s="50"/>
      <c r="D13" s="428"/>
      <c r="E13" s="429" t="s">
        <v>176</v>
      </c>
    </row>
    <row r="14" spans="3:9" ht="3" customHeight="1"/>
    <row r="15" spans="3:9" ht="22.5" customHeight="1">
      <c r="C15" s="168"/>
      <c r="D15" s="1280" t="s">
        <v>314</v>
      </c>
      <c r="E15" s="1280"/>
      <c r="F15" s="169"/>
      <c r="G15" s="169"/>
      <c r="H15" s="169"/>
      <c r="I15" s="169"/>
    </row>
  </sheetData>
  <sheetProtection algorithmName="SHA-512" hashValue="OtxFvbIGwbFZKO8asAxx07acnaQF5d2jSTvnedzQQp4H3Sin+84RleIuxOII12jPPv9KRPkt6bKAE56mFcVTsg==" saltValue="7FOzUmjqqxX6wVVk4FLaA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7" t="s">
        <v>54</v>
      </c>
      <c r="E7" s="1277"/>
      <c r="F7" s="438"/>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algorithmName="SHA-512" hashValue="L9d/63nUSVDN/uPKDG+kJ5N00Ognwhnb71zyQaC+boAKFcIsWScn3JRjZkdYvpzoz7r26oL678LHQtxOTRYCow==" saltValue="2Pbgaw3UeaGUyMT5ZzjMCg=="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55</v>
      </c>
      <c r="C2" s="1281"/>
      <c r="D2" s="1281"/>
      <c r="E2" s="439"/>
    </row>
    <row r="3" spans="2:5" ht="3" customHeight="1"/>
    <row r="4" spans="2:5" ht="21.75" customHeight="1" thickBot="1">
      <c r="B4" s="1125" t="s">
        <v>1</v>
      </c>
      <c r="C4" s="1125" t="s">
        <v>90</v>
      </c>
      <c r="D4" s="1125" t="s">
        <v>71</v>
      </c>
    </row>
    <row r="5" spans="2:5" ht="12" thickTop="1"/>
  </sheetData>
  <sheetProtection algorithmName="SHA-512" hashValue="WP/ksw5tc5skrwposk3Q/GkrfbSKIXluzrZqoqh9nzvZDMlJ+iBh7p3mlljrhe8fOGtzFfOPhPPvyb64iOX/JQ==" saltValue="qiLrGrb40sulOPgQ1B6Oag=="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0"/>
  <sheetViews>
    <sheetView showGridLines="0" zoomScaleNormal="100" workbookViewId="0">
      <selection activeCell="J18" sqref="J18"/>
    </sheetView>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098">
        <v>43822.487951388888</v>
      </c>
      <c r="B2" s="12" t="s">
        <v>772</v>
      </c>
      <c r="C2" s="12" t="s">
        <v>441</v>
      </c>
    </row>
    <row r="3" spans="1:4">
      <c r="A3" s="1098">
        <v>43822.488715277781</v>
      </c>
      <c r="B3" s="12" t="s">
        <v>772</v>
      </c>
      <c r="C3" s="12" t="s">
        <v>441</v>
      </c>
    </row>
    <row r="4" spans="1:4">
      <c r="A4" s="1098">
        <v>43822.488726851851</v>
      </c>
      <c r="B4" s="12" t="s">
        <v>1220</v>
      </c>
      <c r="C4" s="12" t="s">
        <v>441</v>
      </c>
    </row>
    <row r="5" spans="1:4">
      <c r="A5" s="1098">
        <v>43825.404409722221</v>
      </c>
      <c r="B5" s="12" t="s">
        <v>772</v>
      </c>
      <c r="C5" s="12" t="s">
        <v>441</v>
      </c>
    </row>
    <row r="6" spans="1:4">
      <c r="A6" s="1098">
        <v>43825.404467592591</v>
      </c>
      <c r="B6" s="12" t="s">
        <v>1220</v>
      </c>
      <c r="C6" s="12" t="s">
        <v>441</v>
      </c>
    </row>
    <row r="7" spans="1:4">
      <c r="A7" s="1098">
        <v>43826.645231481481</v>
      </c>
      <c r="B7" s="12" t="s">
        <v>772</v>
      </c>
      <c r="C7" s="12" t="s">
        <v>441</v>
      </c>
    </row>
    <row r="8" spans="1:4">
      <c r="A8" s="1098">
        <v>43826.645243055558</v>
      </c>
      <c r="B8" s="12" t="s">
        <v>1220</v>
      </c>
      <c r="C8" s="12" t="s">
        <v>441</v>
      </c>
    </row>
    <row r="9" spans="1:4">
      <c r="A9" s="1098">
        <v>43826.646087962959</v>
      </c>
      <c r="B9" s="12" t="s">
        <v>772</v>
      </c>
      <c r="C9" s="12" t="s">
        <v>441</v>
      </c>
    </row>
    <row r="10" spans="1:4">
      <c r="A10" s="1098">
        <v>43826.646111111113</v>
      </c>
      <c r="B10" s="12" t="s">
        <v>1220</v>
      </c>
      <c r="C10" s="12" t="s">
        <v>441</v>
      </c>
    </row>
  </sheetData>
  <sheetProtection algorithmName="SHA-512" hashValue="pdXJ2dXv/mys+y+c4PE7BgRVmCApV9iDM1LM96Js1L6gTdpcrBtaULj1IGHVuP11AFj36DHNi9hfrYkCyzIFTw==" saltValue="6RTg5pNshsyxLkUE382if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DT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69">
        <v>1</v>
      </c>
      <c r="E9" s="1298"/>
      <c r="F9" s="1300"/>
      <c r="G9" s="1304" t="s">
        <v>84</v>
      </c>
      <c r="H9" s="1169"/>
      <c r="I9" s="1169">
        <v>1</v>
      </c>
      <c r="J9" s="1293"/>
      <c r="K9" s="1228" t="s">
        <v>84</v>
      </c>
      <c r="L9" s="1166"/>
      <c r="M9" s="1166" t="s">
        <v>92</v>
      </c>
      <c r="N9" s="1296"/>
      <c r="O9" s="1228" t="s">
        <v>84</v>
      </c>
      <c r="P9" s="1166"/>
      <c r="Q9" s="1166" t="s">
        <v>92</v>
      </c>
      <c r="R9" s="1297"/>
      <c r="S9" s="1228" t="s">
        <v>84</v>
      </c>
      <c r="T9" s="1083"/>
      <c r="U9" s="1083" t="s">
        <v>92</v>
      </c>
      <c r="V9" s="1116"/>
      <c r="W9" s="308"/>
    </row>
    <row r="10" spans="1:23" s="739" customFormat="1" ht="17.100000000000001" customHeight="1">
      <c r="A10" s="205"/>
      <c r="C10" s="159"/>
      <c r="D10" s="1169"/>
      <c r="E10" s="1298"/>
      <c r="F10" s="1300"/>
      <c r="G10" s="1304"/>
      <c r="H10" s="1169"/>
      <c r="I10" s="1169"/>
      <c r="J10" s="1293"/>
      <c r="K10" s="1228"/>
      <c r="L10" s="1166"/>
      <c r="M10" s="1166"/>
      <c r="N10" s="1296"/>
      <c r="O10" s="1228"/>
      <c r="P10" s="1166"/>
      <c r="Q10" s="1166"/>
      <c r="R10" s="1297"/>
      <c r="S10" s="1228"/>
      <c r="T10" s="1085"/>
      <c r="U10" s="744"/>
      <c r="V10" s="745" t="s">
        <v>714</v>
      </c>
      <c r="W10" s="746"/>
    </row>
    <row r="11" spans="1:23" s="102" customFormat="1" ht="17.100000000000001" customHeight="1">
      <c r="A11" s="205"/>
      <c r="C11" s="159"/>
      <c r="D11" s="1170"/>
      <c r="E11" s="1299"/>
      <c r="F11" s="1301"/>
      <c r="G11" s="1170"/>
      <c r="H11" s="1170"/>
      <c r="I11" s="1170"/>
      <c r="J11" s="1294"/>
      <c r="K11" s="1170"/>
      <c r="L11" s="1170"/>
      <c r="M11" s="1170"/>
      <c r="N11" s="1297"/>
      <c r="O11" s="1170"/>
      <c r="P11" s="1084"/>
      <c r="Q11" s="744"/>
      <c r="R11" s="745" t="s">
        <v>713</v>
      </c>
      <c r="S11" s="741"/>
      <c r="T11" s="741"/>
      <c r="U11" s="741"/>
      <c r="V11" s="741"/>
      <c r="W11" s="746"/>
    </row>
    <row r="12" spans="1:23" s="102" customFormat="1" ht="17.100000000000001" customHeight="1">
      <c r="A12" s="205"/>
      <c r="C12" s="159"/>
      <c r="D12" s="1170"/>
      <c r="E12" s="1299"/>
      <c r="F12" s="1301"/>
      <c r="G12" s="1170"/>
      <c r="H12" s="1170"/>
      <c r="I12" s="1170"/>
      <c r="J12" s="1294"/>
      <c r="K12" s="1170"/>
      <c r="L12" s="744"/>
      <c r="M12" s="745"/>
      <c r="N12" s="745" t="s">
        <v>411</v>
      </c>
      <c r="O12" s="745"/>
      <c r="P12" s="745"/>
      <c r="Q12" s="745"/>
      <c r="R12" s="745"/>
      <c r="S12" s="741"/>
      <c r="T12" s="741"/>
      <c r="U12" s="741"/>
      <c r="V12" s="741"/>
      <c r="W12" s="746"/>
    </row>
    <row r="13" spans="1:23" s="102" customFormat="1" ht="17.25" customHeight="1">
      <c r="A13" s="205"/>
      <c r="C13" s="159"/>
      <c r="D13" s="1170"/>
      <c r="E13" s="1299"/>
      <c r="F13" s="1301"/>
      <c r="G13" s="1170"/>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2"/>
      <c r="E15" s="1302"/>
      <c r="F15" s="1303"/>
      <c r="G15" s="1305"/>
      <c r="H15" s="1169"/>
      <c r="I15" s="1169">
        <v>1</v>
      </c>
      <c r="J15" s="1293"/>
      <c r="K15" s="1228" t="s">
        <v>84</v>
      </c>
      <c r="L15" s="1166"/>
      <c r="M15" s="1166" t="s">
        <v>92</v>
      </c>
      <c r="N15" s="1296"/>
      <c r="O15" s="1228" t="s">
        <v>84</v>
      </c>
      <c r="P15" s="1166"/>
      <c r="Q15" s="1166" t="s">
        <v>92</v>
      </c>
      <c r="R15" s="1297"/>
      <c r="S15" s="1228" t="s">
        <v>84</v>
      </c>
      <c r="T15" s="1083"/>
      <c r="U15" s="1083" t="s">
        <v>92</v>
      </c>
      <c r="V15" s="1116"/>
      <c r="W15" s="308"/>
    </row>
    <row r="16" spans="1:23" s="742" customFormat="1" ht="16.5" customHeight="1">
      <c r="A16" s="748"/>
      <c r="B16" s="743"/>
      <c r="C16" s="747"/>
      <c r="D16" s="1292"/>
      <c r="E16" s="1302"/>
      <c r="F16" s="1303"/>
      <c r="G16" s="1305"/>
      <c r="H16" s="1169"/>
      <c r="I16" s="1169"/>
      <c r="J16" s="1293"/>
      <c r="K16" s="1228"/>
      <c r="L16" s="1166"/>
      <c r="M16" s="1166"/>
      <c r="N16" s="1296"/>
      <c r="O16" s="1228"/>
      <c r="P16" s="1166"/>
      <c r="Q16" s="1166"/>
      <c r="R16" s="1297"/>
      <c r="S16" s="1228"/>
      <c r="T16" s="1085"/>
      <c r="U16" s="744"/>
      <c r="V16" s="745" t="s">
        <v>714</v>
      </c>
      <c r="W16" s="746"/>
    </row>
    <row r="17" spans="1:36" ht="17.100000000000001" customHeight="1">
      <c r="A17" s="205"/>
      <c r="B17" s="102"/>
      <c r="C17" s="159"/>
      <c r="D17" s="1292"/>
      <c r="E17" s="1302"/>
      <c r="F17" s="1303"/>
      <c r="G17" s="1305"/>
      <c r="H17" s="1169"/>
      <c r="I17" s="1169"/>
      <c r="J17" s="1294"/>
      <c r="K17" s="1228"/>
      <c r="L17" s="1166"/>
      <c r="M17" s="1166"/>
      <c r="N17" s="1297"/>
      <c r="O17" s="1228"/>
      <c r="P17" s="1084"/>
      <c r="Q17" s="744"/>
      <c r="R17" s="745" t="s">
        <v>713</v>
      </c>
      <c r="S17" s="741"/>
      <c r="T17" s="741"/>
      <c r="U17" s="741"/>
      <c r="V17" s="741"/>
      <c r="W17" s="746"/>
    </row>
    <row r="18" spans="1:36" ht="17.100000000000001" customHeight="1">
      <c r="A18" s="205"/>
      <c r="B18" s="102"/>
      <c r="C18" s="159"/>
      <c r="D18" s="1292"/>
      <c r="E18" s="1302"/>
      <c r="F18" s="1303"/>
      <c r="G18" s="1305"/>
      <c r="H18" s="1169"/>
      <c r="I18" s="1169"/>
      <c r="J18" s="1294"/>
      <c r="K18" s="1228"/>
      <c r="L18" s="744"/>
      <c r="M18" s="745"/>
      <c r="N18" s="745" t="s">
        <v>411</v>
      </c>
      <c r="O18" s="745"/>
      <c r="P18" s="745"/>
      <c r="Q18" s="745"/>
      <c r="R18" s="745"/>
      <c r="S18" s="741"/>
      <c r="T18" s="741"/>
      <c r="U18" s="741"/>
      <c r="V18" s="741"/>
      <c r="W18" s="746"/>
    </row>
    <row r="19" spans="1:36" ht="17.100000000000001" customHeight="1">
      <c r="A19" s="205"/>
      <c r="B19" s="102"/>
      <c r="C19" s="159"/>
      <c r="D19" s="1292"/>
      <c r="E19" s="1302"/>
      <c r="F19" s="1303"/>
      <c r="G19" s="1305"/>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92</v>
      </c>
    </row>
    <row r="27" spans="1:36" ht="17.100000000000001" customHeight="1">
      <c r="O27" s="1295" t="s">
        <v>297</v>
      </c>
      <c r="P27" s="1295"/>
      <c r="Q27" s="1295"/>
      <c r="R27" s="1254" t="s">
        <v>269</v>
      </c>
      <c r="S27" s="1254"/>
      <c r="T27" s="1254"/>
      <c r="U27" s="1213" t="s">
        <v>340</v>
      </c>
      <c r="W27" s="1306"/>
    </row>
    <row r="28" spans="1:36" ht="17.100000000000001" customHeight="1">
      <c r="O28" s="1256" t="s">
        <v>604</v>
      </c>
      <c r="P28" s="1256" t="s">
        <v>270</v>
      </c>
      <c r="Q28" s="1256"/>
      <c r="R28" s="1254"/>
      <c r="S28" s="1254"/>
      <c r="T28" s="1254"/>
      <c r="U28" s="1213"/>
      <c r="W28" s="1306"/>
    </row>
    <row r="29" spans="1:36" ht="37.5" customHeight="1">
      <c r="O29" s="1256"/>
      <c r="P29" s="104" t="s">
        <v>605</v>
      </c>
      <c r="Q29" s="104" t="s">
        <v>6</v>
      </c>
      <c r="R29" s="105" t="s">
        <v>273</v>
      </c>
      <c r="S29" s="1255" t="s">
        <v>272</v>
      </c>
      <c r="T29" s="1255"/>
      <c r="U29" s="1213"/>
      <c r="W29" s="1306"/>
    </row>
    <row r="30" spans="1:36" ht="17.100000000000001" customHeight="1">
      <c r="G30" s="157"/>
      <c r="H30" s="157"/>
      <c r="I30" s="157"/>
      <c r="J30" s="157"/>
      <c r="K30" s="157"/>
      <c r="L30" s="122"/>
      <c r="M30" s="432" t="s">
        <v>182</v>
      </c>
      <c r="N30" s="433"/>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3" customFormat="1" ht="22.5">
      <c r="A31" s="1232">
        <v>1</v>
      </c>
      <c r="B31" s="847"/>
      <c r="C31" s="847"/>
      <c r="D31" s="847"/>
      <c r="E31" s="848"/>
      <c r="F31" s="849"/>
      <c r="G31" s="849"/>
      <c r="H31" s="849"/>
      <c r="I31" s="850"/>
      <c r="J31" s="845"/>
      <c r="K31" s="852"/>
      <c r="L31" s="593">
        <f>mergeValue(A31)</f>
        <v>1</v>
      </c>
      <c r="M31" s="641" t="s">
        <v>20</v>
      </c>
      <c r="N31" s="646"/>
      <c r="O31" s="1288"/>
      <c r="P31" s="1289"/>
      <c r="Q31" s="1289"/>
      <c r="R31" s="1289"/>
      <c r="S31" s="1289"/>
      <c r="T31" s="1289"/>
      <c r="U31" s="1289"/>
      <c r="V31" s="1290"/>
      <c r="W31" s="630" t="s">
        <v>475</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2"/>
      <c r="B32" s="1232">
        <v>1</v>
      </c>
      <c r="C32" s="847"/>
      <c r="D32" s="847"/>
      <c r="E32" s="849"/>
      <c r="F32" s="849"/>
      <c r="G32" s="849"/>
      <c r="H32" s="849"/>
      <c r="I32" s="844"/>
      <c r="J32" s="843"/>
      <c r="K32" s="846"/>
      <c r="L32" s="593" t="str">
        <f>mergeValue(A32) &amp;"."&amp; mergeValue(B32)</f>
        <v>1.1</v>
      </c>
      <c r="M32" s="546" t="s">
        <v>16</v>
      </c>
      <c r="N32" s="646"/>
      <c r="O32" s="1288"/>
      <c r="P32" s="1289"/>
      <c r="Q32" s="1289"/>
      <c r="R32" s="1289"/>
      <c r="S32" s="1289"/>
      <c r="T32" s="1289"/>
      <c r="U32" s="1289"/>
      <c r="V32" s="1290"/>
      <c r="W32" s="630" t="s">
        <v>476</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2"/>
      <c r="B33" s="1232"/>
      <c r="C33" s="1232">
        <v>1</v>
      </c>
      <c r="D33" s="847"/>
      <c r="E33" s="849"/>
      <c r="F33" s="849"/>
      <c r="G33" s="849"/>
      <c r="H33" s="849"/>
      <c r="I33" s="851"/>
      <c r="J33" s="843"/>
      <c r="K33" s="846"/>
      <c r="L33" s="593" t="str">
        <f>mergeValue(A33) &amp;"."&amp; mergeValue(B33)&amp;"."&amp; mergeValue(C33)</f>
        <v>1.1.1</v>
      </c>
      <c r="M33" s="547" t="s">
        <v>7</v>
      </c>
      <c r="N33" s="646"/>
      <c r="O33" s="1288"/>
      <c r="P33" s="1289"/>
      <c r="Q33" s="1289"/>
      <c r="R33" s="1289"/>
      <c r="S33" s="1289"/>
      <c r="T33" s="1289"/>
      <c r="U33" s="1289"/>
      <c r="V33" s="1290"/>
      <c r="W33" s="630" t="s">
        <v>632</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2"/>
      <c r="B34" s="1232"/>
      <c r="C34" s="1232"/>
      <c r="D34" s="1232">
        <v>1</v>
      </c>
      <c r="E34" s="849"/>
      <c r="F34" s="849"/>
      <c r="G34" s="849"/>
      <c r="H34" s="849"/>
      <c r="I34" s="851"/>
      <c r="J34" s="843"/>
      <c r="K34" s="846"/>
      <c r="L34" s="593" t="str">
        <f>mergeValue(A34) &amp;"."&amp; mergeValue(B34)&amp;"."&amp; mergeValue(C34)&amp;"."&amp; mergeValue(D34)</f>
        <v>1.1.1.1</v>
      </c>
      <c r="M34" s="548" t="s">
        <v>22</v>
      </c>
      <c r="N34" s="646"/>
      <c r="O34" s="1288"/>
      <c r="P34" s="1289"/>
      <c r="Q34" s="1289"/>
      <c r="R34" s="1289"/>
      <c r="S34" s="1289"/>
      <c r="T34" s="1289"/>
      <c r="U34" s="1289"/>
      <c r="V34" s="1290"/>
      <c r="W34" s="630" t="s">
        <v>633</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2"/>
      <c r="B35" s="1232"/>
      <c r="C35" s="1232"/>
      <c r="D35" s="1232"/>
      <c r="E35" s="1232">
        <v>1</v>
      </c>
      <c r="F35" s="849"/>
      <c r="G35" s="849"/>
      <c r="H35" s="847">
        <v>1</v>
      </c>
      <c r="I35" s="1232">
        <v>1</v>
      </c>
      <c r="J35" s="849"/>
      <c r="K35" s="854"/>
      <c r="L35" s="593" t="str">
        <f>mergeValue(A35) &amp;"."&amp; mergeValue(B35)&amp;"."&amp; mergeValue(C35)&amp;"."&amp; mergeValue(D35)&amp;"."&amp; mergeValue(E35)</f>
        <v>1.1.1.1.1</v>
      </c>
      <c r="M35" s="554" t="s">
        <v>9</v>
      </c>
      <c r="N35" s="646"/>
      <c r="O35" s="1235"/>
      <c r="P35" s="1236"/>
      <c r="Q35" s="1236"/>
      <c r="R35" s="1236"/>
      <c r="S35" s="1236"/>
      <c r="T35" s="1236"/>
      <c r="U35" s="1236"/>
      <c r="V35" s="1237"/>
      <c r="W35" s="630" t="s">
        <v>637</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2"/>
      <c r="B36" s="1232"/>
      <c r="C36" s="1232"/>
      <c r="D36" s="1232"/>
      <c r="E36" s="1232"/>
      <c r="F36" s="1232">
        <v>1</v>
      </c>
      <c r="G36" s="847"/>
      <c r="H36" s="847"/>
      <c r="I36" s="1232"/>
      <c r="J36" s="1232">
        <v>1</v>
      </c>
      <c r="K36" s="855"/>
      <c r="L36" s="593" t="str">
        <f>mergeValue(A36) &amp;"."&amp; mergeValue(B36)&amp;"."&amp; mergeValue(C36)&amp;"."&amp; mergeValue(D36)&amp;"."&amp; mergeValue(E36)&amp;"."&amp; mergeValue(F36)</f>
        <v>1.1.1.1.1.1</v>
      </c>
      <c r="M36" s="555" t="s">
        <v>10</v>
      </c>
      <c r="N36" s="646"/>
      <c r="O36" s="1235"/>
      <c r="P36" s="1236"/>
      <c r="Q36" s="1236"/>
      <c r="R36" s="1236"/>
      <c r="S36" s="1236"/>
      <c r="T36" s="1236"/>
      <c r="U36" s="1236"/>
      <c r="V36" s="1237"/>
      <c r="W36" s="630" t="s">
        <v>635</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2"/>
      <c r="B37" s="1232"/>
      <c r="C37" s="1232"/>
      <c r="D37" s="1232"/>
      <c r="E37" s="1232"/>
      <c r="F37" s="1232"/>
      <c r="G37" s="847">
        <v>1</v>
      </c>
      <c r="H37" s="847"/>
      <c r="I37" s="1232"/>
      <c r="J37" s="1232"/>
      <c r="K37" s="855">
        <v>1</v>
      </c>
      <c r="L37" s="593" t="str">
        <f>mergeValue(A37) &amp;"."&amp; mergeValue(B37)&amp;"."&amp; mergeValue(C37)&amp;"."&amp; mergeValue(D37)&amp;"."&amp; mergeValue(E37)&amp;"."&amp; mergeValue(F37)&amp;"."&amp; mergeValue(G37)</f>
        <v>1.1.1.1.1.1.1</v>
      </c>
      <c r="M37" s="1065"/>
      <c r="N37" s="646"/>
      <c r="O37" s="562"/>
      <c r="P37" s="562"/>
      <c r="Q37" s="1090"/>
      <c r="R37" s="1227"/>
      <c r="S37" s="1228" t="s">
        <v>83</v>
      </c>
      <c r="T37" s="1227"/>
      <c r="U37" s="1228" t="s">
        <v>83</v>
      </c>
      <c r="V37" s="562"/>
      <c r="W37" s="1202" t="s">
        <v>654</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2"/>
      <c r="B38" s="1232"/>
      <c r="C38" s="1232"/>
      <c r="D38" s="1232"/>
      <c r="E38" s="1232"/>
      <c r="F38" s="1232"/>
      <c r="G38" s="847"/>
      <c r="H38" s="847"/>
      <c r="I38" s="1232"/>
      <c r="J38" s="1232"/>
      <c r="K38" s="855"/>
      <c r="L38" s="600"/>
      <c r="M38" s="646"/>
      <c r="N38" s="646"/>
      <c r="O38" s="562"/>
      <c r="P38" s="562"/>
      <c r="Q38" s="584" t="str">
        <f>R37 &amp; "-" &amp; T37</f>
        <v>-</v>
      </c>
      <c r="R38" s="1227"/>
      <c r="S38" s="1228"/>
      <c r="T38" s="1227"/>
      <c r="U38" s="1228"/>
      <c r="V38" s="562"/>
      <c r="W38" s="1202"/>
      <c r="X38" s="585"/>
      <c r="Y38" s="589"/>
      <c r="Z38" s="589" t="str">
        <f t="shared" si="0"/>
        <v/>
      </c>
      <c r="AA38" s="589"/>
      <c r="AB38" s="589"/>
      <c r="AC38" s="589"/>
      <c r="AD38" s="585"/>
      <c r="AE38" s="585"/>
      <c r="AF38" s="585"/>
      <c r="AG38" s="585"/>
      <c r="AH38" s="585"/>
      <c r="AI38" s="585"/>
      <c r="AJ38" s="585"/>
    </row>
    <row r="39" spans="1:36" s="523" customFormat="1" ht="15" customHeight="1">
      <c r="A39" s="1232"/>
      <c r="B39" s="1232"/>
      <c r="C39" s="1232"/>
      <c r="D39" s="1232"/>
      <c r="E39" s="1232"/>
      <c r="F39" s="1232"/>
      <c r="G39" s="849"/>
      <c r="H39" s="847"/>
      <c r="I39" s="1232"/>
      <c r="J39" s="1232"/>
      <c r="K39" s="854"/>
      <c r="L39" s="538"/>
      <c r="M39" s="557" t="s">
        <v>25</v>
      </c>
      <c r="N39" s="564"/>
      <c r="O39" s="564"/>
      <c r="P39" s="564"/>
      <c r="Q39" s="564"/>
      <c r="R39" s="564"/>
      <c r="S39" s="564"/>
      <c r="T39" s="564"/>
      <c r="U39" s="564"/>
      <c r="V39" s="560"/>
      <c r="W39" s="1202"/>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2"/>
      <c r="B40" s="1232"/>
      <c r="C40" s="1232"/>
      <c r="D40" s="1232"/>
      <c r="E40" s="1232"/>
      <c r="F40" s="849"/>
      <c r="G40" s="849"/>
      <c r="H40" s="847"/>
      <c r="I40" s="1232"/>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2"/>
      <c r="B41" s="1232"/>
      <c r="C41" s="1232"/>
      <c r="D41" s="1232"/>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2"/>
      <c r="B42" s="1232"/>
      <c r="C42" s="1232"/>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2"/>
      <c r="B43" s="1232"/>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2"/>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3"/>
      <c r="M45" s="565" t="s">
        <v>308</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3" customFormat="1" ht="22.5">
      <c r="A49" s="1232">
        <v>1</v>
      </c>
      <c r="B49" s="865"/>
      <c r="C49" s="865"/>
      <c r="D49" s="865"/>
      <c r="E49" s="866"/>
      <c r="F49" s="867"/>
      <c r="G49" s="867"/>
      <c r="H49" s="867"/>
      <c r="I49" s="868"/>
      <c r="J49" s="863"/>
      <c r="K49" s="870"/>
      <c r="L49" s="593">
        <f>mergeValue(A49)</f>
        <v>1</v>
      </c>
      <c r="M49" s="641" t="s">
        <v>20</v>
      </c>
      <c r="N49" s="646"/>
      <c r="O49" s="1288"/>
      <c r="P49" s="1289"/>
      <c r="Q49" s="1289"/>
      <c r="R49" s="1289"/>
      <c r="S49" s="1289"/>
      <c r="T49" s="1289"/>
      <c r="U49" s="1289"/>
      <c r="V49" s="1290"/>
      <c r="W49" s="630" t="s">
        <v>475</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2"/>
      <c r="B50" s="1232">
        <v>1</v>
      </c>
      <c r="C50" s="865"/>
      <c r="D50" s="865"/>
      <c r="E50" s="867"/>
      <c r="F50" s="867"/>
      <c r="G50" s="867"/>
      <c r="H50" s="867"/>
      <c r="I50" s="862"/>
      <c r="J50" s="861"/>
      <c r="K50" s="864"/>
      <c r="L50" s="593" t="str">
        <f>mergeValue(A50) &amp;"."&amp; mergeValue(B50)</f>
        <v>1.1</v>
      </c>
      <c r="M50" s="546" t="s">
        <v>16</v>
      </c>
      <c r="N50" s="646"/>
      <c r="O50" s="1288"/>
      <c r="P50" s="1289"/>
      <c r="Q50" s="1289"/>
      <c r="R50" s="1289"/>
      <c r="S50" s="1289"/>
      <c r="T50" s="1289"/>
      <c r="U50" s="1289"/>
      <c r="V50" s="1290"/>
      <c r="W50" s="630" t="s">
        <v>476</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2"/>
      <c r="B51" s="1232"/>
      <c r="C51" s="1232">
        <v>1</v>
      </c>
      <c r="D51" s="865"/>
      <c r="E51" s="867"/>
      <c r="F51" s="867"/>
      <c r="G51" s="867"/>
      <c r="H51" s="867"/>
      <c r="I51" s="869"/>
      <c r="J51" s="861"/>
      <c r="K51" s="864"/>
      <c r="L51" s="593" t="str">
        <f>mergeValue(A51) &amp;"."&amp; mergeValue(B51)&amp;"."&amp; mergeValue(C51)</f>
        <v>1.1.1</v>
      </c>
      <c r="M51" s="547" t="s">
        <v>7</v>
      </c>
      <c r="N51" s="646"/>
      <c r="O51" s="1288"/>
      <c r="P51" s="1289"/>
      <c r="Q51" s="1289"/>
      <c r="R51" s="1289"/>
      <c r="S51" s="1289"/>
      <c r="T51" s="1289"/>
      <c r="U51" s="1289"/>
      <c r="V51" s="1290"/>
      <c r="W51" s="630" t="s">
        <v>632</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2"/>
      <c r="B52" s="1232"/>
      <c r="C52" s="1232"/>
      <c r="D52" s="1232">
        <v>1</v>
      </c>
      <c r="E52" s="867"/>
      <c r="F52" s="867"/>
      <c r="G52" s="867"/>
      <c r="H52" s="867"/>
      <c r="I52" s="869"/>
      <c r="J52" s="861"/>
      <c r="K52" s="864"/>
      <c r="L52" s="593" t="str">
        <f>mergeValue(A52) &amp;"."&amp; mergeValue(B52)&amp;"."&amp; mergeValue(C52)&amp;"."&amp; mergeValue(D52)</f>
        <v>1.1.1.1</v>
      </c>
      <c r="M52" s="548" t="s">
        <v>22</v>
      </c>
      <c r="N52" s="646"/>
      <c r="O52" s="1288"/>
      <c r="P52" s="1289"/>
      <c r="Q52" s="1289"/>
      <c r="R52" s="1289"/>
      <c r="S52" s="1289"/>
      <c r="T52" s="1289"/>
      <c r="U52" s="1289"/>
      <c r="V52" s="1290"/>
      <c r="W52" s="630" t="s">
        <v>633</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2"/>
      <c r="B53" s="1232"/>
      <c r="C53" s="1232"/>
      <c r="D53" s="1232"/>
      <c r="E53" s="1232">
        <v>1</v>
      </c>
      <c r="F53" s="867"/>
      <c r="G53" s="867"/>
      <c r="H53" s="865">
        <v>1</v>
      </c>
      <c r="I53" s="1232">
        <v>1</v>
      </c>
      <c r="J53" s="867"/>
      <c r="K53" s="872"/>
      <c r="L53" s="593" t="str">
        <f>mergeValue(A53) &amp;"."&amp; mergeValue(B53)&amp;"."&amp; mergeValue(C53)&amp;"."&amp; mergeValue(D53)&amp;"."&amp; mergeValue(E53)</f>
        <v>1.1.1.1.1</v>
      </c>
      <c r="M53" s="554" t="s">
        <v>9</v>
      </c>
      <c r="N53" s="646"/>
      <c r="O53" s="1235"/>
      <c r="P53" s="1236"/>
      <c r="Q53" s="1236"/>
      <c r="R53" s="1236"/>
      <c r="S53" s="1236"/>
      <c r="T53" s="1236"/>
      <c r="U53" s="1236"/>
      <c r="V53" s="1237"/>
      <c r="W53" s="630" t="s">
        <v>637</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2"/>
      <c r="B54" s="1232"/>
      <c r="C54" s="1232"/>
      <c r="D54" s="1232"/>
      <c r="E54" s="1232"/>
      <c r="F54" s="1232">
        <v>1</v>
      </c>
      <c r="G54" s="865"/>
      <c r="H54" s="865"/>
      <c r="I54" s="1232"/>
      <c r="J54" s="1232">
        <v>1</v>
      </c>
      <c r="K54" s="873"/>
      <c r="L54" s="593" t="str">
        <f>mergeValue(A54) &amp;"."&amp; mergeValue(B54)&amp;"."&amp; mergeValue(C54)&amp;"."&amp; mergeValue(D54)&amp;"."&amp; mergeValue(E54)&amp;"."&amp; mergeValue(F54)</f>
        <v>1.1.1.1.1.1</v>
      </c>
      <c r="M54" s="555" t="s">
        <v>10</v>
      </c>
      <c r="N54" s="646"/>
      <c r="O54" s="1235"/>
      <c r="P54" s="1236"/>
      <c r="Q54" s="1236"/>
      <c r="R54" s="1236"/>
      <c r="S54" s="1236"/>
      <c r="T54" s="1236"/>
      <c r="U54" s="1236"/>
      <c r="V54" s="1237"/>
      <c r="W54" s="630" t="s">
        <v>635</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2"/>
      <c r="B55" s="1232"/>
      <c r="C55" s="1232"/>
      <c r="D55" s="1232"/>
      <c r="E55" s="1232"/>
      <c r="F55" s="1232"/>
      <c r="G55" s="865">
        <v>1</v>
      </c>
      <c r="H55" s="865"/>
      <c r="I55" s="1232"/>
      <c r="J55" s="1232"/>
      <c r="K55" s="873">
        <v>1</v>
      </c>
      <c r="L55" s="593" t="str">
        <f>mergeValue(A55) &amp;"."&amp; mergeValue(B55)&amp;"."&amp; mergeValue(C55)&amp;"."&amp; mergeValue(D55)&amp;"."&amp; mergeValue(E55)&amp;"."&amp; mergeValue(F55)&amp;"."&amp; mergeValue(G55)</f>
        <v>1.1.1.1.1.1.1</v>
      </c>
      <c r="M55" s="1065"/>
      <c r="N55" s="646"/>
      <c r="O55" s="562"/>
      <c r="P55" s="562"/>
      <c r="Q55" s="1090"/>
      <c r="R55" s="1227"/>
      <c r="S55" s="1228" t="s">
        <v>83</v>
      </c>
      <c r="T55" s="1227"/>
      <c r="U55" s="1228" t="s">
        <v>83</v>
      </c>
      <c r="V55" s="562"/>
      <c r="W55" s="1202" t="s">
        <v>654</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2"/>
      <c r="B56" s="1232"/>
      <c r="C56" s="1232"/>
      <c r="D56" s="1232"/>
      <c r="E56" s="1232"/>
      <c r="F56" s="1232"/>
      <c r="G56" s="865"/>
      <c r="H56" s="865"/>
      <c r="I56" s="1232"/>
      <c r="J56" s="1232"/>
      <c r="K56" s="873"/>
      <c r="L56" s="600"/>
      <c r="M56" s="646"/>
      <c r="N56" s="646"/>
      <c r="O56" s="562"/>
      <c r="P56" s="562"/>
      <c r="Q56" s="584" t="str">
        <f>R55 &amp; "-" &amp; T55</f>
        <v>-</v>
      </c>
      <c r="R56" s="1227"/>
      <c r="S56" s="1228"/>
      <c r="T56" s="1227"/>
      <c r="U56" s="1228"/>
      <c r="V56" s="562"/>
      <c r="W56" s="1202"/>
      <c r="X56" s="585"/>
      <c r="Y56" s="589"/>
      <c r="Z56" s="589" t="str">
        <f t="shared" si="1"/>
        <v/>
      </c>
      <c r="AA56" s="589"/>
      <c r="AB56" s="589"/>
      <c r="AC56" s="589"/>
      <c r="AD56" s="585"/>
      <c r="AE56" s="585"/>
      <c r="AF56" s="585"/>
      <c r="AG56" s="585"/>
      <c r="AH56" s="585"/>
      <c r="AI56" s="585"/>
      <c r="AJ56" s="585"/>
    </row>
    <row r="57" spans="1:36" s="523" customFormat="1" ht="15" customHeight="1">
      <c r="A57" s="1232"/>
      <c r="B57" s="1232"/>
      <c r="C57" s="1232"/>
      <c r="D57" s="1232"/>
      <c r="E57" s="1232"/>
      <c r="F57" s="1232"/>
      <c r="G57" s="867"/>
      <c r="H57" s="865"/>
      <c r="I57" s="1232"/>
      <c r="J57" s="1232"/>
      <c r="K57" s="872"/>
      <c r="L57" s="538"/>
      <c r="M57" s="557" t="s">
        <v>25</v>
      </c>
      <c r="N57" s="564"/>
      <c r="O57" s="564"/>
      <c r="P57" s="564"/>
      <c r="Q57" s="564"/>
      <c r="R57" s="564"/>
      <c r="S57" s="564"/>
      <c r="T57" s="564"/>
      <c r="U57" s="564"/>
      <c r="V57" s="560"/>
      <c r="W57" s="1202"/>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2"/>
      <c r="B58" s="1232"/>
      <c r="C58" s="1232"/>
      <c r="D58" s="1232"/>
      <c r="E58" s="1232"/>
      <c r="F58" s="867"/>
      <c r="G58" s="867"/>
      <c r="H58" s="865"/>
      <c r="I58" s="1232"/>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2"/>
      <c r="B59" s="1232"/>
      <c r="C59" s="1232"/>
      <c r="D59" s="1232"/>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2"/>
      <c r="B60" s="1232"/>
      <c r="C60" s="1232"/>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2"/>
      <c r="B61" s="1232"/>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2"/>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3"/>
      <c r="M63" s="565" t="s">
        <v>308</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2">
        <v>1</v>
      </c>
      <c r="B67" s="883"/>
      <c r="C67" s="883"/>
      <c r="D67" s="883"/>
      <c r="E67" s="884"/>
      <c r="F67" s="885"/>
      <c r="G67" s="885"/>
      <c r="H67" s="885"/>
      <c r="I67" s="886"/>
      <c r="J67" s="881"/>
      <c r="K67" s="888"/>
      <c r="L67" s="593">
        <f>mergeValue(A67)</f>
        <v>1</v>
      </c>
      <c r="M67" s="641" t="s">
        <v>20</v>
      </c>
      <c r="N67" s="646"/>
      <c r="O67" s="1288"/>
      <c r="P67" s="1289"/>
      <c r="Q67" s="1289"/>
      <c r="R67" s="1289"/>
      <c r="S67" s="1289"/>
      <c r="T67" s="1289"/>
      <c r="U67" s="1289"/>
      <c r="V67" s="1290"/>
      <c r="W67" s="630" t="s">
        <v>475</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2"/>
      <c r="B68" s="1232">
        <v>1</v>
      </c>
      <c r="C68" s="883"/>
      <c r="D68" s="883"/>
      <c r="E68" s="885"/>
      <c r="F68" s="885"/>
      <c r="G68" s="885"/>
      <c r="H68" s="885"/>
      <c r="I68" s="880"/>
      <c r="J68" s="879"/>
      <c r="K68" s="882"/>
      <c r="L68" s="593" t="str">
        <f>mergeValue(A68) &amp;"."&amp; mergeValue(B68)</f>
        <v>1.1</v>
      </c>
      <c r="M68" s="546" t="s">
        <v>16</v>
      </c>
      <c r="N68" s="646"/>
      <c r="O68" s="1288"/>
      <c r="P68" s="1289"/>
      <c r="Q68" s="1289"/>
      <c r="R68" s="1289"/>
      <c r="S68" s="1289"/>
      <c r="T68" s="1289"/>
      <c r="U68" s="1289"/>
      <c r="V68" s="1290"/>
      <c r="W68" s="630" t="s">
        <v>476</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2"/>
      <c r="B69" s="1232"/>
      <c r="C69" s="1232">
        <v>1</v>
      </c>
      <c r="D69" s="883"/>
      <c r="E69" s="885"/>
      <c r="F69" s="885"/>
      <c r="G69" s="885"/>
      <c r="H69" s="885"/>
      <c r="I69" s="887"/>
      <c r="J69" s="879"/>
      <c r="K69" s="882"/>
      <c r="L69" s="593" t="str">
        <f>mergeValue(A69) &amp;"."&amp; mergeValue(B69)&amp;"."&amp; mergeValue(C69)</f>
        <v>1.1.1</v>
      </c>
      <c r="M69" s="547" t="s">
        <v>7</v>
      </c>
      <c r="N69" s="646"/>
      <c r="O69" s="1288"/>
      <c r="P69" s="1289"/>
      <c r="Q69" s="1289"/>
      <c r="R69" s="1289"/>
      <c r="S69" s="1289"/>
      <c r="T69" s="1289"/>
      <c r="U69" s="1289"/>
      <c r="V69" s="1290"/>
      <c r="W69" s="630" t="s">
        <v>632</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2"/>
      <c r="B70" s="1232"/>
      <c r="C70" s="1232"/>
      <c r="D70" s="1232">
        <v>1</v>
      </c>
      <c r="E70" s="885"/>
      <c r="F70" s="885"/>
      <c r="G70" s="885"/>
      <c r="H70" s="885"/>
      <c r="I70" s="887"/>
      <c r="J70" s="879"/>
      <c r="K70" s="882"/>
      <c r="L70" s="593" t="str">
        <f>mergeValue(A70) &amp;"."&amp; mergeValue(B70)&amp;"."&amp; mergeValue(C70)&amp;"."&amp; mergeValue(D70)</f>
        <v>1.1.1.1</v>
      </c>
      <c r="M70" s="548" t="s">
        <v>22</v>
      </c>
      <c r="N70" s="646"/>
      <c r="O70" s="1288"/>
      <c r="P70" s="1289"/>
      <c r="Q70" s="1289"/>
      <c r="R70" s="1289"/>
      <c r="S70" s="1289"/>
      <c r="T70" s="1289"/>
      <c r="U70" s="1289"/>
      <c r="V70" s="1290"/>
      <c r="W70" s="630" t="s">
        <v>633</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2"/>
      <c r="B71" s="1232"/>
      <c r="C71" s="1232"/>
      <c r="D71" s="1232"/>
      <c r="E71" s="1232">
        <v>1</v>
      </c>
      <c r="F71" s="885"/>
      <c r="G71" s="885"/>
      <c r="H71" s="883">
        <v>1</v>
      </c>
      <c r="I71" s="1232">
        <v>1</v>
      </c>
      <c r="J71" s="885"/>
      <c r="K71" s="890"/>
      <c r="L71" s="593" t="str">
        <f>mergeValue(A71) &amp;"."&amp; mergeValue(B71)&amp;"."&amp; mergeValue(C71)&amp;"."&amp; mergeValue(D71)&amp;"."&amp; mergeValue(E71)</f>
        <v>1.1.1.1.1</v>
      </c>
      <c r="M71" s="554" t="s">
        <v>9</v>
      </c>
      <c r="N71" s="646"/>
      <c r="O71" s="1235"/>
      <c r="P71" s="1236"/>
      <c r="Q71" s="1236"/>
      <c r="R71" s="1236"/>
      <c r="S71" s="1236"/>
      <c r="T71" s="1236"/>
      <c r="U71" s="1236"/>
      <c r="V71" s="1237"/>
      <c r="W71" s="630" t="s">
        <v>637</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2"/>
      <c r="B72" s="1232"/>
      <c r="C72" s="1232"/>
      <c r="D72" s="1232"/>
      <c r="E72" s="1232"/>
      <c r="F72" s="1232">
        <v>1</v>
      </c>
      <c r="G72" s="883"/>
      <c r="H72" s="883"/>
      <c r="I72" s="1232"/>
      <c r="J72" s="1232">
        <v>1</v>
      </c>
      <c r="K72" s="891"/>
      <c r="L72" s="593" t="str">
        <f>mergeValue(A72) &amp;"."&amp; mergeValue(B72)&amp;"."&amp; mergeValue(C72)&amp;"."&amp; mergeValue(D72)&amp;"."&amp; mergeValue(E72)&amp;"."&amp; mergeValue(F72)</f>
        <v>1.1.1.1.1.1</v>
      </c>
      <c r="M72" s="555" t="s">
        <v>10</v>
      </c>
      <c r="N72" s="646"/>
      <c r="O72" s="1235"/>
      <c r="P72" s="1236"/>
      <c r="Q72" s="1236"/>
      <c r="R72" s="1236"/>
      <c r="S72" s="1236"/>
      <c r="T72" s="1236"/>
      <c r="U72" s="1236"/>
      <c r="V72" s="1237"/>
      <c r="W72" s="630" t="s">
        <v>635</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2"/>
      <c r="B73" s="1232"/>
      <c r="C73" s="1232"/>
      <c r="D73" s="1232"/>
      <c r="E73" s="1232"/>
      <c r="F73" s="1232"/>
      <c r="G73" s="883">
        <v>1</v>
      </c>
      <c r="H73" s="883"/>
      <c r="I73" s="1232"/>
      <c r="J73" s="1232"/>
      <c r="K73" s="891">
        <v>1</v>
      </c>
      <c r="L73" s="593" t="str">
        <f>mergeValue(A73) &amp;"."&amp; mergeValue(B73)&amp;"."&amp; mergeValue(C73)&amp;"."&amp; mergeValue(D73)&amp;"."&amp; mergeValue(E73)&amp;"."&amp; mergeValue(F73)&amp;"."&amp; mergeValue(G73)</f>
        <v>1.1.1.1.1.1.1</v>
      </c>
      <c r="M73" s="1065"/>
      <c r="N73" s="646"/>
      <c r="O73" s="562"/>
      <c r="P73" s="562"/>
      <c r="Q73" s="1090"/>
      <c r="R73" s="1227"/>
      <c r="S73" s="1228" t="s">
        <v>83</v>
      </c>
      <c r="T73" s="1227"/>
      <c r="U73" s="1228" t="s">
        <v>83</v>
      </c>
      <c r="V73" s="562"/>
      <c r="W73" s="1202" t="s">
        <v>654</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2"/>
      <c r="B74" s="1232"/>
      <c r="C74" s="1232"/>
      <c r="D74" s="1232"/>
      <c r="E74" s="1232"/>
      <c r="F74" s="1232"/>
      <c r="G74" s="883"/>
      <c r="H74" s="883"/>
      <c r="I74" s="1232"/>
      <c r="J74" s="1232"/>
      <c r="K74" s="891"/>
      <c r="L74" s="600"/>
      <c r="M74" s="646"/>
      <c r="N74" s="646"/>
      <c r="O74" s="562"/>
      <c r="P74" s="562"/>
      <c r="Q74" s="584" t="str">
        <f>R73 &amp; "-" &amp; T73</f>
        <v>-</v>
      </c>
      <c r="R74" s="1227"/>
      <c r="S74" s="1228"/>
      <c r="T74" s="1227"/>
      <c r="U74" s="1228"/>
      <c r="V74" s="562"/>
      <c r="W74" s="1202"/>
      <c r="X74" s="585"/>
      <c r="Y74" s="589"/>
      <c r="Z74" s="589" t="str">
        <f t="shared" si="2"/>
        <v/>
      </c>
      <c r="AA74" s="589"/>
      <c r="AB74" s="589"/>
      <c r="AC74" s="589"/>
      <c r="AD74" s="585"/>
      <c r="AE74" s="585"/>
      <c r="AF74" s="585"/>
      <c r="AG74" s="585"/>
      <c r="AH74" s="585"/>
      <c r="AI74" s="585"/>
      <c r="AJ74" s="585"/>
    </row>
    <row r="75" spans="1:36" s="523" customFormat="1" ht="15" customHeight="1">
      <c r="A75" s="1232"/>
      <c r="B75" s="1232"/>
      <c r="C75" s="1232"/>
      <c r="D75" s="1232"/>
      <c r="E75" s="1232"/>
      <c r="F75" s="1232"/>
      <c r="G75" s="885"/>
      <c r="H75" s="883"/>
      <c r="I75" s="1232"/>
      <c r="J75" s="1232"/>
      <c r="K75" s="890"/>
      <c r="L75" s="538"/>
      <c r="M75" s="557" t="s">
        <v>25</v>
      </c>
      <c r="N75" s="564"/>
      <c r="O75" s="564"/>
      <c r="P75" s="564"/>
      <c r="Q75" s="564"/>
      <c r="R75" s="564"/>
      <c r="S75" s="564"/>
      <c r="T75" s="564"/>
      <c r="U75" s="564"/>
      <c r="V75" s="560"/>
      <c r="W75" s="1202"/>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2"/>
      <c r="B76" s="1232"/>
      <c r="C76" s="1232"/>
      <c r="D76" s="1232"/>
      <c r="E76" s="1232"/>
      <c r="F76" s="885"/>
      <c r="G76" s="885"/>
      <c r="H76" s="883"/>
      <c r="I76" s="1232"/>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2"/>
      <c r="B77" s="1232"/>
      <c r="C77" s="1232"/>
      <c r="D77" s="1232"/>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2"/>
      <c r="B78" s="1232"/>
      <c r="C78" s="1232"/>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2"/>
      <c r="B79" s="1232"/>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2"/>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85" s="522" customFormat="1" ht="15" customHeight="1">
      <c r="A81" s="877"/>
      <c r="B81" s="877"/>
      <c r="C81" s="877"/>
      <c r="D81" s="877"/>
      <c r="E81" s="877"/>
      <c r="F81" s="877"/>
      <c r="G81" s="877"/>
      <c r="H81" s="877"/>
      <c r="I81" s="877"/>
      <c r="J81" s="877"/>
      <c r="K81" s="877"/>
      <c r="L81" s="493"/>
      <c r="M81" s="565" t="s">
        <v>308</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85" ht="18.75" customHeight="1">
      <c r="X82" s="204"/>
      <c r="Y82" s="204"/>
      <c r="Z82" s="204"/>
      <c r="AA82" s="204"/>
      <c r="AB82" s="204"/>
      <c r="AC82" s="204"/>
      <c r="AD82" s="204"/>
      <c r="AE82" s="204"/>
      <c r="AF82" s="204"/>
      <c r="AG82" s="204"/>
      <c r="AH82" s="204"/>
      <c r="AI82" s="204"/>
      <c r="AJ82" s="204"/>
    </row>
    <row r="83" spans="1:85"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85"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85" s="523" customFormat="1" ht="22.5">
      <c r="A85" s="1232">
        <v>1</v>
      </c>
      <c r="B85" s="919"/>
      <c r="C85" s="919"/>
      <c r="D85" s="919"/>
      <c r="E85" s="920"/>
      <c r="F85" s="921"/>
      <c r="G85" s="919"/>
      <c r="H85" s="919"/>
      <c r="I85" s="922"/>
      <c r="J85" s="917"/>
      <c r="K85" s="926">
        <v>1</v>
      </c>
      <c r="L85" s="593">
        <f>mergeValue(A85)</f>
        <v>1</v>
      </c>
      <c r="M85" s="641" t="s">
        <v>20</v>
      </c>
      <c r="N85" s="580"/>
      <c r="O85" s="1282"/>
      <c r="P85" s="1283"/>
      <c r="Q85" s="1283"/>
      <c r="R85" s="1283"/>
      <c r="S85" s="1283"/>
      <c r="T85" s="1283"/>
      <c r="U85" s="1283"/>
      <c r="V85" s="1283"/>
      <c r="W85" s="1283"/>
      <c r="X85" s="1283"/>
      <c r="Y85" s="1283"/>
      <c r="Z85" s="1283"/>
      <c r="AA85" s="1283"/>
      <c r="AB85" s="1283"/>
      <c r="AC85" s="1283"/>
      <c r="AD85" s="1283"/>
      <c r="AE85" s="1283"/>
      <c r="AF85" s="1283"/>
      <c r="AG85" s="1283"/>
      <c r="AH85" s="1283"/>
      <c r="AI85" s="1283"/>
      <c r="AJ85" s="1283"/>
      <c r="AK85" s="1283"/>
      <c r="AL85" s="1283"/>
      <c r="AM85" s="1283"/>
      <c r="AN85" s="1283"/>
      <c r="AO85" s="1283"/>
      <c r="AP85" s="1283"/>
      <c r="AQ85" s="1283"/>
      <c r="AR85" s="1283"/>
      <c r="AS85" s="1283"/>
      <c r="AT85" s="1283"/>
      <c r="AU85" s="1283"/>
      <c r="AV85" s="1283"/>
      <c r="AW85" s="1283"/>
      <c r="AX85" s="1283"/>
      <c r="AY85" s="1283"/>
      <c r="AZ85" s="1283"/>
      <c r="BA85" s="1283"/>
      <c r="BB85" s="1283"/>
      <c r="BC85" s="1283"/>
      <c r="BD85" s="1283"/>
      <c r="BE85" s="1283"/>
      <c r="BF85" s="1283"/>
      <c r="BG85" s="1283"/>
      <c r="BH85" s="1283"/>
      <c r="BI85" s="1283"/>
      <c r="BJ85" s="1283"/>
      <c r="BK85" s="1283"/>
      <c r="BL85" s="1283"/>
      <c r="BM85" s="1283"/>
      <c r="BN85" s="1283"/>
      <c r="BO85" s="1283"/>
      <c r="BP85" s="1283"/>
      <c r="BQ85" s="1283"/>
      <c r="BR85" s="1283"/>
      <c r="BS85" s="1284"/>
      <c r="BT85" s="630" t="s">
        <v>657</v>
      </c>
      <c r="BU85" s="585"/>
      <c r="BV85" s="585"/>
      <c r="BW85" s="585"/>
      <c r="BX85" s="585"/>
      <c r="BY85" s="585"/>
      <c r="BZ85" s="585"/>
      <c r="CA85" s="585"/>
      <c r="CB85" s="585"/>
      <c r="CC85" s="585"/>
      <c r="CD85" s="585"/>
      <c r="CE85" s="585"/>
      <c r="CF85" s="585"/>
    </row>
    <row r="86" spans="1:85" s="523" customFormat="1" ht="22.5">
      <c r="A86" s="1232"/>
      <c r="B86" s="1232">
        <v>1</v>
      </c>
      <c r="C86" s="919"/>
      <c r="D86" s="919"/>
      <c r="E86" s="921"/>
      <c r="F86" s="921"/>
      <c r="G86" s="919"/>
      <c r="H86" s="919"/>
      <c r="I86" s="916"/>
      <c r="J86" s="915"/>
      <c r="K86" s="926">
        <v>1</v>
      </c>
      <c r="L86" s="593" t="str">
        <f>mergeValue(A86) &amp;"."&amp; mergeValue(B86)</f>
        <v>1.1</v>
      </c>
      <c r="M86" s="546" t="s">
        <v>16</v>
      </c>
      <c r="N86" s="580"/>
      <c r="O86" s="1282"/>
      <c r="P86" s="1283"/>
      <c r="Q86" s="1283"/>
      <c r="R86" s="1283"/>
      <c r="S86" s="1283"/>
      <c r="T86" s="1283"/>
      <c r="U86" s="1283"/>
      <c r="V86" s="1283"/>
      <c r="W86" s="1283"/>
      <c r="X86" s="1283"/>
      <c r="Y86" s="1283"/>
      <c r="Z86" s="1283"/>
      <c r="AA86" s="1283"/>
      <c r="AB86" s="1283"/>
      <c r="AC86" s="1283"/>
      <c r="AD86" s="1283"/>
      <c r="AE86" s="1283"/>
      <c r="AF86" s="1283"/>
      <c r="AG86" s="1283"/>
      <c r="AH86" s="1283"/>
      <c r="AI86" s="1283"/>
      <c r="AJ86" s="1283"/>
      <c r="AK86" s="1283"/>
      <c r="AL86" s="1283"/>
      <c r="AM86" s="1283"/>
      <c r="AN86" s="1283"/>
      <c r="AO86" s="1283"/>
      <c r="AP86" s="1283"/>
      <c r="AQ86" s="1283"/>
      <c r="AR86" s="1283"/>
      <c r="AS86" s="1283"/>
      <c r="AT86" s="1283"/>
      <c r="AU86" s="1283"/>
      <c r="AV86" s="1283"/>
      <c r="AW86" s="1283"/>
      <c r="AX86" s="1283"/>
      <c r="AY86" s="1283"/>
      <c r="AZ86" s="1283"/>
      <c r="BA86" s="1283"/>
      <c r="BB86" s="1283"/>
      <c r="BC86" s="1283"/>
      <c r="BD86" s="1283"/>
      <c r="BE86" s="1283"/>
      <c r="BF86" s="1283"/>
      <c r="BG86" s="1283"/>
      <c r="BH86" s="1283"/>
      <c r="BI86" s="1283"/>
      <c r="BJ86" s="1283"/>
      <c r="BK86" s="1283"/>
      <c r="BL86" s="1283"/>
      <c r="BM86" s="1283"/>
      <c r="BN86" s="1283"/>
      <c r="BO86" s="1283"/>
      <c r="BP86" s="1283"/>
      <c r="BQ86" s="1283"/>
      <c r="BR86" s="1283"/>
      <c r="BS86" s="1284"/>
      <c r="BT86" s="630" t="s">
        <v>476</v>
      </c>
      <c r="BU86" s="585"/>
      <c r="BV86" s="585"/>
      <c r="BW86" s="585"/>
      <c r="BX86" s="585"/>
      <c r="BY86" s="585"/>
      <c r="BZ86" s="585"/>
      <c r="CA86" s="585"/>
      <c r="CB86" s="585"/>
      <c r="CC86" s="585"/>
      <c r="CD86" s="585"/>
      <c r="CE86" s="585"/>
      <c r="CF86" s="585"/>
    </row>
    <row r="87" spans="1:85" s="523" customFormat="1" ht="22.5">
      <c r="A87" s="1232"/>
      <c r="B87" s="1232"/>
      <c r="C87" s="1232">
        <v>1</v>
      </c>
      <c r="D87" s="919"/>
      <c r="E87" s="921"/>
      <c r="F87" s="921"/>
      <c r="G87" s="919"/>
      <c r="H87" s="919"/>
      <c r="I87" s="923"/>
      <c r="J87" s="915"/>
      <c r="K87" s="926">
        <v>1</v>
      </c>
      <c r="L87" s="593" t="str">
        <f>mergeValue(A87) &amp;"."&amp; mergeValue(B87)&amp;"."&amp; mergeValue(C87)</f>
        <v>1.1.1</v>
      </c>
      <c r="M87" s="547" t="s">
        <v>7</v>
      </c>
      <c r="N87" s="580"/>
      <c r="O87" s="1282"/>
      <c r="P87" s="1283"/>
      <c r="Q87" s="1283"/>
      <c r="R87" s="1283"/>
      <c r="S87" s="1283"/>
      <c r="T87" s="1283"/>
      <c r="U87" s="1283"/>
      <c r="V87" s="1283"/>
      <c r="W87" s="1283"/>
      <c r="X87" s="1283"/>
      <c r="Y87" s="1283"/>
      <c r="Z87" s="1283"/>
      <c r="AA87" s="1283"/>
      <c r="AB87" s="1283"/>
      <c r="AC87" s="1283"/>
      <c r="AD87" s="1283"/>
      <c r="AE87" s="1283"/>
      <c r="AF87" s="1283"/>
      <c r="AG87" s="1283"/>
      <c r="AH87" s="1283"/>
      <c r="AI87" s="1283"/>
      <c r="AJ87" s="1283"/>
      <c r="AK87" s="1283"/>
      <c r="AL87" s="1283"/>
      <c r="AM87" s="1283"/>
      <c r="AN87" s="1283"/>
      <c r="AO87" s="1283"/>
      <c r="AP87" s="1283"/>
      <c r="AQ87" s="1283"/>
      <c r="AR87" s="1283"/>
      <c r="AS87" s="1283"/>
      <c r="AT87" s="1283"/>
      <c r="AU87" s="1283"/>
      <c r="AV87" s="1283"/>
      <c r="AW87" s="1283"/>
      <c r="AX87" s="1283"/>
      <c r="AY87" s="1283"/>
      <c r="AZ87" s="1283"/>
      <c r="BA87" s="1283"/>
      <c r="BB87" s="1283"/>
      <c r="BC87" s="1283"/>
      <c r="BD87" s="1283"/>
      <c r="BE87" s="1283"/>
      <c r="BF87" s="1283"/>
      <c r="BG87" s="1283"/>
      <c r="BH87" s="1283"/>
      <c r="BI87" s="1283"/>
      <c r="BJ87" s="1283"/>
      <c r="BK87" s="1283"/>
      <c r="BL87" s="1283"/>
      <c r="BM87" s="1283"/>
      <c r="BN87" s="1283"/>
      <c r="BO87" s="1283"/>
      <c r="BP87" s="1283"/>
      <c r="BQ87" s="1283"/>
      <c r="BR87" s="1283"/>
      <c r="BS87" s="1284"/>
      <c r="BT87" s="630" t="s">
        <v>632</v>
      </c>
      <c r="BU87" s="585"/>
      <c r="BV87" s="585"/>
      <c r="BW87" s="585"/>
      <c r="BX87" s="585"/>
      <c r="BY87" s="585"/>
      <c r="BZ87" s="585"/>
      <c r="CA87" s="585"/>
      <c r="CB87" s="585"/>
      <c r="CC87" s="585"/>
      <c r="CD87" s="585"/>
      <c r="CE87" s="585"/>
      <c r="CF87" s="585"/>
    </row>
    <row r="88" spans="1:85" s="523" customFormat="1" ht="22.5">
      <c r="A88" s="1232"/>
      <c r="B88" s="1232"/>
      <c r="C88" s="1232"/>
      <c r="D88" s="1232">
        <v>1</v>
      </c>
      <c r="E88" s="921"/>
      <c r="F88" s="921"/>
      <c r="G88" s="919"/>
      <c r="H88" s="919"/>
      <c r="I88" s="1232">
        <v>1</v>
      </c>
      <c r="J88" s="915"/>
      <c r="K88" s="926">
        <v>1</v>
      </c>
      <c r="L88" s="593" t="str">
        <f>mergeValue(A88) &amp;"."&amp; mergeValue(B88)&amp;"."&amp; mergeValue(C88)&amp;"."&amp; mergeValue(D88)</f>
        <v>1.1.1.1</v>
      </c>
      <c r="M88" s="548" t="s">
        <v>22</v>
      </c>
      <c r="N88" s="580"/>
      <c r="O88" s="1282"/>
      <c r="P88" s="1283"/>
      <c r="Q88" s="1283"/>
      <c r="R88" s="1283"/>
      <c r="S88" s="1283"/>
      <c r="T88" s="1283"/>
      <c r="U88" s="1283"/>
      <c r="V88" s="1283"/>
      <c r="W88" s="1283"/>
      <c r="X88" s="1283"/>
      <c r="Y88" s="1283"/>
      <c r="Z88" s="1283"/>
      <c r="AA88" s="1283"/>
      <c r="AB88" s="1283"/>
      <c r="AC88" s="1283"/>
      <c r="AD88" s="1283"/>
      <c r="AE88" s="1283"/>
      <c r="AF88" s="1283"/>
      <c r="AG88" s="1283"/>
      <c r="AH88" s="1283"/>
      <c r="AI88" s="1283"/>
      <c r="AJ88" s="1283"/>
      <c r="AK88" s="1283"/>
      <c r="AL88" s="1283"/>
      <c r="AM88" s="1283"/>
      <c r="AN88" s="1283"/>
      <c r="AO88" s="1283"/>
      <c r="AP88" s="1283"/>
      <c r="AQ88" s="1283"/>
      <c r="AR88" s="1283"/>
      <c r="AS88" s="1283"/>
      <c r="AT88" s="1283"/>
      <c r="AU88" s="1283"/>
      <c r="AV88" s="1283"/>
      <c r="AW88" s="1283"/>
      <c r="AX88" s="1283"/>
      <c r="AY88" s="1283"/>
      <c r="AZ88" s="1283"/>
      <c r="BA88" s="1283"/>
      <c r="BB88" s="1283"/>
      <c r="BC88" s="1283"/>
      <c r="BD88" s="1283"/>
      <c r="BE88" s="1283"/>
      <c r="BF88" s="1283"/>
      <c r="BG88" s="1283"/>
      <c r="BH88" s="1283"/>
      <c r="BI88" s="1283"/>
      <c r="BJ88" s="1283"/>
      <c r="BK88" s="1283"/>
      <c r="BL88" s="1283"/>
      <c r="BM88" s="1283"/>
      <c r="BN88" s="1283"/>
      <c r="BO88" s="1283"/>
      <c r="BP88" s="1283"/>
      <c r="BQ88" s="1283"/>
      <c r="BR88" s="1283"/>
      <c r="BS88" s="1284"/>
      <c r="BT88" s="630" t="s">
        <v>633</v>
      </c>
      <c r="BU88" s="585"/>
      <c r="BV88" s="585"/>
      <c r="BW88" s="585"/>
      <c r="BX88" s="585"/>
      <c r="BY88" s="585"/>
      <c r="BZ88" s="585"/>
      <c r="CA88" s="585"/>
      <c r="CB88" s="585"/>
      <c r="CC88" s="585"/>
      <c r="CD88" s="585"/>
      <c r="CE88" s="585"/>
      <c r="CF88" s="585"/>
    </row>
    <row r="89" spans="1:85" s="523" customFormat="1" ht="11.25" hidden="1" customHeight="1">
      <c r="A89" s="1232"/>
      <c r="B89" s="1232"/>
      <c r="C89" s="1232"/>
      <c r="D89" s="1232"/>
      <c r="E89" s="1232">
        <v>1</v>
      </c>
      <c r="F89" s="921"/>
      <c r="G89" s="919"/>
      <c r="H89" s="919"/>
      <c r="I89" s="1232"/>
      <c r="J89" s="921"/>
      <c r="K89" s="926">
        <v>1</v>
      </c>
      <c r="L89" s="593"/>
      <c r="M89" s="554"/>
      <c r="N89" s="581"/>
      <c r="O89" s="1285"/>
      <c r="P89" s="1286"/>
      <c r="Q89" s="1286"/>
      <c r="R89" s="1286"/>
      <c r="S89" s="1286"/>
      <c r="T89" s="1286"/>
      <c r="U89" s="1286"/>
      <c r="V89" s="1286"/>
      <c r="W89" s="1286"/>
      <c r="X89" s="1286"/>
      <c r="Y89" s="1286"/>
      <c r="Z89" s="1286"/>
      <c r="AA89" s="1286"/>
      <c r="AB89" s="1286"/>
      <c r="AC89" s="1286"/>
      <c r="AD89" s="1286"/>
      <c r="AE89" s="1286"/>
      <c r="AF89" s="1286"/>
      <c r="AG89" s="1286"/>
      <c r="AH89" s="1286"/>
      <c r="AI89" s="1286"/>
      <c r="AJ89" s="1286"/>
      <c r="AK89" s="1286"/>
      <c r="AL89" s="1286"/>
      <c r="AM89" s="1286"/>
      <c r="AN89" s="1286"/>
      <c r="AO89" s="1286"/>
      <c r="AP89" s="1286"/>
      <c r="AQ89" s="1286"/>
      <c r="AR89" s="1286"/>
      <c r="AS89" s="1286"/>
      <c r="AT89" s="1286"/>
      <c r="AU89" s="1286"/>
      <c r="AV89" s="1286"/>
      <c r="AW89" s="1286"/>
      <c r="AX89" s="1286"/>
      <c r="AY89" s="1286"/>
      <c r="AZ89" s="1286"/>
      <c r="BA89" s="1286"/>
      <c r="BB89" s="1286"/>
      <c r="BC89" s="1286"/>
      <c r="BD89" s="1286"/>
      <c r="BE89" s="1286"/>
      <c r="BF89" s="1286"/>
      <c r="BG89" s="1286"/>
      <c r="BH89" s="1286"/>
      <c r="BI89" s="1286"/>
      <c r="BJ89" s="1286"/>
      <c r="BK89" s="1286"/>
      <c r="BL89" s="1286"/>
      <c r="BM89" s="1286"/>
      <c r="BN89" s="1286"/>
      <c r="BO89" s="1286"/>
      <c r="BP89" s="1286"/>
      <c r="BQ89" s="1286"/>
      <c r="BR89" s="1286"/>
      <c r="BS89" s="1287"/>
      <c r="BT89" s="559"/>
      <c r="BU89" s="585"/>
      <c r="BV89" s="585"/>
      <c r="BW89" s="585"/>
      <c r="BX89" s="585"/>
      <c r="BY89" s="585"/>
      <c r="BZ89" s="585"/>
      <c r="CA89" s="585"/>
      <c r="CB89" s="585"/>
      <c r="CC89" s="585"/>
      <c r="CD89" s="585"/>
      <c r="CE89" s="585"/>
      <c r="CF89" s="585"/>
    </row>
    <row r="90" spans="1:85" s="523" customFormat="1" ht="90">
      <c r="A90" s="1232"/>
      <c r="B90" s="1232"/>
      <c r="C90" s="1232"/>
      <c r="D90" s="1232"/>
      <c r="E90" s="1232"/>
      <c r="F90" s="1232">
        <v>1</v>
      </c>
      <c r="G90" s="919"/>
      <c r="H90" s="919"/>
      <c r="I90" s="1232"/>
      <c r="J90" s="1252"/>
      <c r="K90" s="926">
        <v>1</v>
      </c>
      <c r="L90" s="593" t="str">
        <f>mergeValue(A90) &amp;"."&amp; mergeValue(B90)&amp;"."&amp; mergeValue(C90)&amp;"."&amp; mergeValue(D90)&amp;"."&amp;  mergeValue(F90)</f>
        <v>1.1.1.1.1</v>
      </c>
      <c r="M90" s="554" t="s">
        <v>10</v>
      </c>
      <c r="N90" s="581"/>
      <c r="O90" s="1235"/>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7"/>
      <c r="BT90" s="630" t="s">
        <v>634</v>
      </c>
      <c r="BU90" s="585"/>
      <c r="BV90" s="589" t="str">
        <f>strCheckUnique(BW90:BW93)</f>
        <v/>
      </c>
      <c r="BW90" s="585"/>
      <c r="BX90" s="589"/>
      <c r="BY90" s="585"/>
      <c r="BZ90" s="585"/>
      <c r="CA90" s="585"/>
      <c r="CB90" s="585"/>
      <c r="CC90" s="585"/>
      <c r="CD90" s="585"/>
      <c r="CE90" s="585"/>
      <c r="CF90" s="585"/>
    </row>
    <row r="91" spans="1:85" s="523" customFormat="1" ht="192" customHeight="1">
      <c r="A91" s="1232"/>
      <c r="B91" s="1232"/>
      <c r="C91" s="1232"/>
      <c r="D91" s="1232"/>
      <c r="E91" s="1232"/>
      <c r="F91" s="1232"/>
      <c r="G91" s="919">
        <v>1</v>
      </c>
      <c r="H91" s="919"/>
      <c r="I91" s="1232"/>
      <c r="J91" s="1252"/>
      <c r="K91" s="918"/>
      <c r="L91" s="593" t="str">
        <f>mergeValue(A91) &amp;"."&amp; mergeValue(B91)&amp;"."&amp; mergeValue(C91)&amp;"."&amp; mergeValue(D91)&amp;"."&amp;  mergeValue(F91)&amp;"."&amp;  mergeValue(G91)</f>
        <v>1.1.1.1.1.1</v>
      </c>
      <c r="M91" s="1065"/>
      <c r="N91" s="586"/>
      <c r="O91" s="683"/>
      <c r="P91" s="562"/>
      <c r="Q91" s="562"/>
      <c r="R91" s="1238"/>
      <c r="S91" s="1228" t="s">
        <v>83</v>
      </c>
      <c r="T91" s="1238"/>
      <c r="U91" s="1228" t="s">
        <v>83</v>
      </c>
      <c r="V91" s="683"/>
      <c r="W91" s="763"/>
      <c r="X91" s="763"/>
      <c r="Y91" s="1238"/>
      <c r="Z91" s="1228" t="s">
        <v>83</v>
      </c>
      <c r="AA91" s="1238"/>
      <c r="AB91" s="1228" t="s">
        <v>83</v>
      </c>
      <c r="AC91" s="683"/>
      <c r="AD91" s="763"/>
      <c r="AE91" s="763"/>
      <c r="AF91" s="1238"/>
      <c r="AG91" s="1228" t="s">
        <v>83</v>
      </c>
      <c r="AH91" s="1238"/>
      <c r="AI91" s="1228" t="s">
        <v>83</v>
      </c>
      <c r="AJ91" s="683"/>
      <c r="AK91" s="763"/>
      <c r="AL91" s="763"/>
      <c r="AM91" s="1238"/>
      <c r="AN91" s="1228" t="s">
        <v>83</v>
      </c>
      <c r="AO91" s="1238"/>
      <c r="AP91" s="1228" t="s">
        <v>83</v>
      </c>
      <c r="AQ91" s="683"/>
      <c r="AR91" s="763"/>
      <c r="AS91" s="763"/>
      <c r="AT91" s="1238"/>
      <c r="AU91" s="1228" t="s">
        <v>83</v>
      </c>
      <c r="AV91" s="1238"/>
      <c r="AW91" s="1228" t="s">
        <v>83</v>
      </c>
      <c r="AX91" s="683"/>
      <c r="AY91" s="763"/>
      <c r="AZ91" s="763"/>
      <c r="BA91" s="1238"/>
      <c r="BB91" s="1228" t="s">
        <v>83</v>
      </c>
      <c r="BC91" s="1238"/>
      <c r="BD91" s="1228" t="s">
        <v>83</v>
      </c>
      <c r="BE91" s="683"/>
      <c r="BF91" s="763"/>
      <c r="BG91" s="763"/>
      <c r="BH91" s="1238"/>
      <c r="BI91" s="1228" t="s">
        <v>83</v>
      </c>
      <c r="BJ91" s="1238"/>
      <c r="BK91" s="1228" t="s">
        <v>83</v>
      </c>
      <c r="BL91" s="683"/>
      <c r="BM91" s="763"/>
      <c r="BN91" s="763"/>
      <c r="BO91" s="1238"/>
      <c r="BP91" s="1228" t="s">
        <v>83</v>
      </c>
      <c r="BQ91" s="1238"/>
      <c r="BR91" s="1228" t="s">
        <v>84</v>
      </c>
      <c r="BS91" s="537"/>
      <c r="BT91" s="1202" t="s">
        <v>658</v>
      </c>
      <c r="BU91" s="585" t="str">
        <f>strCheckDate(O92:BS92)</f>
        <v/>
      </c>
      <c r="BV91" s="589"/>
      <c r="BW91" s="589" t="str">
        <f>IF(M91="","",M91 )</f>
        <v/>
      </c>
      <c r="BX91" s="589"/>
      <c r="BY91" s="589"/>
      <c r="BZ91" s="589"/>
      <c r="CA91" s="585"/>
      <c r="CB91" s="585"/>
      <c r="CC91" s="585"/>
      <c r="CD91" s="585"/>
      <c r="CE91" s="585"/>
      <c r="CF91" s="585"/>
    </row>
    <row r="92" spans="1:85" s="523" customFormat="1" ht="11.25" hidden="1" customHeight="1">
      <c r="A92" s="1232"/>
      <c r="B92" s="1232"/>
      <c r="C92" s="1232"/>
      <c r="D92" s="1232"/>
      <c r="E92" s="1232"/>
      <c r="F92" s="1232"/>
      <c r="G92" s="919"/>
      <c r="H92" s="919"/>
      <c r="I92" s="1232"/>
      <c r="J92" s="1252"/>
      <c r="K92" s="926">
        <v>1</v>
      </c>
      <c r="L92" s="600"/>
      <c r="M92" s="646"/>
      <c r="N92" s="586"/>
      <c r="O92" s="562"/>
      <c r="P92" s="562"/>
      <c r="Q92" s="584" t="str">
        <f>R91 &amp; "-" &amp; T91</f>
        <v>-</v>
      </c>
      <c r="R92" s="1238"/>
      <c r="S92" s="1228"/>
      <c r="T92" s="1238"/>
      <c r="U92" s="1228"/>
      <c r="V92" s="763"/>
      <c r="W92" s="763"/>
      <c r="X92" s="769" t="str">
        <f>Y91 &amp; "-" &amp; AA91</f>
        <v>-</v>
      </c>
      <c r="Y92" s="1238"/>
      <c r="Z92" s="1228"/>
      <c r="AA92" s="1238"/>
      <c r="AB92" s="1228"/>
      <c r="AC92" s="763"/>
      <c r="AD92" s="763"/>
      <c r="AE92" s="769" t="str">
        <f>AF91 &amp; "-" &amp; AH91</f>
        <v>-</v>
      </c>
      <c r="AF92" s="1238"/>
      <c r="AG92" s="1228"/>
      <c r="AH92" s="1238"/>
      <c r="AI92" s="1228"/>
      <c r="AJ92" s="763"/>
      <c r="AK92" s="763"/>
      <c r="AL92" s="769" t="str">
        <f>AM91 &amp; "-" &amp; AO91</f>
        <v>-</v>
      </c>
      <c r="AM92" s="1238"/>
      <c r="AN92" s="1228"/>
      <c r="AO92" s="1238"/>
      <c r="AP92" s="1228"/>
      <c r="AQ92" s="763"/>
      <c r="AR92" s="763"/>
      <c r="AS92" s="769" t="str">
        <f>AT91 &amp; "-" &amp; AV91</f>
        <v>-</v>
      </c>
      <c r="AT92" s="1238"/>
      <c r="AU92" s="1228"/>
      <c r="AV92" s="1238"/>
      <c r="AW92" s="1228"/>
      <c r="AX92" s="763"/>
      <c r="AY92" s="763"/>
      <c r="AZ92" s="769" t="str">
        <f>BA91 &amp; "-" &amp; BC91</f>
        <v>-</v>
      </c>
      <c r="BA92" s="1238"/>
      <c r="BB92" s="1228"/>
      <c r="BC92" s="1238"/>
      <c r="BD92" s="1228"/>
      <c r="BE92" s="763"/>
      <c r="BF92" s="763"/>
      <c r="BG92" s="769" t="str">
        <f>BH91 &amp; "-" &amp; BJ91</f>
        <v>-</v>
      </c>
      <c r="BH92" s="1238"/>
      <c r="BI92" s="1228"/>
      <c r="BJ92" s="1238"/>
      <c r="BK92" s="1228"/>
      <c r="BL92" s="763"/>
      <c r="BM92" s="763"/>
      <c r="BN92" s="769" t="str">
        <f>BO91 &amp; "-" &amp; BQ91</f>
        <v>-</v>
      </c>
      <c r="BO92" s="1238"/>
      <c r="BP92" s="1228"/>
      <c r="BQ92" s="1238"/>
      <c r="BR92" s="1228"/>
      <c r="BS92" s="537"/>
      <c r="BT92" s="1202"/>
      <c r="BU92" s="585"/>
      <c r="BV92" s="589"/>
      <c r="BW92" s="589"/>
      <c r="BX92" s="589"/>
      <c r="BY92" s="589"/>
      <c r="BZ92" s="589"/>
      <c r="CA92" s="585"/>
      <c r="CB92" s="585"/>
      <c r="CC92" s="585"/>
      <c r="CD92" s="585"/>
      <c r="CE92" s="585"/>
      <c r="CF92" s="585"/>
    </row>
    <row r="93" spans="1:85" s="522" customFormat="1" ht="15" customHeight="1">
      <c r="A93" s="1232"/>
      <c r="B93" s="1232"/>
      <c r="C93" s="1232"/>
      <c r="D93" s="1232"/>
      <c r="E93" s="1232"/>
      <c r="F93" s="1232"/>
      <c r="G93" s="919"/>
      <c r="H93" s="919"/>
      <c r="I93" s="1232"/>
      <c r="J93" s="1252"/>
      <c r="K93" s="926">
        <v>1</v>
      </c>
      <c r="L93" s="538"/>
      <c r="M93" s="556" t="s">
        <v>25</v>
      </c>
      <c r="N93" s="551"/>
      <c r="O93" s="545"/>
      <c r="P93" s="545"/>
      <c r="Q93" s="545"/>
      <c r="R93" s="573"/>
      <c r="S93" s="564"/>
      <c r="T93" s="563"/>
      <c r="U93" s="551"/>
      <c r="V93" s="757"/>
      <c r="W93" s="757"/>
      <c r="X93" s="757"/>
      <c r="Y93" s="766"/>
      <c r="Z93" s="1006"/>
      <c r="AA93" s="1005"/>
      <c r="AB93" s="1001"/>
      <c r="AC93" s="757"/>
      <c r="AD93" s="757"/>
      <c r="AE93" s="757"/>
      <c r="AF93" s="766"/>
      <c r="AG93" s="1006"/>
      <c r="AH93" s="1005"/>
      <c r="AI93" s="1001"/>
      <c r="AJ93" s="757"/>
      <c r="AK93" s="757"/>
      <c r="AL93" s="757"/>
      <c r="AM93" s="766"/>
      <c r="AN93" s="1006"/>
      <c r="AO93" s="1005"/>
      <c r="AP93" s="1001"/>
      <c r="AQ93" s="757"/>
      <c r="AR93" s="757"/>
      <c r="AS93" s="757"/>
      <c r="AT93" s="766"/>
      <c r="AU93" s="1006"/>
      <c r="AV93" s="1005"/>
      <c r="AW93" s="1001"/>
      <c r="AX93" s="757"/>
      <c r="AY93" s="757"/>
      <c r="AZ93" s="757"/>
      <c r="BA93" s="766"/>
      <c r="BB93" s="1006"/>
      <c r="BC93" s="1005"/>
      <c r="BD93" s="1001"/>
      <c r="BE93" s="757"/>
      <c r="BF93" s="757"/>
      <c r="BG93" s="757"/>
      <c r="BH93" s="766"/>
      <c r="BI93" s="1006"/>
      <c r="BJ93" s="1005"/>
      <c r="BK93" s="1001"/>
      <c r="BL93" s="757"/>
      <c r="BM93" s="757"/>
      <c r="BN93" s="757"/>
      <c r="BO93" s="766"/>
      <c r="BP93" s="1006"/>
      <c r="BQ93" s="1005"/>
      <c r="BR93" s="1001"/>
      <c r="BS93" s="560"/>
      <c r="BT93" s="1202"/>
      <c r="BU93" s="587"/>
      <c r="BV93" s="587"/>
      <c r="BW93" s="587"/>
      <c r="BX93" s="587"/>
      <c r="BY93" s="587"/>
      <c r="BZ93" s="587"/>
      <c r="CA93" s="587"/>
      <c r="CB93" s="587"/>
      <c r="CC93" s="587"/>
      <c r="CD93" s="587"/>
      <c r="CE93" s="587"/>
      <c r="CF93" s="587"/>
    </row>
    <row r="94" spans="1:85" s="522" customFormat="1" ht="15" customHeight="1">
      <c r="A94" s="1232"/>
      <c r="B94" s="1232"/>
      <c r="C94" s="1232"/>
      <c r="D94" s="1232"/>
      <c r="E94" s="1232"/>
      <c r="F94" s="921"/>
      <c r="G94" s="921"/>
      <c r="H94" s="919"/>
      <c r="I94" s="1232"/>
      <c r="J94" s="921"/>
      <c r="K94" s="925"/>
      <c r="L94" s="538"/>
      <c r="M94" s="551" t="s">
        <v>11</v>
      </c>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56"/>
      <c r="BG94" s="556"/>
      <c r="BH94" s="556"/>
      <c r="BI94" s="556"/>
      <c r="BJ94" s="556"/>
      <c r="BK94" s="556"/>
      <c r="BL94" s="556"/>
      <c r="BM94" s="556"/>
      <c r="BN94" s="556"/>
      <c r="BO94" s="556"/>
      <c r="BP94" s="556"/>
      <c r="BQ94" s="556"/>
      <c r="BR94" s="556"/>
      <c r="BS94" s="556"/>
      <c r="BT94" s="560"/>
      <c r="BU94" s="587"/>
      <c r="BV94" s="587"/>
      <c r="BW94" s="587"/>
      <c r="BX94" s="587"/>
      <c r="BY94" s="587"/>
      <c r="BZ94" s="587"/>
      <c r="CA94" s="587"/>
      <c r="CB94" s="587"/>
      <c r="CC94" s="587"/>
      <c r="CD94" s="587"/>
      <c r="CE94" s="587"/>
      <c r="CF94" s="587"/>
      <c r="CG94" s="587"/>
    </row>
    <row r="95" spans="1:85" s="522" customFormat="1" ht="15" hidden="1" customHeight="1">
      <c r="A95" s="1232"/>
      <c r="B95" s="1232"/>
      <c r="C95" s="1232"/>
      <c r="D95" s="1232"/>
      <c r="E95" s="921"/>
      <c r="F95" s="921"/>
      <c r="G95" s="921"/>
      <c r="H95" s="919"/>
      <c r="I95" s="1232"/>
      <c r="J95" s="921"/>
      <c r="K95" s="925"/>
      <c r="L95" s="538"/>
      <c r="M95" s="551"/>
      <c r="N95" s="556"/>
      <c r="O95" s="556"/>
      <c r="P95" s="556"/>
      <c r="Q95" s="556"/>
      <c r="R95" s="556"/>
      <c r="S95" s="556"/>
      <c r="T95" s="556"/>
      <c r="U95" s="556"/>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56"/>
      <c r="BG95" s="556"/>
      <c r="BH95" s="556"/>
      <c r="BI95" s="556"/>
      <c r="BJ95" s="556"/>
      <c r="BK95" s="556"/>
      <c r="BL95" s="556"/>
      <c r="BM95" s="556"/>
      <c r="BN95" s="556"/>
      <c r="BO95" s="556"/>
      <c r="BP95" s="556"/>
      <c r="BQ95" s="556"/>
      <c r="BR95" s="556"/>
      <c r="BS95" s="556"/>
      <c r="BT95" s="560"/>
      <c r="BU95" s="587"/>
      <c r="BV95" s="587"/>
      <c r="BW95" s="587"/>
      <c r="BX95" s="587"/>
      <c r="BY95" s="587"/>
      <c r="BZ95" s="587"/>
      <c r="CA95" s="587"/>
      <c r="CB95" s="587"/>
      <c r="CC95" s="587"/>
      <c r="CD95" s="587"/>
      <c r="CE95" s="587"/>
      <c r="CF95" s="587"/>
      <c r="CG95" s="587"/>
    </row>
    <row r="96" spans="1:85" s="522" customFormat="1" ht="15" customHeight="1">
      <c r="A96" s="1232"/>
      <c r="B96" s="1232"/>
      <c r="C96" s="1232"/>
      <c r="D96" s="924"/>
      <c r="E96" s="924"/>
      <c r="F96" s="921"/>
      <c r="G96" s="919"/>
      <c r="H96" s="919"/>
      <c r="I96" s="917"/>
      <c r="J96" s="914"/>
      <c r="K96" s="926">
        <v>1</v>
      </c>
      <c r="L96" s="538"/>
      <c r="M96" s="550" t="s">
        <v>17</v>
      </c>
      <c r="N96" s="549"/>
      <c r="O96" s="545"/>
      <c r="P96" s="545"/>
      <c r="Q96" s="545"/>
      <c r="R96" s="573"/>
      <c r="S96" s="564"/>
      <c r="T96" s="563"/>
      <c r="U96" s="549"/>
      <c r="V96" s="757"/>
      <c r="W96" s="757"/>
      <c r="X96" s="757"/>
      <c r="Y96" s="766"/>
      <c r="Z96" s="1006"/>
      <c r="AA96" s="1005"/>
      <c r="AB96" s="999"/>
      <c r="AC96" s="757"/>
      <c r="AD96" s="757"/>
      <c r="AE96" s="757"/>
      <c r="AF96" s="766"/>
      <c r="AG96" s="1006"/>
      <c r="AH96" s="1005"/>
      <c r="AI96" s="999"/>
      <c r="AJ96" s="757"/>
      <c r="AK96" s="757"/>
      <c r="AL96" s="757"/>
      <c r="AM96" s="766"/>
      <c r="AN96" s="1006"/>
      <c r="AO96" s="1005"/>
      <c r="AP96" s="999"/>
      <c r="AQ96" s="757"/>
      <c r="AR96" s="757"/>
      <c r="AS96" s="757"/>
      <c r="AT96" s="766"/>
      <c r="AU96" s="1006"/>
      <c r="AV96" s="1005"/>
      <c r="AW96" s="999"/>
      <c r="AX96" s="757"/>
      <c r="AY96" s="757"/>
      <c r="AZ96" s="757"/>
      <c r="BA96" s="766"/>
      <c r="BB96" s="1006"/>
      <c r="BC96" s="1005"/>
      <c r="BD96" s="999"/>
      <c r="BE96" s="757"/>
      <c r="BF96" s="757"/>
      <c r="BG96" s="757"/>
      <c r="BH96" s="766"/>
      <c r="BI96" s="1006"/>
      <c r="BJ96" s="1005"/>
      <c r="BK96" s="999"/>
      <c r="BL96" s="757"/>
      <c r="BM96" s="757"/>
      <c r="BN96" s="757"/>
      <c r="BO96" s="766"/>
      <c r="BP96" s="1006"/>
      <c r="BQ96" s="1005"/>
      <c r="BR96" s="999"/>
      <c r="BS96" s="564"/>
      <c r="BT96" s="560"/>
      <c r="BU96" s="587"/>
      <c r="BV96" s="587"/>
      <c r="BW96" s="587"/>
      <c r="BX96" s="587"/>
      <c r="BY96" s="587"/>
      <c r="BZ96" s="587"/>
      <c r="CA96" s="587"/>
      <c r="CB96" s="587"/>
      <c r="CC96" s="587"/>
      <c r="CD96" s="587"/>
      <c r="CE96" s="587"/>
      <c r="CF96" s="587"/>
    </row>
    <row r="97" spans="1:124" s="522" customFormat="1" ht="15" customHeight="1">
      <c r="A97" s="1232"/>
      <c r="B97" s="1232"/>
      <c r="C97" s="924"/>
      <c r="D97" s="924"/>
      <c r="E97" s="924"/>
      <c r="F97" s="924"/>
      <c r="G97" s="919"/>
      <c r="H97" s="919"/>
      <c r="I97" s="927"/>
      <c r="J97" s="914"/>
      <c r="K97" s="926">
        <v>1</v>
      </c>
      <c r="L97" s="538"/>
      <c r="M97" s="549" t="s">
        <v>18</v>
      </c>
      <c r="N97" s="549"/>
      <c r="O97" s="545"/>
      <c r="P97" s="545"/>
      <c r="Q97" s="545"/>
      <c r="R97" s="573"/>
      <c r="S97" s="564"/>
      <c r="T97" s="563"/>
      <c r="U97" s="549"/>
      <c r="V97" s="757"/>
      <c r="W97" s="757"/>
      <c r="X97" s="757"/>
      <c r="Y97" s="766"/>
      <c r="Z97" s="1006"/>
      <c r="AA97" s="1005"/>
      <c r="AB97" s="999"/>
      <c r="AC97" s="757"/>
      <c r="AD97" s="757"/>
      <c r="AE97" s="757"/>
      <c r="AF97" s="766"/>
      <c r="AG97" s="1006"/>
      <c r="AH97" s="1005"/>
      <c r="AI97" s="999"/>
      <c r="AJ97" s="757"/>
      <c r="AK97" s="757"/>
      <c r="AL97" s="757"/>
      <c r="AM97" s="766"/>
      <c r="AN97" s="1006"/>
      <c r="AO97" s="1005"/>
      <c r="AP97" s="999"/>
      <c r="AQ97" s="757"/>
      <c r="AR97" s="757"/>
      <c r="AS97" s="757"/>
      <c r="AT97" s="766"/>
      <c r="AU97" s="1006"/>
      <c r="AV97" s="1005"/>
      <c r="AW97" s="999"/>
      <c r="AX97" s="757"/>
      <c r="AY97" s="757"/>
      <c r="AZ97" s="757"/>
      <c r="BA97" s="766"/>
      <c r="BB97" s="1006"/>
      <c r="BC97" s="1005"/>
      <c r="BD97" s="999"/>
      <c r="BE97" s="757"/>
      <c r="BF97" s="757"/>
      <c r="BG97" s="757"/>
      <c r="BH97" s="766"/>
      <c r="BI97" s="1006"/>
      <c r="BJ97" s="1005"/>
      <c r="BK97" s="999"/>
      <c r="BL97" s="757"/>
      <c r="BM97" s="757"/>
      <c r="BN97" s="757"/>
      <c r="BO97" s="766"/>
      <c r="BP97" s="1006"/>
      <c r="BQ97" s="1005"/>
      <c r="BR97" s="999"/>
      <c r="BS97" s="564"/>
      <c r="BT97" s="560"/>
      <c r="BU97" s="587"/>
      <c r="BV97" s="587"/>
      <c r="BW97" s="587"/>
      <c r="BX97" s="587"/>
      <c r="BY97" s="587"/>
      <c r="BZ97" s="587"/>
      <c r="CA97" s="587"/>
      <c r="CB97" s="587"/>
      <c r="CC97" s="587"/>
      <c r="CD97" s="587"/>
      <c r="CE97" s="587"/>
      <c r="CF97" s="587"/>
    </row>
    <row r="98" spans="1:124" s="522" customFormat="1" ht="15" customHeight="1">
      <c r="A98" s="1232"/>
      <c r="B98" s="924"/>
      <c r="C98" s="924"/>
      <c r="D98" s="924"/>
      <c r="E98" s="924"/>
      <c r="F98" s="924"/>
      <c r="G98" s="919"/>
      <c r="H98" s="919"/>
      <c r="I98" s="917"/>
      <c r="J98" s="914"/>
      <c r="K98" s="926">
        <v>1</v>
      </c>
      <c r="L98" s="538"/>
      <c r="M98" s="558" t="s">
        <v>19</v>
      </c>
      <c r="N98" s="549"/>
      <c r="O98" s="545"/>
      <c r="P98" s="545"/>
      <c r="Q98" s="545"/>
      <c r="R98" s="573"/>
      <c r="S98" s="564"/>
      <c r="T98" s="563"/>
      <c r="U98" s="549"/>
      <c r="V98" s="757"/>
      <c r="W98" s="757"/>
      <c r="X98" s="757"/>
      <c r="Y98" s="766"/>
      <c r="Z98" s="1006"/>
      <c r="AA98" s="1005"/>
      <c r="AB98" s="999"/>
      <c r="AC98" s="757"/>
      <c r="AD98" s="757"/>
      <c r="AE98" s="757"/>
      <c r="AF98" s="766"/>
      <c r="AG98" s="1006"/>
      <c r="AH98" s="1005"/>
      <c r="AI98" s="999"/>
      <c r="AJ98" s="757"/>
      <c r="AK98" s="757"/>
      <c r="AL98" s="757"/>
      <c r="AM98" s="766"/>
      <c r="AN98" s="1006"/>
      <c r="AO98" s="1005"/>
      <c r="AP98" s="999"/>
      <c r="AQ98" s="757"/>
      <c r="AR98" s="757"/>
      <c r="AS98" s="757"/>
      <c r="AT98" s="766"/>
      <c r="AU98" s="1006"/>
      <c r="AV98" s="1005"/>
      <c r="AW98" s="999"/>
      <c r="AX98" s="757"/>
      <c r="AY98" s="757"/>
      <c r="AZ98" s="757"/>
      <c r="BA98" s="766"/>
      <c r="BB98" s="1006"/>
      <c r="BC98" s="1005"/>
      <c r="BD98" s="999"/>
      <c r="BE98" s="757"/>
      <c r="BF98" s="757"/>
      <c r="BG98" s="757"/>
      <c r="BH98" s="766"/>
      <c r="BI98" s="1006"/>
      <c r="BJ98" s="1005"/>
      <c r="BK98" s="999"/>
      <c r="BL98" s="757"/>
      <c r="BM98" s="757"/>
      <c r="BN98" s="757"/>
      <c r="BO98" s="766"/>
      <c r="BP98" s="1006"/>
      <c r="BQ98" s="1005"/>
      <c r="BR98" s="999"/>
      <c r="BS98" s="564"/>
      <c r="BT98" s="560"/>
      <c r="BU98" s="587"/>
      <c r="BV98" s="587"/>
      <c r="BW98" s="587"/>
      <c r="BX98" s="587"/>
      <c r="BY98" s="587"/>
      <c r="BZ98" s="587"/>
      <c r="CA98" s="587"/>
      <c r="CB98" s="587"/>
      <c r="CC98" s="587"/>
      <c r="CD98" s="587"/>
      <c r="CE98" s="587"/>
      <c r="CF98" s="587"/>
    </row>
    <row r="99" spans="1:124" s="522" customFormat="1" ht="15" customHeight="1">
      <c r="A99" s="913"/>
      <c r="B99" s="913"/>
      <c r="C99" s="913"/>
      <c r="D99" s="913"/>
      <c r="E99" s="913"/>
      <c r="F99" s="913"/>
      <c r="G99" s="913"/>
      <c r="H99" s="913"/>
      <c r="I99" s="913"/>
      <c r="J99" s="913"/>
      <c r="K99" s="913"/>
      <c r="L99" s="493"/>
      <c r="M99" s="565" t="s">
        <v>308</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124"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124" s="35" customFormat="1" ht="17.100000000000001" customHeight="1">
      <c r="G101" s="35" t="s">
        <v>13</v>
      </c>
      <c r="I101" s="35" t="s">
        <v>67</v>
      </c>
      <c r="V101" s="158"/>
    </row>
    <row r="102" spans="1:124" ht="17.100000000000001" customHeight="1">
      <c r="X102" s="470"/>
      <c r="Y102" s="43"/>
      <c r="Z102" s="43"/>
    </row>
    <row r="103" spans="1:124" s="523" customFormat="1" ht="270">
      <c r="A103" s="1232">
        <v>1</v>
      </c>
      <c r="B103" s="1075"/>
      <c r="C103" s="1075"/>
      <c r="D103" s="1075"/>
      <c r="E103" s="1076"/>
      <c r="F103" s="1077"/>
      <c r="G103" s="1075"/>
      <c r="H103" s="1075"/>
      <c r="I103" s="1056"/>
      <c r="J103" s="1061"/>
      <c r="K103" s="1061"/>
      <c r="L103" s="593">
        <f>mergeValue(A103)</f>
        <v>1</v>
      </c>
      <c r="M103" s="641" t="s">
        <v>20</v>
      </c>
      <c r="N103" s="580"/>
      <c r="O103" s="1282"/>
      <c r="P103" s="1283"/>
      <c r="Q103" s="1283"/>
      <c r="R103" s="1283"/>
      <c r="S103" s="1283"/>
      <c r="T103" s="1283"/>
      <c r="U103" s="1283"/>
      <c r="V103" s="1283"/>
      <c r="W103" s="1283"/>
      <c r="X103" s="1283"/>
      <c r="Y103" s="1283"/>
      <c r="Z103" s="1283"/>
      <c r="AA103" s="1283"/>
      <c r="AB103" s="1283"/>
      <c r="AC103" s="1283"/>
      <c r="AD103" s="1283"/>
      <c r="AE103" s="1283"/>
      <c r="AF103" s="1283"/>
      <c r="AG103" s="1283"/>
      <c r="AH103" s="1283"/>
      <c r="AI103" s="1283"/>
      <c r="AJ103" s="1283"/>
      <c r="AK103" s="1283"/>
      <c r="AL103" s="1283"/>
      <c r="AM103" s="1283"/>
      <c r="AN103" s="1283"/>
      <c r="AO103" s="1283"/>
      <c r="AP103" s="1283"/>
      <c r="AQ103" s="1283"/>
      <c r="AR103" s="1283"/>
      <c r="AS103" s="1283"/>
      <c r="AT103" s="1283"/>
      <c r="AU103" s="1283"/>
      <c r="AV103" s="1283"/>
      <c r="AW103" s="1283"/>
      <c r="AX103" s="1283"/>
      <c r="AY103" s="1283"/>
      <c r="AZ103" s="1283"/>
      <c r="BA103" s="1283"/>
      <c r="BB103" s="1283"/>
      <c r="BC103" s="1283"/>
      <c r="BD103" s="1283"/>
      <c r="BE103" s="1283"/>
      <c r="BF103" s="1283"/>
      <c r="BG103" s="1283"/>
      <c r="BH103" s="1283"/>
      <c r="BI103" s="1283"/>
      <c r="BJ103" s="1283"/>
      <c r="BK103" s="1283"/>
      <c r="BL103" s="1283"/>
      <c r="BM103" s="1283"/>
      <c r="BN103" s="1283"/>
      <c r="BO103" s="1283"/>
      <c r="BP103" s="1283"/>
      <c r="BQ103" s="1283"/>
      <c r="BR103" s="1283"/>
      <c r="BS103" s="1283"/>
      <c r="BT103" s="1283"/>
      <c r="BU103" s="1283"/>
      <c r="BV103" s="1283"/>
      <c r="BW103" s="1283"/>
      <c r="BX103" s="1283"/>
      <c r="BY103" s="1283"/>
      <c r="BZ103" s="1283"/>
      <c r="CA103" s="1283"/>
      <c r="CB103" s="1283"/>
      <c r="CC103" s="1283"/>
      <c r="CD103" s="1283"/>
      <c r="CE103" s="1283"/>
      <c r="CF103" s="1283"/>
      <c r="CG103" s="1283"/>
      <c r="CH103" s="1283"/>
      <c r="CI103" s="1283"/>
      <c r="CJ103" s="1283"/>
      <c r="CK103" s="1283"/>
      <c r="CL103" s="1283"/>
      <c r="CM103" s="1283"/>
      <c r="CN103" s="1283"/>
      <c r="CO103" s="1283"/>
      <c r="CP103" s="1283"/>
      <c r="CQ103" s="1283"/>
      <c r="CR103" s="1283"/>
      <c r="CS103" s="1283"/>
      <c r="CT103" s="1283"/>
      <c r="CU103" s="1283"/>
      <c r="CV103" s="1283"/>
      <c r="CW103" s="1283"/>
      <c r="CX103" s="1283"/>
      <c r="CY103" s="1283"/>
      <c r="CZ103" s="1283"/>
      <c r="DA103" s="1283"/>
      <c r="DB103" s="1283"/>
      <c r="DC103" s="1283"/>
      <c r="DD103" s="1283"/>
      <c r="DE103" s="1283"/>
      <c r="DF103" s="1283"/>
      <c r="DG103" s="1284"/>
      <c r="DH103" s="630" t="s">
        <v>475</v>
      </c>
      <c r="DI103" s="585"/>
      <c r="DJ103" s="585"/>
      <c r="DK103" s="585"/>
      <c r="DL103" s="585"/>
      <c r="DM103" s="585"/>
      <c r="DN103" s="585"/>
      <c r="DO103" s="585"/>
      <c r="DP103" s="585"/>
      <c r="DQ103" s="585"/>
      <c r="DR103" s="585"/>
      <c r="DS103" s="585"/>
      <c r="DT103" s="585"/>
    </row>
    <row r="104" spans="1:124" s="523" customFormat="1" ht="371.25">
      <c r="A104" s="1232"/>
      <c r="B104" s="1232">
        <v>1</v>
      </c>
      <c r="C104" s="1075"/>
      <c r="D104" s="1075"/>
      <c r="E104" s="1077"/>
      <c r="F104" s="1077"/>
      <c r="G104" s="1075"/>
      <c r="H104" s="1075"/>
      <c r="I104" s="1063"/>
      <c r="J104" s="1058"/>
      <c r="K104" s="1057"/>
      <c r="L104" s="593" t="str">
        <f>mergeValue(A104) &amp;"."&amp; mergeValue(B104)</f>
        <v>1.1</v>
      </c>
      <c r="M104" s="546" t="s">
        <v>16</v>
      </c>
      <c r="N104" s="580"/>
      <c r="O104" s="1282"/>
      <c r="P104" s="1283"/>
      <c r="Q104" s="1283"/>
      <c r="R104" s="1283"/>
      <c r="S104" s="1283"/>
      <c r="T104" s="1283"/>
      <c r="U104" s="1283"/>
      <c r="V104" s="1283"/>
      <c r="W104" s="1283"/>
      <c r="X104" s="1283"/>
      <c r="Y104" s="1283"/>
      <c r="Z104" s="1283"/>
      <c r="AA104" s="1283"/>
      <c r="AB104" s="1283"/>
      <c r="AC104" s="1283"/>
      <c r="AD104" s="1283"/>
      <c r="AE104" s="1283"/>
      <c r="AF104" s="1283"/>
      <c r="AG104" s="1283"/>
      <c r="AH104" s="1283"/>
      <c r="AI104" s="1283"/>
      <c r="AJ104" s="1283"/>
      <c r="AK104" s="1283"/>
      <c r="AL104" s="1283"/>
      <c r="AM104" s="1283"/>
      <c r="AN104" s="1283"/>
      <c r="AO104" s="1283"/>
      <c r="AP104" s="1283"/>
      <c r="AQ104" s="1283"/>
      <c r="AR104" s="1283"/>
      <c r="AS104" s="1283"/>
      <c r="AT104" s="1283"/>
      <c r="AU104" s="1283"/>
      <c r="AV104" s="1283"/>
      <c r="AW104" s="1283"/>
      <c r="AX104" s="1283"/>
      <c r="AY104" s="1283"/>
      <c r="AZ104" s="1283"/>
      <c r="BA104" s="1283"/>
      <c r="BB104" s="1283"/>
      <c r="BC104" s="1283"/>
      <c r="BD104" s="1283"/>
      <c r="BE104" s="1283"/>
      <c r="BF104" s="1283"/>
      <c r="BG104" s="1283"/>
      <c r="BH104" s="1283"/>
      <c r="BI104" s="1283"/>
      <c r="BJ104" s="1283"/>
      <c r="BK104" s="1283"/>
      <c r="BL104" s="1283"/>
      <c r="BM104" s="1283"/>
      <c r="BN104" s="1283"/>
      <c r="BO104" s="1283"/>
      <c r="BP104" s="1283"/>
      <c r="BQ104" s="1283"/>
      <c r="BR104" s="1283"/>
      <c r="BS104" s="1283"/>
      <c r="BT104" s="1283"/>
      <c r="BU104" s="1283"/>
      <c r="BV104" s="1283"/>
      <c r="BW104" s="1283"/>
      <c r="BX104" s="1283"/>
      <c r="BY104" s="1283"/>
      <c r="BZ104" s="1283"/>
      <c r="CA104" s="1283"/>
      <c r="CB104" s="1283"/>
      <c r="CC104" s="1283"/>
      <c r="CD104" s="1283"/>
      <c r="CE104" s="1283"/>
      <c r="CF104" s="1283"/>
      <c r="CG104" s="1283"/>
      <c r="CH104" s="1283"/>
      <c r="CI104" s="1283"/>
      <c r="CJ104" s="1283"/>
      <c r="CK104" s="1283"/>
      <c r="CL104" s="1283"/>
      <c r="CM104" s="1283"/>
      <c r="CN104" s="1283"/>
      <c r="CO104" s="1283"/>
      <c r="CP104" s="1283"/>
      <c r="CQ104" s="1283"/>
      <c r="CR104" s="1283"/>
      <c r="CS104" s="1283"/>
      <c r="CT104" s="1283"/>
      <c r="CU104" s="1283"/>
      <c r="CV104" s="1283"/>
      <c r="CW104" s="1283"/>
      <c r="CX104" s="1283"/>
      <c r="CY104" s="1283"/>
      <c r="CZ104" s="1283"/>
      <c r="DA104" s="1283"/>
      <c r="DB104" s="1283"/>
      <c r="DC104" s="1283"/>
      <c r="DD104" s="1283"/>
      <c r="DE104" s="1283"/>
      <c r="DF104" s="1283"/>
      <c r="DG104" s="1284"/>
      <c r="DH104" s="630" t="s">
        <v>476</v>
      </c>
      <c r="DI104" s="585"/>
      <c r="DJ104" s="585"/>
      <c r="DK104" s="585"/>
      <c r="DL104" s="585"/>
      <c r="DM104" s="585"/>
      <c r="DN104" s="585"/>
      <c r="DO104" s="585"/>
      <c r="DP104" s="585"/>
      <c r="DQ104" s="585"/>
      <c r="DR104" s="585"/>
      <c r="DS104" s="585"/>
      <c r="DT104" s="585"/>
    </row>
    <row r="105" spans="1:124" s="523" customFormat="1" ht="360">
      <c r="A105" s="1232"/>
      <c r="B105" s="1232"/>
      <c r="C105" s="1232">
        <v>1</v>
      </c>
      <c r="D105" s="1075"/>
      <c r="E105" s="1077"/>
      <c r="F105" s="1077"/>
      <c r="G105" s="1075"/>
      <c r="H105" s="1075"/>
      <c r="I105" s="1063"/>
      <c r="J105" s="1058"/>
      <c r="K105" s="1057"/>
      <c r="L105" s="593" t="str">
        <f>mergeValue(A105) &amp;"."&amp; mergeValue(B105)&amp;"."&amp; mergeValue(C105)</f>
        <v>1.1.1</v>
      </c>
      <c r="M105" s="547" t="s">
        <v>7</v>
      </c>
      <c r="N105" s="580"/>
      <c r="O105" s="1282"/>
      <c r="P105" s="1283"/>
      <c r="Q105" s="1283"/>
      <c r="R105" s="1283"/>
      <c r="S105" s="1283"/>
      <c r="T105" s="1283"/>
      <c r="U105" s="1283"/>
      <c r="V105" s="1283"/>
      <c r="W105" s="1283"/>
      <c r="X105" s="1283"/>
      <c r="Y105" s="1283"/>
      <c r="Z105" s="1283"/>
      <c r="AA105" s="1283"/>
      <c r="AB105" s="1283"/>
      <c r="AC105" s="1283"/>
      <c r="AD105" s="1283"/>
      <c r="AE105" s="1283"/>
      <c r="AF105" s="1283"/>
      <c r="AG105" s="1283"/>
      <c r="AH105" s="1283"/>
      <c r="AI105" s="1283"/>
      <c r="AJ105" s="1283"/>
      <c r="AK105" s="1283"/>
      <c r="AL105" s="1283"/>
      <c r="AM105" s="1283"/>
      <c r="AN105" s="1283"/>
      <c r="AO105" s="1283"/>
      <c r="AP105" s="1283"/>
      <c r="AQ105" s="1283"/>
      <c r="AR105" s="1283"/>
      <c r="AS105" s="1283"/>
      <c r="AT105" s="1283"/>
      <c r="AU105" s="1283"/>
      <c r="AV105" s="1283"/>
      <c r="AW105" s="1283"/>
      <c r="AX105" s="1283"/>
      <c r="AY105" s="1283"/>
      <c r="AZ105" s="1283"/>
      <c r="BA105" s="1283"/>
      <c r="BB105" s="1283"/>
      <c r="BC105" s="1283"/>
      <c r="BD105" s="1283"/>
      <c r="BE105" s="1283"/>
      <c r="BF105" s="1283"/>
      <c r="BG105" s="1283"/>
      <c r="BH105" s="1283"/>
      <c r="BI105" s="1283"/>
      <c r="BJ105" s="1283"/>
      <c r="BK105" s="1283"/>
      <c r="BL105" s="1283"/>
      <c r="BM105" s="1283"/>
      <c r="BN105" s="1283"/>
      <c r="BO105" s="1283"/>
      <c r="BP105" s="1283"/>
      <c r="BQ105" s="1283"/>
      <c r="BR105" s="1283"/>
      <c r="BS105" s="1283"/>
      <c r="BT105" s="1283"/>
      <c r="BU105" s="1283"/>
      <c r="BV105" s="1283"/>
      <c r="BW105" s="1283"/>
      <c r="BX105" s="1283"/>
      <c r="BY105" s="1283"/>
      <c r="BZ105" s="1283"/>
      <c r="CA105" s="1283"/>
      <c r="CB105" s="1283"/>
      <c r="CC105" s="1283"/>
      <c r="CD105" s="1283"/>
      <c r="CE105" s="1283"/>
      <c r="CF105" s="1283"/>
      <c r="CG105" s="1283"/>
      <c r="CH105" s="1283"/>
      <c r="CI105" s="1283"/>
      <c r="CJ105" s="1283"/>
      <c r="CK105" s="1283"/>
      <c r="CL105" s="1283"/>
      <c r="CM105" s="1283"/>
      <c r="CN105" s="1283"/>
      <c r="CO105" s="1283"/>
      <c r="CP105" s="1283"/>
      <c r="CQ105" s="1283"/>
      <c r="CR105" s="1283"/>
      <c r="CS105" s="1283"/>
      <c r="CT105" s="1283"/>
      <c r="CU105" s="1283"/>
      <c r="CV105" s="1283"/>
      <c r="CW105" s="1283"/>
      <c r="CX105" s="1283"/>
      <c r="CY105" s="1283"/>
      <c r="CZ105" s="1283"/>
      <c r="DA105" s="1283"/>
      <c r="DB105" s="1283"/>
      <c r="DC105" s="1283"/>
      <c r="DD105" s="1283"/>
      <c r="DE105" s="1283"/>
      <c r="DF105" s="1283"/>
      <c r="DG105" s="1284"/>
      <c r="DH105" s="630" t="s">
        <v>632</v>
      </c>
      <c r="DI105" s="585"/>
      <c r="DJ105" s="585"/>
      <c r="DK105" s="585"/>
      <c r="DL105" s="585"/>
      <c r="DM105" s="585"/>
      <c r="DN105" s="585"/>
      <c r="DO105" s="585"/>
      <c r="DP105" s="585"/>
      <c r="DQ105" s="585"/>
      <c r="DR105" s="585"/>
      <c r="DS105" s="585"/>
      <c r="DT105" s="585"/>
    </row>
    <row r="106" spans="1:124" s="523" customFormat="1" ht="281.25">
      <c r="A106" s="1232"/>
      <c r="B106" s="1232"/>
      <c r="C106" s="1232"/>
      <c r="D106" s="1232">
        <v>1</v>
      </c>
      <c r="E106" s="1077"/>
      <c r="F106" s="1077"/>
      <c r="G106" s="1075"/>
      <c r="H106" s="1075"/>
      <c r="I106" s="1063"/>
      <c r="J106" s="1058"/>
      <c r="K106" s="1057"/>
      <c r="L106" s="593" t="str">
        <f>mergeValue(A106) &amp;"."&amp; mergeValue(B106)&amp;"."&amp; mergeValue(C106)&amp;"."&amp; mergeValue(D106)</f>
        <v>1.1.1.1</v>
      </c>
      <c r="M106" s="548" t="s">
        <v>22</v>
      </c>
      <c r="N106" s="580"/>
      <c r="O106" s="1282"/>
      <c r="P106" s="1283"/>
      <c r="Q106" s="1283"/>
      <c r="R106" s="1283"/>
      <c r="S106" s="1283"/>
      <c r="T106" s="1283"/>
      <c r="U106" s="1283"/>
      <c r="V106" s="1283"/>
      <c r="W106" s="1283"/>
      <c r="X106" s="1283"/>
      <c r="Y106" s="1283"/>
      <c r="Z106" s="1283"/>
      <c r="AA106" s="1283"/>
      <c r="AB106" s="1283"/>
      <c r="AC106" s="1283"/>
      <c r="AD106" s="1283"/>
      <c r="AE106" s="1283"/>
      <c r="AF106" s="1283"/>
      <c r="AG106" s="1283"/>
      <c r="AH106" s="1283"/>
      <c r="AI106" s="1283"/>
      <c r="AJ106" s="1283"/>
      <c r="AK106" s="1283"/>
      <c r="AL106" s="1283"/>
      <c r="AM106" s="1283"/>
      <c r="AN106" s="1283"/>
      <c r="AO106" s="1283"/>
      <c r="AP106" s="1283"/>
      <c r="AQ106" s="1283"/>
      <c r="AR106" s="1283"/>
      <c r="AS106" s="1283"/>
      <c r="AT106" s="1283"/>
      <c r="AU106" s="1283"/>
      <c r="AV106" s="1283"/>
      <c r="AW106" s="1283"/>
      <c r="AX106" s="1283"/>
      <c r="AY106" s="1283"/>
      <c r="AZ106" s="1283"/>
      <c r="BA106" s="1283"/>
      <c r="BB106" s="1283"/>
      <c r="BC106" s="1283"/>
      <c r="BD106" s="1283"/>
      <c r="BE106" s="1283"/>
      <c r="BF106" s="1283"/>
      <c r="BG106" s="1283"/>
      <c r="BH106" s="1283"/>
      <c r="BI106" s="1283"/>
      <c r="BJ106" s="1283"/>
      <c r="BK106" s="1283"/>
      <c r="BL106" s="1283"/>
      <c r="BM106" s="1283"/>
      <c r="BN106" s="1283"/>
      <c r="BO106" s="1283"/>
      <c r="BP106" s="1283"/>
      <c r="BQ106" s="1283"/>
      <c r="BR106" s="1283"/>
      <c r="BS106" s="1283"/>
      <c r="BT106" s="1283"/>
      <c r="BU106" s="1283"/>
      <c r="BV106" s="1283"/>
      <c r="BW106" s="1283"/>
      <c r="BX106" s="1283"/>
      <c r="BY106" s="1283"/>
      <c r="BZ106" s="1283"/>
      <c r="CA106" s="1283"/>
      <c r="CB106" s="1283"/>
      <c r="CC106" s="1283"/>
      <c r="CD106" s="1283"/>
      <c r="CE106" s="1283"/>
      <c r="CF106" s="1283"/>
      <c r="CG106" s="1283"/>
      <c r="CH106" s="1283"/>
      <c r="CI106" s="1283"/>
      <c r="CJ106" s="1283"/>
      <c r="CK106" s="1283"/>
      <c r="CL106" s="1283"/>
      <c r="CM106" s="1283"/>
      <c r="CN106" s="1283"/>
      <c r="CO106" s="1283"/>
      <c r="CP106" s="1283"/>
      <c r="CQ106" s="1283"/>
      <c r="CR106" s="1283"/>
      <c r="CS106" s="1283"/>
      <c r="CT106" s="1283"/>
      <c r="CU106" s="1283"/>
      <c r="CV106" s="1283"/>
      <c r="CW106" s="1283"/>
      <c r="CX106" s="1283"/>
      <c r="CY106" s="1283"/>
      <c r="CZ106" s="1283"/>
      <c r="DA106" s="1283"/>
      <c r="DB106" s="1283"/>
      <c r="DC106" s="1283"/>
      <c r="DD106" s="1283"/>
      <c r="DE106" s="1283"/>
      <c r="DF106" s="1283"/>
      <c r="DG106" s="1284"/>
      <c r="DH106" s="630" t="s">
        <v>633</v>
      </c>
      <c r="DI106" s="585"/>
      <c r="DJ106" s="585"/>
      <c r="DK106" s="585"/>
      <c r="DL106" s="585"/>
      <c r="DM106" s="585"/>
      <c r="DN106" s="585"/>
      <c r="DO106" s="585"/>
      <c r="DP106" s="585"/>
      <c r="DQ106" s="585"/>
      <c r="DR106" s="585"/>
      <c r="DS106" s="585"/>
      <c r="DT106" s="585"/>
    </row>
    <row r="107" spans="1:124" s="523" customFormat="1" ht="0.2" customHeight="1">
      <c r="A107" s="1232"/>
      <c r="B107" s="1232"/>
      <c r="C107" s="1232"/>
      <c r="D107" s="1232"/>
      <c r="E107" s="1232">
        <v>1</v>
      </c>
      <c r="F107" s="1077"/>
      <c r="G107" s="1075"/>
      <c r="H107" s="1075"/>
      <c r="I107" s="1062"/>
      <c r="J107" s="1058"/>
      <c r="K107" s="1057"/>
      <c r="L107" s="593"/>
      <c r="M107" s="554"/>
      <c r="N107" s="581"/>
      <c r="O107" s="1285"/>
      <c r="P107" s="1286"/>
      <c r="Q107" s="1286"/>
      <c r="R107" s="1286"/>
      <c r="S107" s="1286"/>
      <c r="T107" s="1286"/>
      <c r="U107" s="1286"/>
      <c r="V107" s="1286"/>
      <c r="W107" s="1286"/>
      <c r="X107" s="1286"/>
      <c r="Y107" s="1286"/>
      <c r="Z107" s="1286"/>
      <c r="AA107" s="1286"/>
      <c r="AB107" s="1286"/>
      <c r="AC107" s="1286"/>
      <c r="AD107" s="1286"/>
      <c r="AE107" s="1286"/>
      <c r="AF107" s="1286"/>
      <c r="AG107" s="1286"/>
      <c r="AH107" s="1286"/>
      <c r="AI107" s="1286"/>
      <c r="AJ107" s="1286"/>
      <c r="AK107" s="1286"/>
      <c r="AL107" s="1286"/>
      <c r="AM107" s="1286"/>
      <c r="AN107" s="1286"/>
      <c r="AO107" s="1286"/>
      <c r="AP107" s="1286"/>
      <c r="AQ107" s="1286"/>
      <c r="AR107" s="1286"/>
      <c r="AS107" s="1286"/>
      <c r="AT107" s="1286"/>
      <c r="AU107" s="1286"/>
      <c r="AV107" s="1286"/>
      <c r="AW107" s="1286"/>
      <c r="AX107" s="1286"/>
      <c r="AY107" s="1286"/>
      <c r="AZ107" s="1286"/>
      <c r="BA107" s="1286"/>
      <c r="BB107" s="1286"/>
      <c r="BC107" s="1286"/>
      <c r="BD107" s="1286"/>
      <c r="BE107" s="1286"/>
      <c r="BF107" s="1286"/>
      <c r="BG107" s="1286"/>
      <c r="BH107" s="1286"/>
      <c r="BI107" s="1286"/>
      <c r="BJ107" s="1286"/>
      <c r="BK107" s="1286"/>
      <c r="BL107" s="1286"/>
      <c r="BM107" s="1286"/>
      <c r="BN107" s="1286"/>
      <c r="BO107" s="1286"/>
      <c r="BP107" s="1286"/>
      <c r="BQ107" s="1286"/>
      <c r="BR107" s="1286"/>
      <c r="BS107" s="1286"/>
      <c r="BT107" s="1286"/>
      <c r="BU107" s="1286"/>
      <c r="BV107" s="1286"/>
      <c r="BW107" s="1286"/>
      <c r="BX107" s="1286"/>
      <c r="BY107" s="1286"/>
      <c r="BZ107" s="1286"/>
      <c r="CA107" s="1286"/>
      <c r="CB107" s="1286"/>
      <c r="CC107" s="1286"/>
      <c r="CD107" s="1286"/>
      <c r="CE107" s="1286"/>
      <c r="CF107" s="1286"/>
      <c r="CG107" s="1286"/>
      <c r="CH107" s="1286"/>
      <c r="CI107" s="1286"/>
      <c r="CJ107" s="1286"/>
      <c r="CK107" s="1286"/>
      <c r="CL107" s="1286"/>
      <c r="CM107" s="1286"/>
      <c r="CN107" s="1286"/>
      <c r="CO107" s="1286"/>
      <c r="CP107" s="1286"/>
      <c r="CQ107" s="1286"/>
      <c r="CR107" s="1286"/>
      <c r="CS107" s="1286"/>
      <c r="CT107" s="1286"/>
      <c r="CU107" s="1286"/>
      <c r="CV107" s="1286"/>
      <c r="CW107" s="1286"/>
      <c r="CX107" s="1286"/>
      <c r="CY107" s="1286"/>
      <c r="CZ107" s="1286"/>
      <c r="DA107" s="1286"/>
      <c r="DB107" s="1286"/>
      <c r="DC107" s="1286"/>
      <c r="DD107" s="1286"/>
      <c r="DE107" s="1286"/>
      <c r="DF107" s="1286"/>
      <c r="DG107" s="1287"/>
      <c r="DH107" s="630"/>
      <c r="DI107" s="585"/>
      <c r="DJ107" s="585"/>
      <c r="DK107" s="585"/>
      <c r="DL107" s="585"/>
      <c r="DM107" s="585"/>
      <c r="DN107" s="585"/>
      <c r="DO107" s="585"/>
      <c r="DP107" s="585"/>
      <c r="DQ107" s="585"/>
      <c r="DR107" s="585"/>
      <c r="DS107" s="585"/>
      <c r="DT107" s="585"/>
    </row>
    <row r="108" spans="1:124" s="523" customFormat="1" ht="409.5">
      <c r="A108" s="1232"/>
      <c r="B108" s="1232"/>
      <c r="C108" s="1232"/>
      <c r="D108" s="1232"/>
      <c r="E108" s="1232"/>
      <c r="F108" s="1232">
        <v>1</v>
      </c>
      <c r="G108" s="1075"/>
      <c r="H108" s="1075"/>
      <c r="I108" s="1257"/>
      <c r="J108" s="1058"/>
      <c r="K108" s="1057"/>
      <c r="L108" s="593" t="str">
        <f>mergeValue(A108) &amp;"."&amp; mergeValue(B108)&amp;"."&amp; mergeValue(C108)&amp;"."&amp; mergeValue(D108)&amp;"."&amp; mergeValue(F108)</f>
        <v>1.1.1.1.1</v>
      </c>
      <c r="M108" s="555" t="s">
        <v>10</v>
      </c>
      <c r="N108" s="581"/>
      <c r="O108" s="1235"/>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c r="CB108" s="1236"/>
      <c r="CC108" s="1236"/>
      <c r="CD108" s="1236"/>
      <c r="CE108" s="1236"/>
      <c r="CF108" s="1236"/>
      <c r="CG108" s="1236"/>
      <c r="CH108" s="1236"/>
      <c r="CI108" s="1236"/>
      <c r="CJ108" s="1236"/>
      <c r="CK108" s="1236"/>
      <c r="CL108" s="1236"/>
      <c r="CM108" s="1236"/>
      <c r="CN108" s="1236"/>
      <c r="CO108" s="1236"/>
      <c r="CP108" s="1236"/>
      <c r="CQ108" s="1236"/>
      <c r="CR108" s="1236"/>
      <c r="CS108" s="1236"/>
      <c r="CT108" s="1236"/>
      <c r="CU108" s="1236"/>
      <c r="CV108" s="1236"/>
      <c r="CW108" s="1236"/>
      <c r="CX108" s="1236"/>
      <c r="CY108" s="1236"/>
      <c r="CZ108" s="1236"/>
      <c r="DA108" s="1236"/>
      <c r="DB108" s="1236"/>
      <c r="DC108" s="1236"/>
      <c r="DD108" s="1236"/>
      <c r="DE108" s="1236"/>
      <c r="DF108" s="1236"/>
      <c r="DG108" s="1237"/>
      <c r="DH108" s="630" t="s">
        <v>634</v>
      </c>
      <c r="DI108" s="585"/>
      <c r="DJ108" s="589" t="str">
        <f>strCheckUnique(DK108:DK112)</f>
        <v/>
      </c>
      <c r="DK108" s="585"/>
      <c r="DL108" s="589"/>
      <c r="DM108" s="585"/>
      <c r="DN108" s="585"/>
      <c r="DO108" s="585"/>
      <c r="DP108" s="585"/>
      <c r="DQ108" s="585"/>
      <c r="DR108" s="585"/>
      <c r="DS108" s="585"/>
      <c r="DT108" s="585"/>
    </row>
    <row r="109" spans="1:124" s="523" customFormat="1" ht="409.5">
      <c r="A109" s="1232"/>
      <c r="B109" s="1232"/>
      <c r="C109" s="1232"/>
      <c r="D109" s="1232"/>
      <c r="E109" s="1232"/>
      <c r="F109" s="1232"/>
      <c r="G109" s="1232">
        <v>1</v>
      </c>
      <c r="H109" s="1075"/>
      <c r="I109" s="1257"/>
      <c r="J109" s="1258"/>
      <c r="K109" s="1064"/>
      <c r="L109" s="593" t="str">
        <f>mergeValue(A109) &amp;"."&amp; mergeValue(B109)&amp;"."&amp; mergeValue(C109)&amp;"."&amp; mergeValue(D109)&amp;"."&amp; mergeValue(F109)&amp;"."&amp; mergeValue(G109)</f>
        <v>1.1.1.1.1.1</v>
      </c>
      <c r="M109" s="1065" t="s">
        <v>649</v>
      </c>
      <c r="N109" s="646"/>
      <c r="O109" s="683"/>
      <c r="P109" s="683"/>
      <c r="Q109" s="562"/>
      <c r="R109" s="494"/>
      <c r="S109" s="1091"/>
      <c r="T109" s="494"/>
      <c r="U109" s="1091"/>
      <c r="V109" s="584" t="str">
        <f>W109 &amp; "-" &amp; Y109</f>
        <v>-</v>
      </c>
      <c r="W109" s="1238"/>
      <c r="X109" s="1228" t="s">
        <v>83</v>
      </c>
      <c r="Y109" s="1238"/>
      <c r="Z109" s="1228" t="s">
        <v>83</v>
      </c>
      <c r="AA109" s="683"/>
      <c r="AB109" s="683"/>
      <c r="AC109" s="763"/>
      <c r="AD109" s="712"/>
      <c r="AE109" s="1091"/>
      <c r="AF109" s="712"/>
      <c r="AG109" s="1091"/>
      <c r="AH109" s="769" t="str">
        <f>AI109 &amp; "-" &amp; AK109</f>
        <v>-</v>
      </c>
      <c r="AI109" s="1238"/>
      <c r="AJ109" s="1228" t="s">
        <v>83</v>
      </c>
      <c r="AK109" s="1238"/>
      <c r="AL109" s="1228" t="s">
        <v>83</v>
      </c>
      <c r="AM109" s="683"/>
      <c r="AN109" s="683"/>
      <c r="AO109" s="763"/>
      <c r="AP109" s="712"/>
      <c r="AQ109" s="1091"/>
      <c r="AR109" s="712"/>
      <c r="AS109" s="1091"/>
      <c r="AT109" s="769" t="str">
        <f>AU109 &amp; "-" &amp; AW109</f>
        <v>-</v>
      </c>
      <c r="AU109" s="1238"/>
      <c r="AV109" s="1228" t="s">
        <v>83</v>
      </c>
      <c r="AW109" s="1238"/>
      <c r="AX109" s="1228" t="s">
        <v>83</v>
      </c>
      <c r="AY109" s="683"/>
      <c r="AZ109" s="683"/>
      <c r="BA109" s="763"/>
      <c r="BB109" s="712"/>
      <c r="BC109" s="1091"/>
      <c r="BD109" s="712"/>
      <c r="BE109" s="1091"/>
      <c r="BF109" s="769" t="str">
        <f>BG109 &amp; "-" &amp; BI109</f>
        <v>-</v>
      </c>
      <c r="BG109" s="1238"/>
      <c r="BH109" s="1228" t="s">
        <v>83</v>
      </c>
      <c r="BI109" s="1238"/>
      <c r="BJ109" s="1228" t="s">
        <v>83</v>
      </c>
      <c r="BK109" s="683"/>
      <c r="BL109" s="683"/>
      <c r="BM109" s="763"/>
      <c r="BN109" s="712"/>
      <c r="BO109" s="1091"/>
      <c r="BP109" s="712"/>
      <c r="BQ109" s="1091"/>
      <c r="BR109" s="769" t="str">
        <f>BS109 &amp; "-" &amp; BU109</f>
        <v>-</v>
      </c>
      <c r="BS109" s="1238"/>
      <c r="BT109" s="1228" t="s">
        <v>83</v>
      </c>
      <c r="BU109" s="1238"/>
      <c r="BV109" s="1228" t="s">
        <v>83</v>
      </c>
      <c r="BW109" s="683"/>
      <c r="BX109" s="683"/>
      <c r="BY109" s="763"/>
      <c r="BZ109" s="712"/>
      <c r="CA109" s="1091"/>
      <c r="CB109" s="712"/>
      <c r="CC109" s="1091"/>
      <c r="CD109" s="769" t="str">
        <f>CE109 &amp; "-" &amp; CG109</f>
        <v>-</v>
      </c>
      <c r="CE109" s="1238"/>
      <c r="CF109" s="1228" t="s">
        <v>83</v>
      </c>
      <c r="CG109" s="1238"/>
      <c r="CH109" s="1228" t="s">
        <v>83</v>
      </c>
      <c r="CI109" s="683"/>
      <c r="CJ109" s="683"/>
      <c r="CK109" s="763"/>
      <c r="CL109" s="712"/>
      <c r="CM109" s="1091"/>
      <c r="CN109" s="712"/>
      <c r="CO109" s="1091"/>
      <c r="CP109" s="769" t="str">
        <f>CQ109 &amp; "-" &amp; CS109</f>
        <v>-</v>
      </c>
      <c r="CQ109" s="1238"/>
      <c r="CR109" s="1228" t="s">
        <v>83</v>
      </c>
      <c r="CS109" s="1238"/>
      <c r="CT109" s="1228" t="s">
        <v>83</v>
      </c>
      <c r="CU109" s="683"/>
      <c r="CV109" s="683"/>
      <c r="CW109" s="763"/>
      <c r="CX109" s="712"/>
      <c r="CY109" s="1091"/>
      <c r="CZ109" s="712"/>
      <c r="DA109" s="1091"/>
      <c r="DB109" s="769" t="str">
        <f>DC109 &amp; "-" &amp; DE109</f>
        <v>-</v>
      </c>
      <c r="DC109" s="1238"/>
      <c r="DD109" s="1228" t="s">
        <v>83</v>
      </c>
      <c r="DE109" s="1238"/>
      <c r="DF109" s="1228" t="s">
        <v>84</v>
      </c>
      <c r="DG109" s="537"/>
      <c r="DH109" s="630" t="s">
        <v>667</v>
      </c>
      <c r="DI109" s="585" t="str">
        <f>strCheckDate(O109:DG109)</f>
        <v/>
      </c>
      <c r="DJ109" s="589"/>
      <c r="DK109" s="589" t="str">
        <f>IF(M109="","",M109 )</f>
        <v>горячая вода в системе централизованного теплоснабжения на горячее водоснабжение</v>
      </c>
      <c r="DL109" s="589"/>
      <c r="DM109" s="589"/>
      <c r="DN109" s="589"/>
      <c r="DO109" s="585"/>
      <c r="DP109" s="585"/>
      <c r="DQ109" s="585"/>
      <c r="DR109" s="585"/>
      <c r="DS109" s="585"/>
      <c r="DT109" s="585"/>
    </row>
    <row r="110" spans="1:124" s="523" customFormat="1" ht="0.2" customHeight="1">
      <c r="A110" s="1232"/>
      <c r="B110" s="1232"/>
      <c r="C110" s="1232"/>
      <c r="D110" s="1232"/>
      <c r="E110" s="1232"/>
      <c r="F110" s="1232"/>
      <c r="G110" s="1232"/>
      <c r="H110" s="1075"/>
      <c r="I110" s="1257"/>
      <c r="J110" s="1258"/>
      <c r="K110" s="1064"/>
      <c r="L110" s="600"/>
      <c r="M110" s="646"/>
      <c r="N110" s="646"/>
      <c r="O110" s="562"/>
      <c r="P110" s="494"/>
      <c r="Q110" s="494"/>
      <c r="R110" s="494"/>
      <c r="S110" s="494"/>
      <c r="T110" s="494"/>
      <c r="U110" s="559"/>
      <c r="V110" s="584"/>
      <c r="W110" s="1227"/>
      <c r="X110" s="1228"/>
      <c r="Y110" s="1227"/>
      <c r="Z110" s="1228"/>
      <c r="AA110" s="763"/>
      <c r="AB110" s="712"/>
      <c r="AC110" s="712"/>
      <c r="AD110" s="712"/>
      <c r="AE110" s="712"/>
      <c r="AF110" s="712"/>
      <c r="AG110" s="559"/>
      <c r="AH110" s="769"/>
      <c r="AI110" s="1227"/>
      <c r="AJ110" s="1228"/>
      <c r="AK110" s="1227"/>
      <c r="AL110" s="1228"/>
      <c r="AM110" s="763"/>
      <c r="AN110" s="712"/>
      <c r="AO110" s="712"/>
      <c r="AP110" s="712"/>
      <c r="AQ110" s="712"/>
      <c r="AR110" s="712"/>
      <c r="AS110" s="559"/>
      <c r="AT110" s="769"/>
      <c r="AU110" s="1227"/>
      <c r="AV110" s="1228"/>
      <c r="AW110" s="1227"/>
      <c r="AX110" s="1228"/>
      <c r="AY110" s="763"/>
      <c r="AZ110" s="712"/>
      <c r="BA110" s="712"/>
      <c r="BB110" s="712"/>
      <c r="BC110" s="712"/>
      <c r="BD110" s="712"/>
      <c r="BE110" s="559"/>
      <c r="BF110" s="769"/>
      <c r="BG110" s="1227"/>
      <c r="BH110" s="1228"/>
      <c r="BI110" s="1227"/>
      <c r="BJ110" s="1228"/>
      <c r="BK110" s="763"/>
      <c r="BL110" s="712"/>
      <c r="BM110" s="712"/>
      <c r="BN110" s="712"/>
      <c r="BO110" s="712"/>
      <c r="BP110" s="712"/>
      <c r="BQ110" s="559"/>
      <c r="BR110" s="769"/>
      <c r="BS110" s="1227"/>
      <c r="BT110" s="1228"/>
      <c r="BU110" s="1227"/>
      <c r="BV110" s="1228"/>
      <c r="BW110" s="763"/>
      <c r="BX110" s="712"/>
      <c r="BY110" s="712"/>
      <c r="BZ110" s="712"/>
      <c r="CA110" s="712"/>
      <c r="CB110" s="712"/>
      <c r="CC110" s="559"/>
      <c r="CD110" s="769"/>
      <c r="CE110" s="1227"/>
      <c r="CF110" s="1228"/>
      <c r="CG110" s="1227"/>
      <c r="CH110" s="1228"/>
      <c r="CI110" s="763"/>
      <c r="CJ110" s="712"/>
      <c r="CK110" s="712"/>
      <c r="CL110" s="712"/>
      <c r="CM110" s="712"/>
      <c r="CN110" s="712"/>
      <c r="CO110" s="559"/>
      <c r="CP110" s="769"/>
      <c r="CQ110" s="1227"/>
      <c r="CR110" s="1228"/>
      <c r="CS110" s="1227"/>
      <c r="CT110" s="1228"/>
      <c r="CU110" s="763"/>
      <c r="CV110" s="712"/>
      <c r="CW110" s="712"/>
      <c r="CX110" s="712"/>
      <c r="CY110" s="712"/>
      <c r="CZ110" s="712"/>
      <c r="DA110" s="559"/>
      <c r="DB110" s="769"/>
      <c r="DC110" s="1227"/>
      <c r="DD110" s="1228"/>
      <c r="DE110" s="1227"/>
      <c r="DF110" s="1228"/>
      <c r="DG110" s="537"/>
      <c r="DH110" s="1202"/>
      <c r="DI110" s="585"/>
      <c r="DJ110" s="585"/>
      <c r="DK110" s="585"/>
      <c r="DL110" s="589">
        <f ca="1">OFFSET(DL110,-1,0)</f>
        <v>0</v>
      </c>
      <c r="DM110" s="585"/>
      <c r="DN110" s="585"/>
      <c r="DO110" s="585"/>
      <c r="DP110" s="585"/>
      <c r="DQ110" s="585"/>
      <c r="DR110" s="585"/>
      <c r="DS110" s="585"/>
      <c r="DT110" s="585"/>
    </row>
    <row r="111" spans="1:124" s="522" customFormat="1" ht="15" hidden="1" customHeight="1">
      <c r="A111" s="1232"/>
      <c r="B111" s="1232"/>
      <c r="C111" s="1232"/>
      <c r="D111" s="1232"/>
      <c r="E111" s="1232"/>
      <c r="F111" s="1232"/>
      <c r="G111" s="1232"/>
      <c r="H111" s="1075"/>
      <c r="I111" s="1257"/>
      <c r="J111" s="1258"/>
      <c r="K111" s="1066"/>
      <c r="L111" s="538"/>
      <c r="M111" s="557"/>
      <c r="N111" s="551"/>
      <c r="O111" s="545"/>
      <c r="P111" s="545"/>
      <c r="Q111" s="545"/>
      <c r="R111" s="545"/>
      <c r="S111" s="545"/>
      <c r="T111" s="545"/>
      <c r="U111" s="545"/>
      <c r="V111" s="545"/>
      <c r="W111" s="563"/>
      <c r="X111" s="564"/>
      <c r="Y111" s="563"/>
      <c r="Z111" s="551"/>
      <c r="AA111" s="757"/>
      <c r="AB111" s="757"/>
      <c r="AC111" s="757"/>
      <c r="AD111" s="757"/>
      <c r="AE111" s="757"/>
      <c r="AF111" s="757"/>
      <c r="AG111" s="757"/>
      <c r="AH111" s="757"/>
      <c r="AI111" s="1005"/>
      <c r="AJ111" s="1006"/>
      <c r="AK111" s="1005"/>
      <c r="AL111" s="1001"/>
      <c r="AM111" s="757"/>
      <c r="AN111" s="757"/>
      <c r="AO111" s="757"/>
      <c r="AP111" s="757"/>
      <c r="AQ111" s="757"/>
      <c r="AR111" s="757"/>
      <c r="AS111" s="757"/>
      <c r="AT111" s="757"/>
      <c r="AU111" s="1005"/>
      <c r="AV111" s="1006"/>
      <c r="AW111" s="1005"/>
      <c r="AX111" s="1001"/>
      <c r="AY111" s="757"/>
      <c r="AZ111" s="757"/>
      <c r="BA111" s="757"/>
      <c r="BB111" s="757"/>
      <c r="BC111" s="757"/>
      <c r="BD111" s="757"/>
      <c r="BE111" s="757"/>
      <c r="BF111" s="757"/>
      <c r="BG111" s="1005"/>
      <c r="BH111" s="1006"/>
      <c r="BI111" s="1005"/>
      <c r="BJ111" s="1001"/>
      <c r="BK111" s="757"/>
      <c r="BL111" s="757"/>
      <c r="BM111" s="757"/>
      <c r="BN111" s="757"/>
      <c r="BO111" s="757"/>
      <c r="BP111" s="757"/>
      <c r="BQ111" s="757"/>
      <c r="BR111" s="757"/>
      <c r="BS111" s="1005"/>
      <c r="BT111" s="1006"/>
      <c r="BU111" s="1005"/>
      <c r="BV111" s="1001"/>
      <c r="BW111" s="757"/>
      <c r="BX111" s="757"/>
      <c r="BY111" s="757"/>
      <c r="BZ111" s="757"/>
      <c r="CA111" s="757"/>
      <c r="CB111" s="757"/>
      <c r="CC111" s="757"/>
      <c r="CD111" s="757"/>
      <c r="CE111" s="1005"/>
      <c r="CF111" s="1006"/>
      <c r="CG111" s="1005"/>
      <c r="CH111" s="1001"/>
      <c r="CI111" s="757"/>
      <c r="CJ111" s="757"/>
      <c r="CK111" s="757"/>
      <c r="CL111" s="757"/>
      <c r="CM111" s="757"/>
      <c r="CN111" s="757"/>
      <c r="CO111" s="757"/>
      <c r="CP111" s="757"/>
      <c r="CQ111" s="1005"/>
      <c r="CR111" s="1006"/>
      <c r="CS111" s="1005"/>
      <c r="CT111" s="1001"/>
      <c r="CU111" s="757"/>
      <c r="CV111" s="757"/>
      <c r="CW111" s="757"/>
      <c r="CX111" s="757"/>
      <c r="CY111" s="757"/>
      <c r="CZ111" s="757"/>
      <c r="DA111" s="757"/>
      <c r="DB111" s="757"/>
      <c r="DC111" s="1005"/>
      <c r="DD111" s="1006"/>
      <c r="DE111" s="1005"/>
      <c r="DF111" s="1001"/>
      <c r="DG111" s="560"/>
      <c r="DH111" s="1202"/>
      <c r="DI111" s="587"/>
      <c r="DJ111" s="587"/>
      <c r="DK111" s="587"/>
      <c r="DL111" s="587"/>
      <c r="DM111" s="587"/>
      <c r="DN111" s="587"/>
      <c r="DO111" s="587"/>
      <c r="DP111" s="587"/>
      <c r="DQ111" s="587"/>
      <c r="DR111" s="587"/>
      <c r="DS111" s="587"/>
      <c r="DT111" s="587"/>
    </row>
    <row r="112" spans="1:124" s="522" customFormat="1" ht="15" customHeight="1">
      <c r="A112" s="1232"/>
      <c r="B112" s="1232"/>
      <c r="C112" s="1232"/>
      <c r="D112" s="1232"/>
      <c r="E112" s="1232"/>
      <c r="F112" s="1232"/>
      <c r="G112" s="1075"/>
      <c r="H112" s="1075"/>
      <c r="I112" s="1257"/>
      <c r="J112" s="1072"/>
      <c r="K112" s="1066"/>
      <c r="L112" s="538"/>
      <c r="M112" s="556" t="s">
        <v>25</v>
      </c>
      <c r="N112" s="557"/>
      <c r="O112" s="557"/>
      <c r="P112" s="557"/>
      <c r="Q112" s="557"/>
      <c r="R112" s="557"/>
      <c r="S112" s="557"/>
      <c r="T112" s="557"/>
      <c r="U112" s="557"/>
      <c r="V112" s="557"/>
      <c r="W112" s="557"/>
      <c r="X112" s="557"/>
      <c r="Y112" s="557"/>
      <c r="Z112" s="557"/>
      <c r="AA112" s="557"/>
      <c r="AB112" s="557"/>
      <c r="AC112" s="557"/>
      <c r="AD112" s="557"/>
      <c r="AE112" s="557"/>
      <c r="AF112" s="557"/>
      <c r="AG112" s="557"/>
      <c r="AH112" s="557"/>
      <c r="AI112" s="557"/>
      <c r="AJ112" s="557"/>
      <c r="AK112" s="557"/>
      <c r="AL112" s="557"/>
      <c r="AM112" s="557"/>
      <c r="AN112" s="557"/>
      <c r="AO112" s="557"/>
      <c r="AP112" s="557"/>
      <c r="AQ112" s="557"/>
      <c r="AR112" s="557"/>
      <c r="AS112" s="557"/>
      <c r="AT112" s="557"/>
      <c r="AU112" s="557"/>
      <c r="AV112" s="557"/>
      <c r="AW112" s="557"/>
      <c r="AX112" s="557"/>
      <c r="AY112" s="557"/>
      <c r="AZ112" s="557"/>
      <c r="BA112" s="557"/>
      <c r="BB112" s="557"/>
      <c r="BC112" s="557"/>
      <c r="BD112" s="557"/>
      <c r="BE112" s="557"/>
      <c r="BF112" s="557"/>
      <c r="BG112" s="557"/>
      <c r="BH112" s="557"/>
      <c r="BI112" s="557"/>
      <c r="BJ112" s="557"/>
      <c r="BK112" s="557"/>
      <c r="BL112" s="557"/>
      <c r="BM112" s="557"/>
      <c r="BN112" s="557"/>
      <c r="BO112" s="557"/>
      <c r="BP112" s="557"/>
      <c r="BQ112" s="557"/>
      <c r="BR112" s="557"/>
      <c r="BS112" s="557"/>
      <c r="BT112" s="557"/>
      <c r="BU112" s="557"/>
      <c r="BV112" s="557"/>
      <c r="BW112" s="557"/>
      <c r="BX112" s="557"/>
      <c r="BY112" s="557"/>
      <c r="BZ112" s="557"/>
      <c r="CA112" s="557"/>
      <c r="CB112" s="557"/>
      <c r="CC112" s="557"/>
      <c r="CD112" s="557"/>
      <c r="CE112" s="557"/>
      <c r="CF112" s="557"/>
      <c r="CG112" s="557"/>
      <c r="CH112" s="557"/>
      <c r="CI112" s="557"/>
      <c r="CJ112" s="557"/>
      <c r="CK112" s="557"/>
      <c r="CL112" s="557"/>
      <c r="CM112" s="557"/>
      <c r="CN112" s="557"/>
      <c r="CO112" s="557"/>
      <c r="CP112" s="557"/>
      <c r="CQ112" s="557"/>
      <c r="CR112" s="557"/>
      <c r="CS112" s="557"/>
      <c r="CT112" s="557"/>
      <c r="CU112" s="557"/>
      <c r="CV112" s="557"/>
      <c r="CW112" s="557"/>
      <c r="CX112" s="557"/>
      <c r="CY112" s="557"/>
      <c r="CZ112" s="557"/>
      <c r="DA112" s="557"/>
      <c r="DB112" s="557"/>
      <c r="DC112" s="557"/>
      <c r="DD112" s="557"/>
      <c r="DE112" s="557"/>
      <c r="DF112" s="557"/>
      <c r="DG112" s="557"/>
      <c r="DH112" s="560"/>
      <c r="DI112" s="587"/>
      <c r="DJ112" s="587"/>
      <c r="DK112" s="587"/>
      <c r="DL112" s="587"/>
      <c r="DM112" s="587"/>
      <c r="DN112" s="587"/>
      <c r="DO112" s="587"/>
      <c r="DP112" s="587"/>
      <c r="DQ112" s="587"/>
      <c r="DR112" s="587"/>
      <c r="DS112" s="587"/>
      <c r="DT112" s="587"/>
    </row>
    <row r="113" spans="1:124" s="522" customFormat="1" ht="15" customHeight="1">
      <c r="A113" s="1232"/>
      <c r="B113" s="1232"/>
      <c r="C113" s="1232"/>
      <c r="D113" s="1232"/>
      <c r="E113" s="1232"/>
      <c r="F113" s="1078"/>
      <c r="G113" s="1075"/>
      <c r="H113" s="1075"/>
      <c r="I113" s="1062"/>
      <c r="J113" s="1060"/>
      <c r="K113" s="1066"/>
      <c r="L113" s="538"/>
      <c r="M113" s="551" t="s">
        <v>11</v>
      </c>
      <c r="N113" s="550"/>
      <c r="O113" s="545"/>
      <c r="P113" s="545"/>
      <c r="Q113" s="545"/>
      <c r="R113" s="545"/>
      <c r="S113" s="545"/>
      <c r="T113" s="545"/>
      <c r="U113" s="545"/>
      <c r="V113" s="545"/>
      <c r="W113" s="573"/>
      <c r="X113" s="564"/>
      <c r="Y113" s="563"/>
      <c r="Z113" s="550"/>
      <c r="AA113" s="757"/>
      <c r="AB113" s="757"/>
      <c r="AC113" s="757"/>
      <c r="AD113" s="757"/>
      <c r="AE113" s="757"/>
      <c r="AF113" s="757"/>
      <c r="AG113" s="757"/>
      <c r="AH113" s="757"/>
      <c r="AI113" s="766"/>
      <c r="AJ113" s="1006"/>
      <c r="AK113" s="1005"/>
      <c r="AL113" s="1040"/>
      <c r="AM113" s="757"/>
      <c r="AN113" s="757"/>
      <c r="AO113" s="757"/>
      <c r="AP113" s="757"/>
      <c r="AQ113" s="757"/>
      <c r="AR113" s="757"/>
      <c r="AS113" s="757"/>
      <c r="AT113" s="757"/>
      <c r="AU113" s="766"/>
      <c r="AV113" s="1006"/>
      <c r="AW113" s="1005"/>
      <c r="AX113" s="1040"/>
      <c r="AY113" s="757"/>
      <c r="AZ113" s="757"/>
      <c r="BA113" s="757"/>
      <c r="BB113" s="757"/>
      <c r="BC113" s="757"/>
      <c r="BD113" s="757"/>
      <c r="BE113" s="757"/>
      <c r="BF113" s="757"/>
      <c r="BG113" s="766"/>
      <c r="BH113" s="1006"/>
      <c r="BI113" s="1005"/>
      <c r="BJ113" s="1040"/>
      <c r="BK113" s="757"/>
      <c r="BL113" s="757"/>
      <c r="BM113" s="757"/>
      <c r="BN113" s="757"/>
      <c r="BO113" s="757"/>
      <c r="BP113" s="757"/>
      <c r="BQ113" s="757"/>
      <c r="BR113" s="757"/>
      <c r="BS113" s="766"/>
      <c r="BT113" s="1006"/>
      <c r="BU113" s="1005"/>
      <c r="BV113" s="1040"/>
      <c r="BW113" s="757"/>
      <c r="BX113" s="757"/>
      <c r="BY113" s="757"/>
      <c r="BZ113" s="757"/>
      <c r="CA113" s="757"/>
      <c r="CB113" s="757"/>
      <c r="CC113" s="757"/>
      <c r="CD113" s="757"/>
      <c r="CE113" s="766"/>
      <c r="CF113" s="1006"/>
      <c r="CG113" s="1005"/>
      <c r="CH113" s="1040"/>
      <c r="CI113" s="757"/>
      <c r="CJ113" s="757"/>
      <c r="CK113" s="757"/>
      <c r="CL113" s="757"/>
      <c r="CM113" s="757"/>
      <c r="CN113" s="757"/>
      <c r="CO113" s="757"/>
      <c r="CP113" s="757"/>
      <c r="CQ113" s="766"/>
      <c r="CR113" s="1006"/>
      <c r="CS113" s="1005"/>
      <c r="CT113" s="1040"/>
      <c r="CU113" s="757"/>
      <c r="CV113" s="757"/>
      <c r="CW113" s="757"/>
      <c r="CX113" s="757"/>
      <c r="CY113" s="757"/>
      <c r="CZ113" s="757"/>
      <c r="DA113" s="757"/>
      <c r="DB113" s="757"/>
      <c r="DC113" s="766"/>
      <c r="DD113" s="1006"/>
      <c r="DE113" s="1005"/>
      <c r="DF113" s="1040"/>
      <c r="DG113" s="564"/>
      <c r="DH113" s="560"/>
      <c r="DI113" s="587"/>
      <c r="DJ113" s="587"/>
      <c r="DK113" s="587"/>
      <c r="DL113" s="587"/>
      <c r="DM113" s="587"/>
      <c r="DN113" s="587"/>
      <c r="DO113" s="587"/>
      <c r="DP113" s="587"/>
      <c r="DQ113" s="587"/>
      <c r="DR113" s="587"/>
      <c r="DS113" s="587"/>
      <c r="DT113" s="587"/>
    </row>
    <row r="114" spans="1:124" s="522" customFormat="1" ht="0.2" customHeight="1">
      <c r="A114" s="1232"/>
      <c r="B114" s="1232"/>
      <c r="C114" s="1232"/>
      <c r="D114" s="1077"/>
      <c r="E114" s="1078"/>
      <c r="F114" s="1078"/>
      <c r="G114" s="1075"/>
      <c r="H114" s="1075"/>
      <c r="I114" s="1073"/>
      <c r="J114" s="1060"/>
      <c r="K114" s="1056"/>
      <c r="L114" s="538"/>
      <c r="M114" s="551"/>
      <c r="N114" s="551"/>
      <c r="O114" s="551"/>
      <c r="P114" s="551"/>
      <c r="Q114" s="551"/>
      <c r="R114" s="551"/>
      <c r="S114" s="551"/>
      <c r="T114" s="551"/>
      <c r="U114" s="551"/>
      <c r="V114" s="551"/>
      <c r="W114" s="551"/>
      <c r="X114" s="551"/>
      <c r="Y114" s="551"/>
      <c r="Z114" s="551"/>
      <c r="AA114" s="1001"/>
      <c r="AB114" s="1001"/>
      <c r="AC114" s="1001"/>
      <c r="AD114" s="1001"/>
      <c r="AE114" s="1001"/>
      <c r="AF114" s="1001"/>
      <c r="AG114" s="1001"/>
      <c r="AH114" s="1001"/>
      <c r="AI114" s="1001"/>
      <c r="AJ114" s="1001"/>
      <c r="AK114" s="1001"/>
      <c r="AL114" s="1001"/>
      <c r="AM114" s="1001"/>
      <c r="AN114" s="1001"/>
      <c r="AO114" s="1001"/>
      <c r="AP114" s="1001"/>
      <c r="AQ114" s="1001"/>
      <c r="AR114" s="1001"/>
      <c r="AS114" s="1001"/>
      <c r="AT114" s="1001"/>
      <c r="AU114" s="1001"/>
      <c r="AV114" s="1001"/>
      <c r="AW114" s="1001"/>
      <c r="AX114" s="1001"/>
      <c r="AY114" s="1001"/>
      <c r="AZ114" s="1001"/>
      <c r="BA114" s="1001"/>
      <c r="BB114" s="1001"/>
      <c r="BC114" s="1001"/>
      <c r="BD114" s="1001"/>
      <c r="BE114" s="1001"/>
      <c r="BF114" s="1001"/>
      <c r="BG114" s="1001"/>
      <c r="BH114" s="1001"/>
      <c r="BI114" s="1001"/>
      <c r="BJ114" s="1001"/>
      <c r="BK114" s="1001"/>
      <c r="BL114" s="1001"/>
      <c r="BM114" s="1001"/>
      <c r="BN114" s="1001"/>
      <c r="BO114" s="1001"/>
      <c r="BP114" s="1001"/>
      <c r="BQ114" s="1001"/>
      <c r="BR114" s="1001"/>
      <c r="BS114" s="1001"/>
      <c r="BT114" s="1001"/>
      <c r="BU114" s="1001"/>
      <c r="BV114" s="1001"/>
      <c r="BW114" s="1001"/>
      <c r="BX114" s="1001"/>
      <c r="BY114" s="1001"/>
      <c r="BZ114" s="1001"/>
      <c r="CA114" s="1001"/>
      <c r="CB114" s="1001"/>
      <c r="CC114" s="1001"/>
      <c r="CD114" s="1001"/>
      <c r="CE114" s="1001"/>
      <c r="CF114" s="1001"/>
      <c r="CG114" s="1001"/>
      <c r="CH114" s="1001"/>
      <c r="CI114" s="1001"/>
      <c r="CJ114" s="1001"/>
      <c r="CK114" s="1001"/>
      <c r="CL114" s="1001"/>
      <c r="CM114" s="1001"/>
      <c r="CN114" s="1001"/>
      <c r="CO114" s="1001"/>
      <c r="CP114" s="1001"/>
      <c r="CQ114" s="1001"/>
      <c r="CR114" s="1001"/>
      <c r="CS114" s="1001"/>
      <c r="CT114" s="1001"/>
      <c r="CU114" s="1001"/>
      <c r="CV114" s="1001"/>
      <c r="CW114" s="1001"/>
      <c r="CX114" s="1001"/>
      <c r="CY114" s="1001"/>
      <c r="CZ114" s="1001"/>
      <c r="DA114" s="1001"/>
      <c r="DB114" s="1001"/>
      <c r="DC114" s="1001"/>
      <c r="DD114" s="1001"/>
      <c r="DE114" s="1001"/>
      <c r="DF114" s="1001"/>
      <c r="DG114" s="551"/>
      <c r="DH114" s="560"/>
      <c r="DI114" s="587"/>
      <c r="DJ114" s="587"/>
      <c r="DK114" s="587"/>
      <c r="DL114" s="587"/>
      <c r="DM114" s="587"/>
      <c r="DN114" s="587"/>
      <c r="DO114" s="587"/>
      <c r="DP114" s="587"/>
      <c r="DQ114" s="587"/>
      <c r="DR114" s="587"/>
      <c r="DS114" s="587"/>
      <c r="DT114" s="587"/>
    </row>
    <row r="115" spans="1:124" s="522" customFormat="1" ht="15" customHeight="1">
      <c r="A115" s="1232"/>
      <c r="B115" s="1232"/>
      <c r="C115" s="1232"/>
      <c r="D115" s="1079"/>
      <c r="E115" s="1079"/>
      <c r="F115" s="1079"/>
      <c r="G115" s="1080"/>
      <c r="H115" s="1079"/>
      <c r="I115" s="1066"/>
      <c r="J115" s="1060"/>
      <c r="K115" s="1066"/>
      <c r="L115" s="538"/>
      <c r="M115" s="550" t="s">
        <v>17</v>
      </c>
      <c r="N115" s="549"/>
      <c r="O115" s="545"/>
      <c r="P115" s="545"/>
      <c r="Q115" s="545"/>
      <c r="R115" s="545"/>
      <c r="S115" s="545"/>
      <c r="T115" s="545"/>
      <c r="U115" s="545"/>
      <c r="V115" s="545"/>
      <c r="W115" s="573"/>
      <c r="X115" s="564"/>
      <c r="Y115" s="563"/>
      <c r="Z115" s="549"/>
      <c r="AA115" s="757"/>
      <c r="AB115" s="757"/>
      <c r="AC115" s="757"/>
      <c r="AD115" s="757"/>
      <c r="AE115" s="757"/>
      <c r="AF115" s="757"/>
      <c r="AG115" s="757"/>
      <c r="AH115" s="757"/>
      <c r="AI115" s="766"/>
      <c r="AJ115" s="1006"/>
      <c r="AK115" s="1005"/>
      <c r="AL115" s="999"/>
      <c r="AM115" s="757"/>
      <c r="AN115" s="757"/>
      <c r="AO115" s="757"/>
      <c r="AP115" s="757"/>
      <c r="AQ115" s="757"/>
      <c r="AR115" s="757"/>
      <c r="AS115" s="757"/>
      <c r="AT115" s="757"/>
      <c r="AU115" s="766"/>
      <c r="AV115" s="1006"/>
      <c r="AW115" s="1005"/>
      <c r="AX115" s="999"/>
      <c r="AY115" s="757"/>
      <c r="AZ115" s="757"/>
      <c r="BA115" s="757"/>
      <c r="BB115" s="757"/>
      <c r="BC115" s="757"/>
      <c r="BD115" s="757"/>
      <c r="BE115" s="757"/>
      <c r="BF115" s="757"/>
      <c r="BG115" s="766"/>
      <c r="BH115" s="1006"/>
      <c r="BI115" s="1005"/>
      <c r="BJ115" s="999"/>
      <c r="BK115" s="757"/>
      <c r="BL115" s="757"/>
      <c r="BM115" s="757"/>
      <c r="BN115" s="757"/>
      <c r="BO115" s="757"/>
      <c r="BP115" s="757"/>
      <c r="BQ115" s="757"/>
      <c r="BR115" s="757"/>
      <c r="BS115" s="766"/>
      <c r="BT115" s="1006"/>
      <c r="BU115" s="1005"/>
      <c r="BV115" s="999"/>
      <c r="BW115" s="757"/>
      <c r="BX115" s="757"/>
      <c r="BY115" s="757"/>
      <c r="BZ115" s="757"/>
      <c r="CA115" s="757"/>
      <c r="CB115" s="757"/>
      <c r="CC115" s="757"/>
      <c r="CD115" s="757"/>
      <c r="CE115" s="766"/>
      <c r="CF115" s="1006"/>
      <c r="CG115" s="1005"/>
      <c r="CH115" s="999"/>
      <c r="CI115" s="757"/>
      <c r="CJ115" s="757"/>
      <c r="CK115" s="757"/>
      <c r="CL115" s="757"/>
      <c r="CM115" s="757"/>
      <c r="CN115" s="757"/>
      <c r="CO115" s="757"/>
      <c r="CP115" s="757"/>
      <c r="CQ115" s="766"/>
      <c r="CR115" s="1006"/>
      <c r="CS115" s="1005"/>
      <c r="CT115" s="999"/>
      <c r="CU115" s="757"/>
      <c r="CV115" s="757"/>
      <c r="CW115" s="757"/>
      <c r="CX115" s="757"/>
      <c r="CY115" s="757"/>
      <c r="CZ115" s="757"/>
      <c r="DA115" s="757"/>
      <c r="DB115" s="757"/>
      <c r="DC115" s="766"/>
      <c r="DD115" s="1006"/>
      <c r="DE115" s="1005"/>
      <c r="DF115" s="999"/>
      <c r="DG115" s="564"/>
      <c r="DH115" s="560"/>
      <c r="DI115" s="587"/>
      <c r="DJ115" s="587"/>
      <c r="DK115" s="587"/>
      <c r="DL115" s="587"/>
      <c r="DM115" s="587"/>
      <c r="DN115" s="587"/>
      <c r="DO115" s="587"/>
      <c r="DP115" s="587"/>
      <c r="DQ115" s="587"/>
      <c r="DR115" s="587"/>
      <c r="DS115" s="587"/>
      <c r="DT115" s="587"/>
    </row>
    <row r="116" spans="1:124" s="522" customFormat="1" ht="15" customHeight="1">
      <c r="A116" s="1232"/>
      <c r="B116" s="1232"/>
      <c r="C116" s="1079"/>
      <c r="D116" s="1079"/>
      <c r="E116" s="1079"/>
      <c r="F116" s="1079"/>
      <c r="G116" s="1080"/>
      <c r="H116" s="1079"/>
      <c r="I116" s="1066"/>
      <c r="J116" s="1060"/>
      <c r="K116" s="1066"/>
      <c r="L116" s="538"/>
      <c r="M116" s="549" t="s">
        <v>18</v>
      </c>
      <c r="N116" s="549"/>
      <c r="O116" s="545"/>
      <c r="P116" s="545"/>
      <c r="Q116" s="545"/>
      <c r="R116" s="545"/>
      <c r="S116" s="545"/>
      <c r="T116" s="545"/>
      <c r="U116" s="545"/>
      <c r="V116" s="545"/>
      <c r="W116" s="573"/>
      <c r="X116" s="564"/>
      <c r="Y116" s="563"/>
      <c r="Z116" s="549"/>
      <c r="AA116" s="757"/>
      <c r="AB116" s="757"/>
      <c r="AC116" s="757"/>
      <c r="AD116" s="757"/>
      <c r="AE116" s="757"/>
      <c r="AF116" s="757"/>
      <c r="AG116" s="757"/>
      <c r="AH116" s="757"/>
      <c r="AI116" s="766"/>
      <c r="AJ116" s="1006"/>
      <c r="AK116" s="1005"/>
      <c r="AL116" s="999"/>
      <c r="AM116" s="757"/>
      <c r="AN116" s="757"/>
      <c r="AO116" s="757"/>
      <c r="AP116" s="757"/>
      <c r="AQ116" s="757"/>
      <c r="AR116" s="757"/>
      <c r="AS116" s="757"/>
      <c r="AT116" s="757"/>
      <c r="AU116" s="766"/>
      <c r="AV116" s="1006"/>
      <c r="AW116" s="1005"/>
      <c r="AX116" s="999"/>
      <c r="AY116" s="757"/>
      <c r="AZ116" s="757"/>
      <c r="BA116" s="757"/>
      <c r="BB116" s="757"/>
      <c r="BC116" s="757"/>
      <c r="BD116" s="757"/>
      <c r="BE116" s="757"/>
      <c r="BF116" s="757"/>
      <c r="BG116" s="766"/>
      <c r="BH116" s="1006"/>
      <c r="BI116" s="1005"/>
      <c r="BJ116" s="999"/>
      <c r="BK116" s="757"/>
      <c r="BL116" s="757"/>
      <c r="BM116" s="757"/>
      <c r="BN116" s="757"/>
      <c r="BO116" s="757"/>
      <c r="BP116" s="757"/>
      <c r="BQ116" s="757"/>
      <c r="BR116" s="757"/>
      <c r="BS116" s="766"/>
      <c r="BT116" s="1006"/>
      <c r="BU116" s="1005"/>
      <c r="BV116" s="999"/>
      <c r="BW116" s="757"/>
      <c r="BX116" s="757"/>
      <c r="BY116" s="757"/>
      <c r="BZ116" s="757"/>
      <c r="CA116" s="757"/>
      <c r="CB116" s="757"/>
      <c r="CC116" s="757"/>
      <c r="CD116" s="757"/>
      <c r="CE116" s="766"/>
      <c r="CF116" s="1006"/>
      <c r="CG116" s="1005"/>
      <c r="CH116" s="999"/>
      <c r="CI116" s="757"/>
      <c r="CJ116" s="757"/>
      <c r="CK116" s="757"/>
      <c r="CL116" s="757"/>
      <c r="CM116" s="757"/>
      <c r="CN116" s="757"/>
      <c r="CO116" s="757"/>
      <c r="CP116" s="757"/>
      <c r="CQ116" s="766"/>
      <c r="CR116" s="1006"/>
      <c r="CS116" s="1005"/>
      <c r="CT116" s="999"/>
      <c r="CU116" s="757"/>
      <c r="CV116" s="757"/>
      <c r="CW116" s="757"/>
      <c r="CX116" s="757"/>
      <c r="CY116" s="757"/>
      <c r="CZ116" s="757"/>
      <c r="DA116" s="757"/>
      <c r="DB116" s="757"/>
      <c r="DC116" s="766"/>
      <c r="DD116" s="1006"/>
      <c r="DE116" s="1005"/>
      <c r="DF116" s="999"/>
      <c r="DG116" s="564"/>
      <c r="DH116" s="560"/>
      <c r="DI116" s="587"/>
      <c r="DJ116" s="587"/>
      <c r="DK116" s="587"/>
      <c r="DL116" s="587"/>
      <c r="DM116" s="587"/>
      <c r="DN116" s="587"/>
      <c r="DO116" s="587"/>
      <c r="DP116" s="587"/>
      <c r="DQ116" s="587"/>
      <c r="DR116" s="587"/>
      <c r="DS116" s="587"/>
      <c r="DT116" s="587"/>
    </row>
    <row r="117" spans="1:124" s="522" customFormat="1" ht="15" customHeight="1">
      <c r="A117" s="1232"/>
      <c r="B117" s="1079"/>
      <c r="C117" s="1079"/>
      <c r="D117" s="1079"/>
      <c r="E117" s="1079"/>
      <c r="F117" s="1079"/>
      <c r="G117" s="1080"/>
      <c r="H117" s="1079"/>
      <c r="I117" s="1066"/>
      <c r="J117" s="1060"/>
      <c r="K117" s="1066"/>
      <c r="L117" s="538"/>
      <c r="M117" s="558" t="s">
        <v>19</v>
      </c>
      <c r="N117" s="549"/>
      <c r="O117" s="545"/>
      <c r="P117" s="545"/>
      <c r="Q117" s="545"/>
      <c r="R117" s="545"/>
      <c r="S117" s="545"/>
      <c r="T117" s="545"/>
      <c r="U117" s="545"/>
      <c r="V117" s="545"/>
      <c r="W117" s="573"/>
      <c r="X117" s="564"/>
      <c r="Y117" s="563"/>
      <c r="Z117" s="549"/>
      <c r="AA117" s="757"/>
      <c r="AB117" s="757"/>
      <c r="AC117" s="757"/>
      <c r="AD117" s="757"/>
      <c r="AE117" s="757"/>
      <c r="AF117" s="757"/>
      <c r="AG117" s="757"/>
      <c r="AH117" s="757"/>
      <c r="AI117" s="766"/>
      <c r="AJ117" s="1006"/>
      <c r="AK117" s="1005"/>
      <c r="AL117" s="999"/>
      <c r="AM117" s="757"/>
      <c r="AN117" s="757"/>
      <c r="AO117" s="757"/>
      <c r="AP117" s="757"/>
      <c r="AQ117" s="757"/>
      <c r="AR117" s="757"/>
      <c r="AS117" s="757"/>
      <c r="AT117" s="757"/>
      <c r="AU117" s="766"/>
      <c r="AV117" s="1006"/>
      <c r="AW117" s="1005"/>
      <c r="AX117" s="999"/>
      <c r="AY117" s="757"/>
      <c r="AZ117" s="757"/>
      <c r="BA117" s="757"/>
      <c r="BB117" s="757"/>
      <c r="BC117" s="757"/>
      <c r="BD117" s="757"/>
      <c r="BE117" s="757"/>
      <c r="BF117" s="757"/>
      <c r="BG117" s="766"/>
      <c r="BH117" s="1006"/>
      <c r="BI117" s="1005"/>
      <c r="BJ117" s="999"/>
      <c r="BK117" s="757"/>
      <c r="BL117" s="757"/>
      <c r="BM117" s="757"/>
      <c r="BN117" s="757"/>
      <c r="BO117" s="757"/>
      <c r="BP117" s="757"/>
      <c r="BQ117" s="757"/>
      <c r="BR117" s="757"/>
      <c r="BS117" s="766"/>
      <c r="BT117" s="1006"/>
      <c r="BU117" s="1005"/>
      <c r="BV117" s="999"/>
      <c r="BW117" s="757"/>
      <c r="BX117" s="757"/>
      <c r="BY117" s="757"/>
      <c r="BZ117" s="757"/>
      <c r="CA117" s="757"/>
      <c r="CB117" s="757"/>
      <c r="CC117" s="757"/>
      <c r="CD117" s="757"/>
      <c r="CE117" s="766"/>
      <c r="CF117" s="1006"/>
      <c r="CG117" s="1005"/>
      <c r="CH117" s="999"/>
      <c r="CI117" s="757"/>
      <c r="CJ117" s="757"/>
      <c r="CK117" s="757"/>
      <c r="CL117" s="757"/>
      <c r="CM117" s="757"/>
      <c r="CN117" s="757"/>
      <c r="CO117" s="757"/>
      <c r="CP117" s="757"/>
      <c r="CQ117" s="766"/>
      <c r="CR117" s="1006"/>
      <c r="CS117" s="1005"/>
      <c r="CT117" s="999"/>
      <c r="CU117" s="757"/>
      <c r="CV117" s="757"/>
      <c r="CW117" s="757"/>
      <c r="CX117" s="757"/>
      <c r="CY117" s="757"/>
      <c r="CZ117" s="757"/>
      <c r="DA117" s="757"/>
      <c r="DB117" s="757"/>
      <c r="DC117" s="766"/>
      <c r="DD117" s="1006"/>
      <c r="DE117" s="1005"/>
      <c r="DF117" s="999"/>
      <c r="DG117" s="564"/>
      <c r="DH117" s="560"/>
      <c r="DI117" s="587"/>
      <c r="DJ117" s="587"/>
      <c r="DK117" s="587"/>
      <c r="DL117" s="587"/>
      <c r="DM117" s="587"/>
      <c r="DN117" s="587"/>
      <c r="DO117" s="587"/>
      <c r="DP117" s="587"/>
      <c r="DQ117" s="587"/>
      <c r="DR117" s="587"/>
      <c r="DS117" s="587"/>
      <c r="DT117" s="587"/>
    </row>
    <row r="118" spans="1:124" s="522" customFormat="1" ht="15" customHeight="1">
      <c r="A118" s="1073"/>
      <c r="B118" s="1073"/>
      <c r="C118" s="1073"/>
      <c r="D118" s="1073"/>
      <c r="E118" s="1073"/>
      <c r="F118" s="1073"/>
      <c r="G118" s="1081"/>
      <c r="H118" s="1073"/>
      <c r="I118" s="1059"/>
      <c r="J118" s="1060"/>
      <c r="K118" s="1056"/>
      <c r="L118" s="538"/>
      <c r="M118" s="565" t="s">
        <v>308</v>
      </c>
      <c r="N118" s="549"/>
      <c r="O118" s="545"/>
      <c r="P118" s="545"/>
      <c r="Q118" s="545"/>
      <c r="R118" s="545"/>
      <c r="S118" s="545"/>
      <c r="T118" s="545"/>
      <c r="U118" s="545"/>
      <c r="V118" s="545"/>
      <c r="W118" s="573"/>
      <c r="X118" s="564"/>
      <c r="Y118" s="563"/>
      <c r="Z118" s="549"/>
      <c r="AA118" s="757"/>
      <c r="AB118" s="757"/>
      <c r="AC118" s="757"/>
      <c r="AD118" s="757"/>
      <c r="AE118" s="757"/>
      <c r="AF118" s="757"/>
      <c r="AG118" s="757"/>
      <c r="AH118" s="757"/>
      <c r="AI118" s="766"/>
      <c r="AJ118" s="1006"/>
      <c r="AK118" s="1005"/>
      <c r="AL118" s="999"/>
      <c r="AM118" s="757"/>
      <c r="AN118" s="757"/>
      <c r="AO118" s="757"/>
      <c r="AP118" s="757"/>
      <c r="AQ118" s="757"/>
      <c r="AR118" s="757"/>
      <c r="AS118" s="757"/>
      <c r="AT118" s="757"/>
      <c r="AU118" s="766"/>
      <c r="AV118" s="1006"/>
      <c r="AW118" s="1005"/>
      <c r="AX118" s="999"/>
      <c r="AY118" s="757"/>
      <c r="AZ118" s="757"/>
      <c r="BA118" s="757"/>
      <c r="BB118" s="757"/>
      <c r="BC118" s="757"/>
      <c r="BD118" s="757"/>
      <c r="BE118" s="757"/>
      <c r="BF118" s="757"/>
      <c r="BG118" s="766"/>
      <c r="BH118" s="1006"/>
      <c r="BI118" s="1005"/>
      <c r="BJ118" s="999"/>
      <c r="BK118" s="757"/>
      <c r="BL118" s="757"/>
      <c r="BM118" s="757"/>
      <c r="BN118" s="757"/>
      <c r="BO118" s="757"/>
      <c r="BP118" s="757"/>
      <c r="BQ118" s="757"/>
      <c r="BR118" s="757"/>
      <c r="BS118" s="766"/>
      <c r="BT118" s="1006"/>
      <c r="BU118" s="1005"/>
      <c r="BV118" s="999"/>
      <c r="BW118" s="757"/>
      <c r="BX118" s="757"/>
      <c r="BY118" s="757"/>
      <c r="BZ118" s="757"/>
      <c r="CA118" s="757"/>
      <c r="CB118" s="757"/>
      <c r="CC118" s="757"/>
      <c r="CD118" s="757"/>
      <c r="CE118" s="766"/>
      <c r="CF118" s="1006"/>
      <c r="CG118" s="1005"/>
      <c r="CH118" s="999"/>
      <c r="CI118" s="757"/>
      <c r="CJ118" s="757"/>
      <c r="CK118" s="757"/>
      <c r="CL118" s="757"/>
      <c r="CM118" s="757"/>
      <c r="CN118" s="757"/>
      <c r="CO118" s="757"/>
      <c r="CP118" s="757"/>
      <c r="CQ118" s="766"/>
      <c r="CR118" s="1006"/>
      <c r="CS118" s="1005"/>
      <c r="CT118" s="999"/>
      <c r="CU118" s="757"/>
      <c r="CV118" s="757"/>
      <c r="CW118" s="757"/>
      <c r="CX118" s="757"/>
      <c r="CY118" s="757"/>
      <c r="CZ118" s="757"/>
      <c r="DA118" s="757"/>
      <c r="DB118" s="757"/>
      <c r="DC118" s="766"/>
      <c r="DD118" s="1006"/>
      <c r="DE118" s="1005"/>
      <c r="DF118" s="999"/>
      <c r="DG118" s="564"/>
      <c r="DH118" s="560"/>
      <c r="DI118" s="587"/>
      <c r="DJ118" s="587"/>
      <c r="DK118" s="587"/>
      <c r="DL118" s="587"/>
      <c r="DM118" s="587"/>
      <c r="DN118" s="587"/>
      <c r="DO118" s="587"/>
      <c r="DP118" s="587"/>
      <c r="DQ118" s="587"/>
      <c r="DR118" s="587"/>
      <c r="DS118" s="587"/>
      <c r="DT118" s="587"/>
    </row>
    <row r="119" spans="1:124" s="685" customFormat="1" ht="102.75" customHeight="1">
      <c r="A119" s="928"/>
      <c r="B119" s="928"/>
      <c r="C119" s="928"/>
      <c r="D119" s="928"/>
      <c r="E119" s="928"/>
      <c r="F119" s="928"/>
      <c r="G119" s="932"/>
      <c r="H119" s="933">
        <v>1</v>
      </c>
      <c r="I119" s="931"/>
      <c r="J119" s="929"/>
      <c r="K119" s="930"/>
      <c r="L119" s="724" t="str">
        <f>mergeValue(A119) &amp;"."&amp; mergeValue(B119)&amp;"."&amp; mergeValue(C119)&amp;"."&amp; mergeValue(D119)&amp;"."&amp; mergeValue(F119)&amp;"."&amp; mergeValue(G119)&amp;"."&amp; mergeValue(H119)</f>
        <v>......1</v>
      </c>
      <c r="M119" s="1067"/>
      <c r="N119" s="713"/>
      <c r="O119" s="683"/>
      <c r="P119" s="683"/>
      <c r="Q119" s="702"/>
      <c r="R119" s="712"/>
      <c r="S119" s="1091"/>
      <c r="T119" s="712"/>
      <c r="U119" s="1091"/>
      <c r="V119" s="718" t="str">
        <f>W119 &amp; "-" &amp; Y119</f>
        <v>-</v>
      </c>
      <c r="W119" s="683"/>
      <c r="X119" s="650" t="s">
        <v>84</v>
      </c>
      <c r="Y119" s="1087"/>
      <c r="Z119" s="472" t="s">
        <v>84</v>
      </c>
      <c r="AA119" s="683"/>
      <c r="AB119" s="683"/>
      <c r="AC119" s="763"/>
      <c r="AD119" s="712"/>
      <c r="AE119" s="1091"/>
      <c r="AF119" s="712"/>
      <c r="AG119" s="1091"/>
      <c r="AH119" s="769" t="str">
        <f>AI119 &amp; "-" &amp; AK119</f>
        <v>-</v>
      </c>
      <c r="AI119" s="683"/>
      <c r="AJ119" s="1105" t="s">
        <v>84</v>
      </c>
      <c r="AK119" s="1107"/>
      <c r="AL119" s="1105" t="s">
        <v>84</v>
      </c>
      <c r="AM119" s="683"/>
      <c r="AN119" s="683"/>
      <c r="AO119" s="763"/>
      <c r="AP119" s="712"/>
      <c r="AQ119" s="1091"/>
      <c r="AR119" s="712"/>
      <c r="AS119" s="1091"/>
      <c r="AT119" s="769" t="str">
        <f>AU119 &amp; "-" &amp; AW119</f>
        <v>-</v>
      </c>
      <c r="AU119" s="683"/>
      <c r="AV119" s="1105" t="s">
        <v>84</v>
      </c>
      <c r="AW119" s="1107"/>
      <c r="AX119" s="1105" t="s">
        <v>84</v>
      </c>
      <c r="AY119" s="683"/>
      <c r="AZ119" s="683"/>
      <c r="BA119" s="763"/>
      <c r="BB119" s="712"/>
      <c r="BC119" s="1091"/>
      <c r="BD119" s="712"/>
      <c r="BE119" s="1091"/>
      <c r="BF119" s="769" t="str">
        <f>BG119 &amp; "-" &amp; BI119</f>
        <v>-</v>
      </c>
      <c r="BG119" s="683"/>
      <c r="BH119" s="1105" t="s">
        <v>84</v>
      </c>
      <c r="BI119" s="1107"/>
      <c r="BJ119" s="1105" t="s">
        <v>84</v>
      </c>
      <c r="BK119" s="683"/>
      <c r="BL119" s="683"/>
      <c r="BM119" s="763"/>
      <c r="BN119" s="712"/>
      <c r="BO119" s="1091"/>
      <c r="BP119" s="712"/>
      <c r="BQ119" s="1091"/>
      <c r="BR119" s="769" t="str">
        <f>BS119 &amp; "-" &amp; BU119</f>
        <v>-</v>
      </c>
      <c r="BS119" s="683"/>
      <c r="BT119" s="1105" t="s">
        <v>84</v>
      </c>
      <c r="BU119" s="1107"/>
      <c r="BV119" s="1105" t="s">
        <v>84</v>
      </c>
      <c r="BW119" s="683"/>
      <c r="BX119" s="683"/>
      <c r="BY119" s="763"/>
      <c r="BZ119" s="712"/>
      <c r="CA119" s="1091"/>
      <c r="CB119" s="712"/>
      <c r="CC119" s="1091"/>
      <c r="CD119" s="769" t="str">
        <f>CE119 &amp; "-" &amp; CG119</f>
        <v>-</v>
      </c>
      <c r="CE119" s="683"/>
      <c r="CF119" s="1105" t="s">
        <v>84</v>
      </c>
      <c r="CG119" s="1107"/>
      <c r="CH119" s="1105" t="s">
        <v>84</v>
      </c>
      <c r="CI119" s="683"/>
      <c r="CJ119" s="683"/>
      <c r="CK119" s="763"/>
      <c r="CL119" s="712"/>
      <c r="CM119" s="1091"/>
      <c r="CN119" s="712"/>
      <c r="CO119" s="1091"/>
      <c r="CP119" s="769" t="str">
        <f>CQ119 &amp; "-" &amp; CS119</f>
        <v>-</v>
      </c>
      <c r="CQ119" s="683"/>
      <c r="CR119" s="1105" t="s">
        <v>84</v>
      </c>
      <c r="CS119" s="1107"/>
      <c r="CT119" s="1105" t="s">
        <v>84</v>
      </c>
      <c r="CU119" s="683"/>
      <c r="CV119" s="683"/>
      <c r="CW119" s="763"/>
      <c r="CX119" s="712"/>
      <c r="CY119" s="1091"/>
      <c r="CZ119" s="712"/>
      <c r="DA119" s="1091"/>
      <c r="DB119" s="769" t="str">
        <f>DC119 &amp; "-" &amp; DE119</f>
        <v>-</v>
      </c>
      <c r="DC119" s="683"/>
      <c r="DD119" s="1105" t="s">
        <v>84</v>
      </c>
      <c r="DE119" s="1107"/>
      <c r="DF119" s="1105" t="s">
        <v>84</v>
      </c>
      <c r="DG119" s="670"/>
      <c r="DH119" s="690"/>
      <c r="DI119" s="719" t="str">
        <f>strCheckDate(O119:DG119)</f>
        <v/>
      </c>
      <c r="DJ119" s="719"/>
      <c r="DK119" s="719"/>
      <c r="DL119" s="722"/>
      <c r="DM119" s="719"/>
      <c r="DN119" s="719"/>
      <c r="DO119" s="719"/>
      <c r="DP119" s="719"/>
      <c r="DQ119" s="719"/>
      <c r="DR119" s="719"/>
      <c r="DS119" s="719"/>
      <c r="DT119" s="719"/>
    </row>
    <row r="122" spans="1:124" s="35" customFormat="1" ht="17.100000000000001" customHeight="1">
      <c r="G122" s="35" t="s">
        <v>13</v>
      </c>
      <c r="I122" s="35" t="s">
        <v>68</v>
      </c>
      <c r="U122" s="158"/>
    </row>
    <row r="123" spans="1:124" ht="17.100000000000001" customHeight="1">
      <c r="T123" s="122"/>
      <c r="U123" s="43"/>
    </row>
    <row r="124" spans="1:124" s="523" customFormat="1" ht="22.5">
      <c r="A124" s="1232">
        <v>1</v>
      </c>
      <c r="B124" s="940"/>
      <c r="C124" s="940"/>
      <c r="D124" s="940"/>
      <c r="E124" s="941"/>
      <c r="F124" s="942"/>
      <c r="G124" s="942"/>
      <c r="H124" s="942"/>
      <c r="I124" s="943"/>
      <c r="J124" s="938"/>
      <c r="K124" s="945"/>
      <c r="L124" s="593">
        <f>mergeValue(A124)</f>
        <v>1</v>
      </c>
      <c r="M124" s="641" t="s">
        <v>20</v>
      </c>
      <c r="N124" s="580"/>
      <c r="O124" s="1244"/>
      <c r="P124" s="1244"/>
      <c r="Q124" s="1244"/>
      <c r="R124" s="1244"/>
      <c r="S124" s="1244"/>
      <c r="T124" s="1244"/>
      <c r="U124" s="1244"/>
      <c r="V124" s="1244"/>
      <c r="W124" s="630" t="s">
        <v>657</v>
      </c>
      <c r="X124" s="585"/>
      <c r="Y124" s="585"/>
      <c r="Z124" s="585"/>
      <c r="AA124" s="585"/>
      <c r="AB124" s="585"/>
      <c r="AC124" s="585"/>
      <c r="AD124" s="585"/>
      <c r="AE124" s="585"/>
      <c r="AF124" s="585"/>
      <c r="AG124" s="585"/>
      <c r="AH124" s="585"/>
    </row>
    <row r="125" spans="1:124" s="523" customFormat="1" ht="22.5">
      <c r="A125" s="1232"/>
      <c r="B125" s="1232">
        <v>1</v>
      </c>
      <c r="C125" s="940"/>
      <c r="D125" s="940"/>
      <c r="E125" s="942"/>
      <c r="F125" s="942"/>
      <c r="G125" s="942"/>
      <c r="H125" s="942"/>
      <c r="I125" s="937"/>
      <c r="J125" s="936"/>
      <c r="K125" s="939"/>
      <c r="L125" s="593" t="str">
        <f>mergeValue(A125) &amp;"."&amp; mergeValue(B125)</f>
        <v>1.1</v>
      </c>
      <c r="M125" s="546" t="s">
        <v>16</v>
      </c>
      <c r="N125" s="580"/>
      <c r="O125" s="1244"/>
      <c r="P125" s="1244"/>
      <c r="Q125" s="1244"/>
      <c r="R125" s="1244"/>
      <c r="S125" s="1244"/>
      <c r="T125" s="1244"/>
      <c r="U125" s="1244"/>
      <c r="V125" s="1244"/>
      <c r="W125" s="630" t="s">
        <v>476</v>
      </c>
      <c r="X125" s="585"/>
      <c r="Y125" s="585"/>
      <c r="Z125" s="585"/>
      <c r="AA125" s="585"/>
      <c r="AB125" s="585"/>
      <c r="AC125" s="585"/>
      <c r="AD125" s="585"/>
      <c r="AE125" s="585"/>
      <c r="AF125" s="585"/>
      <c r="AG125" s="585"/>
      <c r="AH125" s="585"/>
    </row>
    <row r="126" spans="1:124" s="523" customFormat="1" ht="22.5">
      <c r="A126" s="1232"/>
      <c r="B126" s="1232"/>
      <c r="C126" s="1232">
        <v>1</v>
      </c>
      <c r="D126" s="940"/>
      <c r="E126" s="942"/>
      <c r="F126" s="942"/>
      <c r="G126" s="942"/>
      <c r="H126" s="942"/>
      <c r="I126" s="944"/>
      <c r="J126" s="936"/>
      <c r="K126" s="939"/>
      <c r="L126" s="593" t="str">
        <f>mergeValue(A126) &amp;"."&amp; mergeValue(B126)&amp;"."&amp; mergeValue(C126)</f>
        <v>1.1.1</v>
      </c>
      <c r="M126" s="547" t="s">
        <v>7</v>
      </c>
      <c r="N126" s="580"/>
      <c r="O126" s="1244"/>
      <c r="P126" s="1244"/>
      <c r="Q126" s="1244"/>
      <c r="R126" s="1244"/>
      <c r="S126" s="1244"/>
      <c r="T126" s="1244"/>
      <c r="U126" s="1244"/>
      <c r="V126" s="1244"/>
      <c r="W126" s="630" t="s">
        <v>632</v>
      </c>
      <c r="X126" s="585"/>
      <c r="Y126" s="585"/>
      <c r="Z126" s="585"/>
      <c r="AA126" s="585"/>
      <c r="AB126" s="585"/>
      <c r="AC126" s="585"/>
      <c r="AD126" s="585"/>
      <c r="AE126" s="585"/>
      <c r="AF126" s="585"/>
      <c r="AG126" s="585"/>
      <c r="AH126" s="585"/>
    </row>
    <row r="127" spans="1:124" s="523" customFormat="1" ht="22.5">
      <c r="A127" s="1232"/>
      <c r="B127" s="1232"/>
      <c r="C127" s="1232"/>
      <c r="D127" s="1232">
        <v>1</v>
      </c>
      <c r="E127" s="942"/>
      <c r="F127" s="942"/>
      <c r="G127" s="942"/>
      <c r="H127" s="942"/>
      <c r="I127" s="944"/>
      <c r="J127" s="936"/>
      <c r="K127" s="939"/>
      <c r="L127" s="593" t="str">
        <f>mergeValue(A127) &amp;"."&amp; mergeValue(B127)&amp;"."&amp; mergeValue(C127)&amp;"."&amp; mergeValue(D127)</f>
        <v>1.1.1.1</v>
      </c>
      <c r="M127" s="548" t="s">
        <v>22</v>
      </c>
      <c r="N127" s="580"/>
      <c r="O127" s="1244"/>
      <c r="P127" s="1244"/>
      <c r="Q127" s="1244"/>
      <c r="R127" s="1244"/>
      <c r="S127" s="1244"/>
      <c r="T127" s="1244"/>
      <c r="U127" s="1244"/>
      <c r="V127" s="1244"/>
      <c r="W127" s="630" t="s">
        <v>633</v>
      </c>
      <c r="X127" s="585"/>
      <c r="Y127" s="585"/>
      <c r="Z127" s="585"/>
      <c r="AA127" s="585"/>
      <c r="AB127" s="585"/>
      <c r="AC127" s="585"/>
      <c r="AD127" s="585"/>
      <c r="AE127" s="585"/>
      <c r="AF127" s="585"/>
      <c r="AG127" s="585"/>
      <c r="AH127" s="585"/>
    </row>
    <row r="128" spans="1:124" s="523" customFormat="1" ht="11.25" hidden="1" customHeight="1">
      <c r="A128" s="1232"/>
      <c r="B128" s="1232"/>
      <c r="C128" s="1232"/>
      <c r="D128" s="1232"/>
      <c r="E128" s="1232">
        <v>1</v>
      </c>
      <c r="F128" s="942"/>
      <c r="G128" s="942"/>
      <c r="H128" s="940">
        <v>1</v>
      </c>
      <c r="I128" s="1232">
        <v>1</v>
      </c>
      <c r="J128" s="942"/>
      <c r="K128" s="947"/>
      <c r="L128" s="593"/>
      <c r="M128" s="554"/>
      <c r="N128" s="581"/>
      <c r="O128" s="631"/>
      <c r="P128" s="631"/>
      <c r="Q128" s="631"/>
      <c r="R128" s="631"/>
      <c r="S128" s="631"/>
      <c r="T128" s="631"/>
      <c r="U128" s="631"/>
      <c r="V128" s="508"/>
      <c r="W128" s="559"/>
      <c r="X128" s="585"/>
      <c r="Y128" s="585"/>
      <c r="Z128" s="585"/>
      <c r="AA128" s="585"/>
      <c r="AB128" s="585"/>
      <c r="AC128" s="585"/>
      <c r="AD128" s="585"/>
      <c r="AE128" s="585"/>
      <c r="AF128" s="585"/>
      <c r="AG128" s="585"/>
      <c r="AH128" s="585"/>
    </row>
    <row r="129" spans="1:34" s="523" customFormat="1" ht="90">
      <c r="A129" s="1232"/>
      <c r="B129" s="1232"/>
      <c r="C129" s="1232"/>
      <c r="D129" s="1232"/>
      <c r="E129" s="1232"/>
      <c r="F129" s="1232">
        <v>1</v>
      </c>
      <c r="G129" s="940"/>
      <c r="H129" s="940"/>
      <c r="I129" s="1232"/>
      <c r="J129" s="1232">
        <v>1</v>
      </c>
      <c r="K129" s="948"/>
      <c r="L129" s="593" t="str">
        <f>mergeValue(A129) &amp;"."&amp; mergeValue(B129)&amp;"."&amp; mergeValue(C129)&amp;"."&amp; mergeValue(D129)&amp;"."&amp;  mergeValue(F129)</f>
        <v>1.1.1.1.1</v>
      </c>
      <c r="M129" s="555" t="s">
        <v>10</v>
      </c>
      <c r="N129" s="581"/>
      <c r="O129" s="1234"/>
      <c r="P129" s="1234"/>
      <c r="Q129" s="1234"/>
      <c r="R129" s="1234"/>
      <c r="S129" s="1234"/>
      <c r="T129" s="1234"/>
      <c r="U129" s="1234"/>
      <c r="V129" s="1234"/>
      <c r="W129" s="630" t="s">
        <v>634</v>
      </c>
      <c r="X129" s="585"/>
      <c r="Y129" s="589" t="str">
        <f>strCheckUnique(Z129:Z132)</f>
        <v/>
      </c>
      <c r="Z129" s="585"/>
      <c r="AA129" s="589"/>
      <c r="AB129" s="585"/>
      <c r="AC129" s="585"/>
      <c r="AD129" s="585"/>
      <c r="AE129" s="585"/>
      <c r="AF129" s="585"/>
      <c r="AG129" s="585"/>
      <c r="AH129" s="585"/>
    </row>
    <row r="130" spans="1:34" s="523" customFormat="1" ht="191.25" customHeight="1">
      <c r="A130" s="1232"/>
      <c r="B130" s="1232"/>
      <c r="C130" s="1232"/>
      <c r="D130" s="1232"/>
      <c r="E130" s="1232"/>
      <c r="F130" s="1232"/>
      <c r="G130" s="940">
        <v>1</v>
      </c>
      <c r="H130" s="940"/>
      <c r="I130" s="1232"/>
      <c r="J130" s="1232"/>
      <c r="K130" s="948">
        <v>1</v>
      </c>
      <c r="L130" s="593" t="str">
        <f>mergeValue(A130) &amp;"."&amp; mergeValue(B130)&amp;"."&amp; mergeValue(C130)&amp;"."&amp; mergeValue(D130)&amp;"."&amp; mergeValue(F130)&amp;"."&amp; mergeValue(G130)</f>
        <v>1.1.1.1.1.1</v>
      </c>
      <c r="M130" s="1065"/>
      <c r="N130" s="586"/>
      <c r="O130" s="562"/>
      <c r="P130" s="562"/>
      <c r="Q130" s="1090"/>
      <c r="R130" s="1238"/>
      <c r="S130" s="1228" t="s">
        <v>83</v>
      </c>
      <c r="T130" s="1238"/>
      <c r="U130" s="1228" t="s">
        <v>84</v>
      </c>
      <c r="V130" s="578"/>
      <c r="W130" s="1202" t="s">
        <v>658</v>
      </c>
      <c r="X130" s="585" t="str">
        <f>strCheckDate(O131:V131)</f>
        <v/>
      </c>
      <c r="Y130" s="589"/>
      <c r="Z130" s="589" t="str">
        <f>IF(M130="","",M130 )</f>
        <v/>
      </c>
      <c r="AA130" s="589"/>
      <c r="AB130" s="589"/>
      <c r="AC130" s="589"/>
      <c r="AD130" s="585"/>
      <c r="AE130" s="585"/>
      <c r="AF130" s="585"/>
      <c r="AG130" s="585"/>
      <c r="AH130" s="585"/>
    </row>
    <row r="131" spans="1:34" s="523" customFormat="1" ht="0.2" customHeight="1">
      <c r="A131" s="1232"/>
      <c r="B131" s="1232"/>
      <c r="C131" s="1232"/>
      <c r="D131" s="1232"/>
      <c r="E131" s="1232"/>
      <c r="F131" s="1232"/>
      <c r="G131" s="940"/>
      <c r="H131" s="940"/>
      <c r="I131" s="1232"/>
      <c r="J131" s="1232"/>
      <c r="K131" s="948"/>
      <c r="L131" s="600"/>
      <c r="M131" s="646"/>
      <c r="N131" s="586"/>
      <c r="O131" s="562"/>
      <c r="P131" s="562"/>
      <c r="Q131" s="584" t="str">
        <f>R130 &amp; "-" &amp; T130</f>
        <v>-</v>
      </c>
      <c r="R131" s="1227"/>
      <c r="S131" s="1228"/>
      <c r="T131" s="1227"/>
      <c r="U131" s="1228"/>
      <c r="V131" s="578"/>
      <c r="W131" s="1202"/>
      <c r="X131" s="585"/>
      <c r="Y131" s="585"/>
      <c r="Z131" s="585"/>
      <c r="AA131" s="585"/>
      <c r="AB131" s="585"/>
      <c r="AC131" s="585"/>
      <c r="AD131" s="585"/>
      <c r="AE131" s="585"/>
      <c r="AF131" s="585"/>
      <c r="AG131" s="585"/>
      <c r="AH131" s="585"/>
    </row>
    <row r="132" spans="1:34" s="522" customFormat="1" ht="15" customHeight="1">
      <c r="A132" s="1232"/>
      <c r="B132" s="1232"/>
      <c r="C132" s="1232"/>
      <c r="D132" s="1232"/>
      <c r="E132" s="1232"/>
      <c r="F132" s="1232"/>
      <c r="G132" s="942"/>
      <c r="H132" s="940"/>
      <c r="I132" s="1232"/>
      <c r="J132" s="1232"/>
      <c r="K132" s="947"/>
      <c r="L132" s="538"/>
      <c r="M132" s="556" t="s">
        <v>25</v>
      </c>
      <c r="N132" s="551"/>
      <c r="O132" s="545"/>
      <c r="P132" s="545"/>
      <c r="Q132" s="545"/>
      <c r="R132" s="573"/>
      <c r="S132" s="564"/>
      <c r="T132" s="563"/>
      <c r="U132" s="551"/>
      <c r="V132" s="560"/>
      <c r="W132" s="1202"/>
      <c r="X132" s="587"/>
      <c r="Y132" s="587"/>
      <c r="Z132" s="587"/>
      <c r="AA132" s="587"/>
      <c r="AB132" s="587"/>
      <c r="AC132" s="587"/>
      <c r="AD132" s="587"/>
      <c r="AE132" s="587"/>
      <c r="AF132" s="587"/>
      <c r="AG132" s="587"/>
      <c r="AH132" s="587"/>
    </row>
    <row r="133" spans="1:34" s="522" customFormat="1" ht="15" customHeight="1">
      <c r="A133" s="1232"/>
      <c r="B133" s="1232"/>
      <c r="C133" s="1232"/>
      <c r="D133" s="1232"/>
      <c r="E133" s="1232"/>
      <c r="F133" s="942"/>
      <c r="G133" s="942"/>
      <c r="H133" s="940"/>
      <c r="I133" s="1232"/>
      <c r="J133" s="942"/>
      <c r="K133" s="947"/>
      <c r="L133" s="538"/>
      <c r="M133" s="551" t="s">
        <v>11</v>
      </c>
      <c r="N133" s="550"/>
      <c r="O133" s="545"/>
      <c r="P133" s="545"/>
      <c r="Q133" s="545"/>
      <c r="R133" s="573"/>
      <c r="S133" s="564"/>
      <c r="T133" s="563"/>
      <c r="U133" s="550"/>
      <c r="V133" s="564"/>
      <c r="W133" s="560"/>
      <c r="X133" s="587"/>
      <c r="Y133" s="587"/>
      <c r="Z133" s="587"/>
      <c r="AA133" s="587"/>
      <c r="AB133" s="587"/>
      <c r="AC133" s="587"/>
      <c r="AD133" s="587"/>
      <c r="AE133" s="587"/>
      <c r="AF133" s="587"/>
      <c r="AG133" s="587"/>
      <c r="AH133" s="587"/>
    </row>
    <row r="134" spans="1:34" s="522" customFormat="1" ht="0.2" customHeight="1">
      <c r="A134" s="1232"/>
      <c r="B134" s="1232"/>
      <c r="C134" s="1232"/>
      <c r="D134" s="1232"/>
      <c r="E134" s="946"/>
      <c r="F134" s="942"/>
      <c r="G134" s="942"/>
      <c r="H134" s="942"/>
      <c r="I134" s="938"/>
      <c r="J134" s="935"/>
      <c r="K134" s="945"/>
      <c r="L134" s="538"/>
      <c r="M134" s="551"/>
      <c r="N134" s="549"/>
      <c r="O134" s="545"/>
      <c r="P134" s="545"/>
      <c r="Q134" s="545"/>
      <c r="R134" s="573"/>
      <c r="S134" s="564"/>
      <c r="T134" s="563"/>
      <c r="U134" s="549"/>
      <c r="V134" s="564"/>
      <c r="W134" s="560"/>
      <c r="X134" s="587"/>
      <c r="Y134" s="587"/>
      <c r="Z134" s="587"/>
      <c r="AA134" s="587"/>
      <c r="AB134" s="587"/>
      <c r="AC134" s="587"/>
      <c r="AD134" s="587"/>
      <c r="AE134" s="587"/>
      <c r="AF134" s="587"/>
      <c r="AG134" s="587"/>
      <c r="AH134" s="587"/>
    </row>
    <row r="135" spans="1:34" s="522" customFormat="1" ht="15" customHeight="1">
      <c r="A135" s="1232"/>
      <c r="B135" s="1232"/>
      <c r="C135" s="1232"/>
      <c r="D135" s="946"/>
      <c r="E135" s="946"/>
      <c r="F135" s="942"/>
      <c r="G135" s="942"/>
      <c r="H135" s="942"/>
      <c r="I135" s="938"/>
      <c r="J135" s="935"/>
      <c r="K135" s="945"/>
      <c r="L135" s="538"/>
      <c r="M135" s="550" t="s">
        <v>17</v>
      </c>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2"/>
      <c r="B136" s="1232"/>
      <c r="C136" s="946"/>
      <c r="D136" s="946"/>
      <c r="E136" s="946"/>
      <c r="F136" s="946"/>
      <c r="G136" s="951"/>
      <c r="H136" s="938"/>
      <c r="I136" s="949"/>
      <c r="J136" s="935"/>
      <c r="K136" s="950"/>
      <c r="L136" s="538"/>
      <c r="M136" s="549" t="s">
        <v>18</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2"/>
      <c r="B137" s="946"/>
      <c r="C137" s="946"/>
      <c r="D137" s="946"/>
      <c r="E137" s="946"/>
      <c r="F137" s="946"/>
      <c r="G137" s="951"/>
      <c r="H137" s="938"/>
      <c r="I137" s="938"/>
      <c r="J137" s="935"/>
      <c r="K137" s="945"/>
      <c r="L137" s="538"/>
      <c r="M137" s="558" t="s">
        <v>19</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934"/>
      <c r="B138" s="934"/>
      <c r="C138" s="934"/>
      <c r="D138" s="934"/>
      <c r="E138" s="934"/>
      <c r="F138" s="934"/>
      <c r="G138" s="934"/>
      <c r="H138" s="934"/>
      <c r="I138" s="934"/>
      <c r="J138" s="934"/>
      <c r="K138" s="934"/>
      <c r="L138" s="493"/>
      <c r="M138" s="565" t="s">
        <v>308</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3" customFormat="1" ht="22.5">
      <c r="A142" s="1232">
        <v>1</v>
      </c>
      <c r="B142" s="958"/>
      <c r="C142" s="958"/>
      <c r="D142" s="958"/>
      <c r="E142" s="959"/>
      <c r="F142" s="960"/>
      <c r="G142" s="960"/>
      <c r="H142" s="960"/>
      <c r="I142" s="961"/>
      <c r="J142" s="956"/>
      <c r="K142" s="963"/>
      <c r="L142" s="593">
        <f>mergeValue(A142)</f>
        <v>1</v>
      </c>
      <c r="M142" s="641" t="s">
        <v>20</v>
      </c>
      <c r="N142" s="580"/>
      <c r="O142" s="1244"/>
      <c r="P142" s="1244"/>
      <c r="Q142" s="1244"/>
      <c r="R142" s="1244"/>
      <c r="S142" s="1244"/>
      <c r="T142" s="1244"/>
      <c r="U142" s="1244"/>
      <c r="V142" s="1244"/>
      <c r="W142" s="630" t="s">
        <v>657</v>
      </c>
      <c r="X142" s="585"/>
      <c r="Y142" s="585"/>
      <c r="Z142" s="585"/>
      <c r="AA142" s="585"/>
      <c r="AB142" s="585"/>
      <c r="AC142" s="585"/>
      <c r="AD142" s="585"/>
      <c r="AE142" s="585"/>
      <c r="AF142" s="585"/>
      <c r="AG142" s="585"/>
      <c r="AH142" s="585"/>
    </row>
    <row r="143" spans="1:34" s="523" customFormat="1" ht="22.5">
      <c r="A143" s="1232"/>
      <c r="B143" s="1232">
        <v>1</v>
      </c>
      <c r="C143" s="958"/>
      <c r="D143" s="958"/>
      <c r="E143" s="960"/>
      <c r="F143" s="960"/>
      <c r="G143" s="960"/>
      <c r="H143" s="960"/>
      <c r="I143" s="955"/>
      <c r="J143" s="954"/>
      <c r="K143" s="957"/>
      <c r="L143" s="593" t="str">
        <f>mergeValue(A143) &amp;"."&amp; mergeValue(B143)</f>
        <v>1.1</v>
      </c>
      <c r="M143" s="546" t="s">
        <v>16</v>
      </c>
      <c r="N143" s="580"/>
      <c r="O143" s="1244"/>
      <c r="P143" s="1244"/>
      <c r="Q143" s="1244"/>
      <c r="R143" s="1244"/>
      <c r="S143" s="1244"/>
      <c r="T143" s="1244"/>
      <c r="U143" s="1244"/>
      <c r="V143" s="1244"/>
      <c r="W143" s="630" t="s">
        <v>476</v>
      </c>
      <c r="X143" s="585"/>
      <c r="Y143" s="585"/>
      <c r="Z143" s="585"/>
      <c r="AA143" s="585"/>
      <c r="AB143" s="585"/>
      <c r="AC143" s="585"/>
      <c r="AD143" s="585"/>
      <c r="AE143" s="585"/>
      <c r="AF143" s="585"/>
      <c r="AG143" s="585"/>
      <c r="AH143" s="585"/>
    </row>
    <row r="144" spans="1:34" s="523" customFormat="1" ht="22.5">
      <c r="A144" s="1232"/>
      <c r="B144" s="1232"/>
      <c r="C144" s="1232">
        <v>1</v>
      </c>
      <c r="D144" s="958"/>
      <c r="E144" s="960"/>
      <c r="F144" s="960"/>
      <c r="G144" s="960"/>
      <c r="H144" s="960"/>
      <c r="I144" s="962"/>
      <c r="J144" s="954"/>
      <c r="K144" s="957"/>
      <c r="L144" s="593" t="str">
        <f>mergeValue(A144) &amp;"."&amp; mergeValue(B144)&amp;"."&amp; mergeValue(C144)</f>
        <v>1.1.1</v>
      </c>
      <c r="M144" s="547" t="s">
        <v>7</v>
      </c>
      <c r="N144" s="580"/>
      <c r="O144" s="1244"/>
      <c r="P144" s="1244"/>
      <c r="Q144" s="1244"/>
      <c r="R144" s="1244"/>
      <c r="S144" s="1244"/>
      <c r="T144" s="1244"/>
      <c r="U144" s="1244"/>
      <c r="V144" s="1244"/>
      <c r="W144" s="630" t="s">
        <v>632</v>
      </c>
      <c r="X144" s="585"/>
      <c r="Y144" s="585"/>
      <c r="Z144" s="585"/>
      <c r="AA144" s="585"/>
      <c r="AB144" s="585"/>
      <c r="AC144" s="585"/>
      <c r="AD144" s="585"/>
      <c r="AE144" s="585"/>
      <c r="AF144" s="585"/>
      <c r="AG144" s="585"/>
      <c r="AH144" s="585"/>
    </row>
    <row r="145" spans="1:35" s="523" customFormat="1" ht="22.5">
      <c r="A145" s="1232"/>
      <c r="B145" s="1232"/>
      <c r="C145" s="1232"/>
      <c r="D145" s="1232">
        <v>1</v>
      </c>
      <c r="E145" s="960"/>
      <c r="F145" s="960"/>
      <c r="G145" s="960"/>
      <c r="H145" s="960"/>
      <c r="I145" s="962"/>
      <c r="J145" s="954"/>
      <c r="K145" s="957"/>
      <c r="L145" s="593" t="str">
        <f>mergeValue(A145) &amp;"."&amp; mergeValue(B145)&amp;"."&amp; mergeValue(C145)&amp;"."&amp; mergeValue(D145)</f>
        <v>1.1.1.1</v>
      </c>
      <c r="M145" s="548" t="s">
        <v>22</v>
      </c>
      <c r="N145" s="580"/>
      <c r="O145" s="1244"/>
      <c r="P145" s="1244"/>
      <c r="Q145" s="1244"/>
      <c r="R145" s="1244"/>
      <c r="S145" s="1244"/>
      <c r="T145" s="1244"/>
      <c r="U145" s="1244"/>
      <c r="V145" s="1244"/>
      <c r="W145" s="630" t="s">
        <v>633</v>
      </c>
      <c r="X145" s="585"/>
      <c r="Y145" s="585"/>
      <c r="Z145" s="585"/>
      <c r="AA145" s="585"/>
      <c r="AB145" s="585"/>
      <c r="AC145" s="585"/>
      <c r="AD145" s="585"/>
      <c r="AE145" s="585"/>
      <c r="AF145" s="585"/>
      <c r="AG145" s="585"/>
      <c r="AH145" s="585"/>
    </row>
    <row r="146" spans="1:35" s="523" customFormat="1" ht="11.25" hidden="1" customHeight="1">
      <c r="A146" s="1232"/>
      <c r="B146" s="1232"/>
      <c r="C146" s="1232"/>
      <c r="D146" s="1232"/>
      <c r="E146" s="1232">
        <v>1</v>
      </c>
      <c r="F146" s="960"/>
      <c r="G146" s="960"/>
      <c r="H146" s="958">
        <v>1</v>
      </c>
      <c r="I146" s="1232">
        <v>1</v>
      </c>
      <c r="J146" s="960"/>
      <c r="K146" s="965"/>
      <c r="L146" s="593"/>
      <c r="M146" s="554"/>
      <c r="N146" s="581"/>
      <c r="O146" s="631"/>
      <c r="P146" s="631"/>
      <c r="Q146" s="631"/>
      <c r="R146" s="631"/>
      <c r="S146" s="631"/>
      <c r="T146" s="631"/>
      <c r="U146" s="631"/>
      <c r="V146" s="508"/>
      <c r="W146" s="559"/>
      <c r="X146" s="585"/>
      <c r="Y146" s="585"/>
      <c r="Z146" s="585"/>
      <c r="AA146" s="585"/>
      <c r="AB146" s="585"/>
      <c r="AC146" s="585"/>
      <c r="AD146" s="585"/>
      <c r="AE146" s="585"/>
      <c r="AF146" s="585"/>
      <c r="AG146" s="585"/>
      <c r="AH146" s="585"/>
    </row>
    <row r="147" spans="1:35" s="523" customFormat="1" ht="90">
      <c r="A147" s="1232"/>
      <c r="B147" s="1232"/>
      <c r="C147" s="1232"/>
      <c r="D147" s="1232"/>
      <c r="E147" s="1232"/>
      <c r="F147" s="1232">
        <v>1</v>
      </c>
      <c r="G147" s="958"/>
      <c r="H147" s="958"/>
      <c r="I147" s="1232"/>
      <c r="J147" s="1232">
        <v>1</v>
      </c>
      <c r="K147" s="966"/>
      <c r="L147" s="593" t="str">
        <f>mergeValue(A147) &amp;"."&amp; mergeValue(B147)&amp;"."&amp; mergeValue(C147)&amp;"."&amp; mergeValue(D147)&amp;"."&amp;  mergeValue(F147)</f>
        <v>1.1.1.1.1</v>
      </c>
      <c r="M147" s="555" t="s">
        <v>10</v>
      </c>
      <c r="N147" s="581"/>
      <c r="O147" s="1234"/>
      <c r="P147" s="1234"/>
      <c r="Q147" s="1234"/>
      <c r="R147" s="1234"/>
      <c r="S147" s="1234"/>
      <c r="T147" s="1234"/>
      <c r="U147" s="1234"/>
      <c r="V147" s="1234"/>
      <c r="W147" s="630" t="s">
        <v>634</v>
      </c>
      <c r="X147" s="585"/>
      <c r="Y147" s="589" t="str">
        <f>strCheckUnique(Z147:Z150)</f>
        <v/>
      </c>
      <c r="Z147" s="585"/>
      <c r="AA147" s="589"/>
      <c r="AB147" s="585"/>
      <c r="AC147" s="585"/>
      <c r="AD147" s="585"/>
      <c r="AE147" s="585"/>
      <c r="AF147" s="585"/>
      <c r="AG147" s="585"/>
      <c r="AH147" s="585"/>
    </row>
    <row r="148" spans="1:35" s="523" customFormat="1" ht="188.25" customHeight="1">
      <c r="A148" s="1232"/>
      <c r="B148" s="1232"/>
      <c r="C148" s="1232"/>
      <c r="D148" s="1232"/>
      <c r="E148" s="1232"/>
      <c r="F148" s="1232"/>
      <c r="G148" s="958">
        <v>1</v>
      </c>
      <c r="H148" s="958"/>
      <c r="I148" s="1232"/>
      <c r="J148" s="1232"/>
      <c r="K148" s="966">
        <v>1</v>
      </c>
      <c r="L148" s="593" t="str">
        <f>mergeValue(A148) &amp;"."&amp; mergeValue(B148)&amp;"."&amp; mergeValue(C148)&amp;"."&amp; mergeValue(D148)&amp;"."&amp; mergeValue(F148)&amp;"."&amp; mergeValue(G148)</f>
        <v>1.1.1.1.1.1</v>
      </c>
      <c r="M148" s="1065"/>
      <c r="N148" s="586"/>
      <c r="O148" s="562"/>
      <c r="P148" s="562"/>
      <c r="Q148" s="1090"/>
      <c r="R148" s="1238"/>
      <c r="S148" s="1228" t="s">
        <v>83</v>
      </c>
      <c r="T148" s="1238"/>
      <c r="U148" s="1228" t="s">
        <v>84</v>
      </c>
      <c r="V148" s="578"/>
      <c r="W148" s="1202" t="s">
        <v>658</v>
      </c>
      <c r="X148" s="585" t="str">
        <f>strCheckDate(O149:V149)</f>
        <v/>
      </c>
      <c r="Y148" s="589"/>
      <c r="Z148" s="589" t="str">
        <f>IF(M148="","",M148 )</f>
        <v/>
      </c>
      <c r="AA148" s="589"/>
      <c r="AB148" s="589"/>
      <c r="AC148" s="589"/>
      <c r="AD148" s="585"/>
      <c r="AE148" s="585"/>
      <c r="AF148" s="585"/>
      <c r="AG148" s="585"/>
      <c r="AH148" s="585"/>
    </row>
    <row r="149" spans="1:35" s="523" customFormat="1" ht="0.2" customHeight="1">
      <c r="A149" s="1232"/>
      <c r="B149" s="1232"/>
      <c r="C149" s="1232"/>
      <c r="D149" s="1232"/>
      <c r="E149" s="1232"/>
      <c r="F149" s="1232"/>
      <c r="G149" s="958"/>
      <c r="H149" s="958"/>
      <c r="I149" s="1232"/>
      <c r="J149" s="1232"/>
      <c r="K149" s="966"/>
      <c r="L149" s="600"/>
      <c r="M149" s="646"/>
      <c r="N149" s="586"/>
      <c r="O149" s="562"/>
      <c r="P149" s="562"/>
      <c r="Q149" s="584" t="str">
        <f>R148 &amp; "-" &amp; T148</f>
        <v>-</v>
      </c>
      <c r="R149" s="1227"/>
      <c r="S149" s="1228"/>
      <c r="T149" s="1227"/>
      <c r="U149" s="1228"/>
      <c r="V149" s="578"/>
      <c r="W149" s="1202"/>
      <c r="X149" s="585"/>
      <c r="Y149" s="585"/>
      <c r="Z149" s="585"/>
      <c r="AA149" s="585"/>
      <c r="AB149" s="585"/>
      <c r="AC149" s="585"/>
      <c r="AD149" s="585"/>
      <c r="AE149" s="585"/>
      <c r="AF149" s="585"/>
      <c r="AG149" s="585"/>
      <c r="AH149" s="585"/>
    </row>
    <row r="150" spans="1:35" s="522" customFormat="1" ht="15" customHeight="1">
      <c r="A150" s="1232"/>
      <c r="B150" s="1232"/>
      <c r="C150" s="1232"/>
      <c r="D150" s="1232"/>
      <c r="E150" s="1232"/>
      <c r="F150" s="1232"/>
      <c r="G150" s="960"/>
      <c r="H150" s="958"/>
      <c r="I150" s="1232"/>
      <c r="J150" s="1232"/>
      <c r="K150" s="965"/>
      <c r="L150" s="538"/>
      <c r="M150" s="556" t="s">
        <v>25</v>
      </c>
      <c r="N150" s="551"/>
      <c r="O150" s="545"/>
      <c r="P150" s="545"/>
      <c r="Q150" s="545"/>
      <c r="R150" s="573"/>
      <c r="S150" s="564"/>
      <c r="T150" s="563"/>
      <c r="U150" s="551"/>
      <c r="V150" s="560"/>
      <c r="W150" s="1202"/>
      <c r="X150" s="587"/>
      <c r="Y150" s="587"/>
      <c r="Z150" s="587"/>
      <c r="AA150" s="587"/>
      <c r="AB150" s="587"/>
      <c r="AC150" s="587"/>
      <c r="AD150" s="587"/>
      <c r="AE150" s="587"/>
      <c r="AF150" s="587"/>
      <c r="AG150" s="587"/>
      <c r="AH150" s="587"/>
    </row>
    <row r="151" spans="1:35" s="522" customFormat="1" ht="15" customHeight="1">
      <c r="A151" s="1232"/>
      <c r="B151" s="1232"/>
      <c r="C151" s="1232"/>
      <c r="D151" s="1232"/>
      <c r="E151" s="1232"/>
      <c r="F151" s="960"/>
      <c r="G151" s="960"/>
      <c r="H151" s="958"/>
      <c r="I151" s="1232"/>
      <c r="J151" s="960"/>
      <c r="K151" s="965"/>
      <c r="L151" s="538"/>
      <c r="M151" s="551" t="s">
        <v>11</v>
      </c>
      <c r="N151" s="550"/>
      <c r="O151" s="545"/>
      <c r="P151" s="545"/>
      <c r="Q151" s="545"/>
      <c r="R151" s="573"/>
      <c r="S151" s="564"/>
      <c r="T151" s="563"/>
      <c r="U151" s="550"/>
      <c r="V151" s="564"/>
      <c r="W151" s="560"/>
      <c r="X151" s="587"/>
      <c r="Y151" s="587"/>
      <c r="Z151" s="587"/>
      <c r="AA151" s="587"/>
      <c r="AB151" s="587"/>
      <c r="AC151" s="587"/>
      <c r="AD151" s="587"/>
      <c r="AE151" s="587"/>
      <c r="AF151" s="587"/>
      <c r="AG151" s="587"/>
      <c r="AH151" s="587"/>
    </row>
    <row r="152" spans="1:35" s="522" customFormat="1" ht="15" hidden="1" customHeight="1">
      <c r="A152" s="1232"/>
      <c r="B152" s="1232"/>
      <c r="C152" s="1232"/>
      <c r="D152" s="1232"/>
      <c r="E152" s="964"/>
      <c r="F152" s="960"/>
      <c r="G152" s="960"/>
      <c r="H152" s="960"/>
      <c r="I152" s="956"/>
      <c r="J152" s="953"/>
      <c r="K152" s="963"/>
      <c r="L152" s="538"/>
      <c r="M152" s="551"/>
      <c r="N152" s="551"/>
      <c r="O152" s="551"/>
      <c r="P152" s="551"/>
      <c r="Q152" s="551"/>
      <c r="R152" s="551"/>
      <c r="S152" s="551"/>
      <c r="T152" s="551"/>
      <c r="U152" s="551"/>
      <c r="V152" s="564"/>
      <c r="W152" s="560"/>
      <c r="X152" s="587"/>
      <c r="Y152" s="587"/>
      <c r="Z152" s="587"/>
      <c r="AA152" s="587"/>
      <c r="AB152" s="587"/>
      <c r="AC152" s="587"/>
      <c r="AD152" s="587"/>
      <c r="AE152" s="587"/>
      <c r="AF152" s="587"/>
      <c r="AG152" s="587"/>
      <c r="AH152" s="587"/>
      <c r="AI152" s="587"/>
    </row>
    <row r="153" spans="1:35" s="522" customFormat="1" ht="15" customHeight="1">
      <c r="A153" s="1232"/>
      <c r="B153" s="1232"/>
      <c r="C153" s="1232"/>
      <c r="D153" s="964"/>
      <c r="E153" s="964"/>
      <c r="F153" s="960"/>
      <c r="G153" s="960"/>
      <c r="H153" s="960"/>
      <c r="I153" s="956"/>
      <c r="J153" s="953"/>
      <c r="K153" s="963"/>
      <c r="L153" s="538"/>
      <c r="M153" s="550" t="s">
        <v>17</v>
      </c>
      <c r="N153" s="549"/>
      <c r="O153" s="545"/>
      <c r="P153" s="545"/>
      <c r="Q153" s="545"/>
      <c r="R153" s="573"/>
      <c r="S153" s="564"/>
      <c r="T153" s="563"/>
      <c r="U153" s="549"/>
      <c r="V153" s="564"/>
      <c r="W153" s="560"/>
      <c r="X153" s="587"/>
      <c r="Y153" s="587"/>
      <c r="Z153" s="587"/>
      <c r="AA153" s="587"/>
      <c r="AB153" s="587"/>
      <c r="AC153" s="587"/>
      <c r="AD153" s="587"/>
      <c r="AE153" s="587"/>
      <c r="AF153" s="587"/>
      <c r="AG153" s="587"/>
      <c r="AH153" s="587"/>
    </row>
    <row r="154" spans="1:35" s="522" customFormat="1" ht="15" customHeight="1">
      <c r="A154" s="1232"/>
      <c r="B154" s="1232"/>
      <c r="C154" s="964"/>
      <c r="D154" s="964"/>
      <c r="E154" s="964"/>
      <c r="F154" s="964"/>
      <c r="G154" s="969"/>
      <c r="H154" s="956"/>
      <c r="I154" s="967"/>
      <c r="J154" s="953"/>
      <c r="K154" s="968"/>
      <c r="L154" s="538"/>
      <c r="M154" s="549" t="s">
        <v>18</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2"/>
      <c r="B155" s="964"/>
      <c r="C155" s="964"/>
      <c r="D155" s="964"/>
      <c r="E155" s="964"/>
      <c r="F155" s="964"/>
      <c r="G155" s="969"/>
      <c r="H155" s="956"/>
      <c r="I155" s="956"/>
      <c r="J155" s="953"/>
      <c r="K155" s="963"/>
      <c r="L155" s="538"/>
      <c r="M155" s="558" t="s">
        <v>19</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952"/>
      <c r="B156" s="952"/>
      <c r="C156" s="952"/>
      <c r="D156" s="952"/>
      <c r="E156" s="952"/>
      <c r="F156" s="952"/>
      <c r="G156" s="952"/>
      <c r="H156" s="952"/>
      <c r="I156" s="952"/>
      <c r="J156" s="952"/>
      <c r="K156" s="952"/>
      <c r="L156" s="538"/>
      <c r="M156" s="565" t="s">
        <v>308</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3" customFormat="1" ht="22.5">
      <c r="A160" s="1232">
        <v>1</v>
      </c>
      <c r="B160" s="901"/>
      <c r="C160" s="901"/>
      <c r="D160" s="901"/>
      <c r="E160" s="902"/>
      <c r="F160" s="903"/>
      <c r="G160" s="903"/>
      <c r="H160" s="903"/>
      <c r="I160" s="904"/>
      <c r="J160" s="899"/>
      <c r="K160" s="906"/>
      <c r="L160" s="593">
        <f>mergeValue(A160)</f>
        <v>1</v>
      </c>
      <c r="M160" s="641" t="s">
        <v>20</v>
      </c>
      <c r="N160" s="580"/>
      <c r="O160" s="1282"/>
      <c r="P160" s="1283"/>
      <c r="Q160" s="1283"/>
      <c r="R160" s="1283"/>
      <c r="S160" s="1283"/>
      <c r="T160" s="1283"/>
      <c r="U160" s="1283"/>
      <c r="V160" s="1284"/>
      <c r="W160" s="630" t="s">
        <v>475</v>
      </c>
      <c r="X160" s="585"/>
      <c r="Y160" s="585"/>
      <c r="Z160" s="585"/>
      <c r="AA160" s="585"/>
      <c r="AB160" s="585"/>
      <c r="AC160" s="585"/>
      <c r="AD160" s="585"/>
      <c r="AE160" s="585"/>
      <c r="AF160" s="585"/>
      <c r="AG160" s="585"/>
    </row>
    <row r="161" spans="1:33" s="523" customFormat="1" ht="22.5">
      <c r="A161" s="1232"/>
      <c r="B161" s="1232">
        <v>1</v>
      </c>
      <c r="C161" s="901"/>
      <c r="D161" s="901"/>
      <c r="E161" s="903"/>
      <c r="F161" s="903"/>
      <c r="G161" s="903"/>
      <c r="H161" s="903"/>
      <c r="I161" s="898"/>
      <c r="J161" s="897"/>
      <c r="K161" s="900"/>
      <c r="L161" s="593" t="str">
        <f>mergeValue(A161) &amp;"."&amp; mergeValue(B161)</f>
        <v>1.1</v>
      </c>
      <c r="M161" s="546" t="s">
        <v>16</v>
      </c>
      <c r="N161" s="580"/>
      <c r="O161" s="1282"/>
      <c r="P161" s="1283"/>
      <c r="Q161" s="1283"/>
      <c r="R161" s="1283"/>
      <c r="S161" s="1283"/>
      <c r="T161" s="1283"/>
      <c r="U161" s="1283"/>
      <c r="V161" s="1284"/>
      <c r="W161" s="630" t="s">
        <v>476</v>
      </c>
      <c r="X161" s="585"/>
      <c r="Y161" s="585"/>
      <c r="Z161" s="585"/>
      <c r="AA161" s="585"/>
      <c r="AB161" s="585"/>
      <c r="AC161" s="585"/>
      <c r="AD161" s="585"/>
      <c r="AE161" s="585"/>
      <c r="AF161" s="585"/>
      <c r="AG161" s="585"/>
    </row>
    <row r="162" spans="1:33" s="523" customFormat="1" ht="22.5">
      <c r="A162" s="1232"/>
      <c r="B162" s="1232"/>
      <c r="C162" s="1232">
        <v>1</v>
      </c>
      <c r="D162" s="901"/>
      <c r="E162" s="903"/>
      <c r="F162" s="903"/>
      <c r="G162" s="903"/>
      <c r="H162" s="903"/>
      <c r="I162" s="905"/>
      <c r="J162" s="897"/>
      <c r="K162" s="900"/>
      <c r="L162" s="593" t="str">
        <f>mergeValue(A162) &amp;"."&amp; mergeValue(B162)&amp;"."&amp; mergeValue(C162)</f>
        <v>1.1.1</v>
      </c>
      <c r="M162" s="547" t="s">
        <v>7</v>
      </c>
      <c r="N162" s="580"/>
      <c r="O162" s="1282"/>
      <c r="P162" s="1283"/>
      <c r="Q162" s="1283"/>
      <c r="R162" s="1283"/>
      <c r="S162" s="1283"/>
      <c r="T162" s="1283"/>
      <c r="U162" s="1283"/>
      <c r="V162" s="1284"/>
      <c r="W162" s="630" t="s">
        <v>632</v>
      </c>
      <c r="X162" s="585"/>
      <c r="Y162" s="585"/>
      <c r="Z162" s="585"/>
      <c r="AA162" s="585"/>
      <c r="AB162" s="585"/>
      <c r="AC162" s="585"/>
      <c r="AD162" s="585"/>
      <c r="AE162" s="585"/>
      <c r="AF162" s="585"/>
      <c r="AG162" s="585"/>
    </row>
    <row r="163" spans="1:33" s="523" customFormat="1" ht="22.5">
      <c r="A163" s="1232"/>
      <c r="B163" s="1232"/>
      <c r="C163" s="1232"/>
      <c r="D163" s="1232">
        <v>1</v>
      </c>
      <c r="E163" s="903"/>
      <c r="F163" s="903"/>
      <c r="G163" s="903"/>
      <c r="H163" s="903"/>
      <c r="I163" s="905"/>
      <c r="J163" s="897"/>
      <c r="K163" s="900"/>
      <c r="L163" s="593" t="str">
        <f>mergeValue(A163) &amp;"."&amp; mergeValue(B163)&amp;"."&amp; mergeValue(C163)&amp;"."&amp; mergeValue(D163)</f>
        <v>1.1.1.1</v>
      </c>
      <c r="M163" s="548" t="s">
        <v>22</v>
      </c>
      <c r="N163" s="580"/>
      <c r="O163" s="1282"/>
      <c r="P163" s="1283"/>
      <c r="Q163" s="1283"/>
      <c r="R163" s="1283"/>
      <c r="S163" s="1283"/>
      <c r="T163" s="1283"/>
      <c r="U163" s="1283"/>
      <c r="V163" s="1284"/>
      <c r="W163" s="630" t="s">
        <v>633</v>
      </c>
      <c r="X163" s="585"/>
      <c r="Y163" s="585"/>
      <c r="Z163" s="585"/>
      <c r="AA163" s="585"/>
      <c r="AB163" s="585"/>
      <c r="AC163" s="585"/>
      <c r="AD163" s="585"/>
      <c r="AE163" s="585"/>
      <c r="AF163" s="585"/>
      <c r="AG163" s="585"/>
    </row>
    <row r="164" spans="1:33" s="523" customFormat="1" ht="101.25">
      <c r="A164" s="1232"/>
      <c r="B164" s="1232"/>
      <c r="C164" s="1232"/>
      <c r="D164" s="1232"/>
      <c r="E164" s="1232">
        <v>1</v>
      </c>
      <c r="F164" s="903"/>
      <c r="G164" s="903"/>
      <c r="H164" s="901">
        <v>1</v>
      </c>
      <c r="I164" s="1232">
        <v>1</v>
      </c>
      <c r="J164" s="903"/>
      <c r="K164" s="908"/>
      <c r="L164" s="593" t="str">
        <f>mergeValue(A164) &amp;"."&amp; mergeValue(B164)&amp;"."&amp; mergeValue(C164)&amp;"."&amp; mergeValue(D164)&amp;"."&amp; mergeValue(E164)</f>
        <v>1.1.1.1.1</v>
      </c>
      <c r="M164" s="554" t="s">
        <v>9</v>
      </c>
      <c r="N164" s="581"/>
      <c r="O164" s="1235"/>
      <c r="P164" s="1236"/>
      <c r="Q164" s="1236"/>
      <c r="R164" s="1236"/>
      <c r="S164" s="1236"/>
      <c r="T164" s="1236"/>
      <c r="U164" s="1236"/>
      <c r="V164" s="1237"/>
      <c r="W164" s="630" t="s">
        <v>637</v>
      </c>
      <c r="X164" s="585"/>
      <c r="Y164" s="585"/>
      <c r="Z164" s="585"/>
      <c r="AA164" s="585"/>
      <c r="AB164" s="585"/>
      <c r="AC164" s="585"/>
      <c r="AD164" s="585"/>
      <c r="AE164" s="585"/>
      <c r="AF164" s="585"/>
      <c r="AG164" s="585"/>
    </row>
    <row r="165" spans="1:33" s="523" customFormat="1" ht="90">
      <c r="A165" s="1232"/>
      <c r="B165" s="1232"/>
      <c r="C165" s="1232"/>
      <c r="D165" s="1232"/>
      <c r="E165" s="1232"/>
      <c r="F165" s="1232">
        <v>1</v>
      </c>
      <c r="G165" s="901"/>
      <c r="H165" s="901"/>
      <c r="I165" s="1232"/>
      <c r="J165" s="1232">
        <v>1</v>
      </c>
      <c r="K165" s="909"/>
      <c r="L165" s="593" t="str">
        <f>mergeValue(A165) &amp;"."&amp; mergeValue(B165)&amp;"."&amp; mergeValue(C165)&amp;"."&amp; mergeValue(D165)&amp;"."&amp; mergeValue(E165)&amp;"."&amp; mergeValue(F165)</f>
        <v>1.1.1.1.1.1</v>
      </c>
      <c r="M165" s="555" t="s">
        <v>10</v>
      </c>
      <c r="N165" s="581"/>
      <c r="O165" s="1235"/>
      <c r="P165" s="1236"/>
      <c r="Q165" s="1236"/>
      <c r="R165" s="1236"/>
      <c r="S165" s="1236"/>
      <c r="T165" s="1236"/>
      <c r="U165" s="1236"/>
      <c r="V165" s="1237"/>
      <c r="W165" s="630" t="s">
        <v>635</v>
      </c>
      <c r="X165" s="585"/>
      <c r="Y165" s="589" t="str">
        <f>strCheckUnique(Z165:Z168)</f>
        <v/>
      </c>
      <c r="Z165" s="585"/>
      <c r="AA165" s="589" t="str">
        <f>IF(O165="","",O165 &amp; ":_")</f>
        <v/>
      </c>
      <c r="AB165" s="585"/>
      <c r="AC165" s="585"/>
      <c r="AD165" s="585"/>
      <c r="AE165" s="585"/>
      <c r="AF165" s="585"/>
      <c r="AG165" s="585"/>
    </row>
    <row r="166" spans="1:33" s="523" customFormat="1" ht="188.25" customHeight="1">
      <c r="A166" s="1232"/>
      <c r="B166" s="1232"/>
      <c r="C166" s="1232"/>
      <c r="D166" s="1232"/>
      <c r="E166" s="1232"/>
      <c r="F166" s="1232"/>
      <c r="G166" s="901">
        <v>1</v>
      </c>
      <c r="H166" s="901"/>
      <c r="I166" s="1232"/>
      <c r="J166" s="1232"/>
      <c r="K166" s="909">
        <v>1</v>
      </c>
      <c r="L166" s="593" t="str">
        <f>mergeValue(A166) &amp;"."&amp; mergeValue(B166)&amp;"."&amp; mergeValue(C166)&amp;"."&amp; mergeValue(D166)&amp;"."&amp; mergeValue(E166)&amp;"."&amp; mergeValue(F166)&amp;"."&amp; mergeValue(G166)</f>
        <v>1.1.1.1.1.1.1</v>
      </c>
      <c r="M166" s="1065"/>
      <c r="N166" s="586"/>
      <c r="O166" s="1074"/>
      <c r="P166" s="562"/>
      <c r="Q166" s="562"/>
      <c r="R166" s="1238"/>
      <c r="S166" s="1228" t="s">
        <v>83</v>
      </c>
      <c r="T166" s="1238"/>
      <c r="U166" s="1228" t="s">
        <v>83</v>
      </c>
      <c r="V166" s="578"/>
      <c r="W166" s="1202" t="s">
        <v>655</v>
      </c>
      <c r="X166" s="585" t="str">
        <f>strCheckDate(O167:V167)</f>
        <v/>
      </c>
      <c r="Y166" s="589"/>
      <c r="Z166" s="589" t="str">
        <f>IF(M166="","",M166 )</f>
        <v/>
      </c>
      <c r="AA166" s="589"/>
      <c r="AB166" s="589"/>
      <c r="AC166" s="589"/>
      <c r="AD166" s="585"/>
      <c r="AE166" s="585"/>
      <c r="AF166" s="585"/>
      <c r="AG166" s="585"/>
    </row>
    <row r="167" spans="1:33" s="523" customFormat="1" ht="11.25" hidden="1" customHeight="1">
      <c r="A167" s="1232"/>
      <c r="B167" s="1232"/>
      <c r="C167" s="1232"/>
      <c r="D167" s="1232"/>
      <c r="E167" s="1232"/>
      <c r="F167" s="1232"/>
      <c r="G167" s="901"/>
      <c r="H167" s="901"/>
      <c r="I167" s="1232"/>
      <c r="J167" s="1232"/>
      <c r="K167" s="909"/>
      <c r="L167" s="600"/>
      <c r="M167" s="646"/>
      <c r="N167" s="586"/>
      <c r="O167" s="584"/>
      <c r="P167" s="562"/>
      <c r="Q167" s="584" t="str">
        <f>R166 &amp; "-" &amp; T166</f>
        <v>-</v>
      </c>
      <c r="R167" s="1227"/>
      <c r="S167" s="1228"/>
      <c r="T167" s="1227"/>
      <c r="U167" s="1228"/>
      <c r="V167" s="578"/>
      <c r="W167" s="1202"/>
      <c r="X167" s="585"/>
      <c r="Y167" s="585"/>
      <c r="Z167" s="585"/>
      <c r="AA167" s="585"/>
      <c r="AB167" s="585"/>
      <c r="AC167" s="585"/>
      <c r="AD167" s="585"/>
      <c r="AE167" s="585"/>
      <c r="AF167" s="585"/>
      <c r="AG167" s="585"/>
    </row>
    <row r="168" spans="1:33" s="522" customFormat="1" ht="15" customHeight="1">
      <c r="A168" s="1232"/>
      <c r="B168" s="1232"/>
      <c r="C168" s="1232"/>
      <c r="D168" s="1232"/>
      <c r="E168" s="1232"/>
      <c r="F168" s="1232"/>
      <c r="G168" s="903"/>
      <c r="H168" s="901"/>
      <c r="I168" s="1232"/>
      <c r="J168" s="1232"/>
      <c r="K168" s="908"/>
      <c r="L168" s="538"/>
      <c r="M168" s="557" t="s">
        <v>25</v>
      </c>
      <c r="N168" s="551"/>
      <c r="O168" s="545"/>
      <c r="P168" s="545"/>
      <c r="Q168" s="545"/>
      <c r="R168" s="573"/>
      <c r="S168" s="564"/>
      <c r="T168" s="563"/>
      <c r="U168" s="551"/>
      <c r="V168" s="560"/>
      <c r="W168" s="1202"/>
      <c r="X168" s="587"/>
      <c r="Y168" s="587"/>
      <c r="Z168" s="587"/>
      <c r="AA168" s="587"/>
      <c r="AB168" s="587"/>
      <c r="AC168" s="587"/>
      <c r="AD168" s="587"/>
      <c r="AE168" s="587"/>
      <c r="AF168" s="587"/>
      <c r="AG168" s="587"/>
    </row>
    <row r="169" spans="1:33" s="522" customFormat="1" ht="15" customHeight="1">
      <c r="A169" s="1232"/>
      <c r="B169" s="1232"/>
      <c r="C169" s="1232"/>
      <c r="D169" s="1232"/>
      <c r="E169" s="1232"/>
      <c r="F169" s="903"/>
      <c r="G169" s="903"/>
      <c r="H169" s="901"/>
      <c r="I169" s="1232"/>
      <c r="J169" s="903"/>
      <c r="K169" s="908"/>
      <c r="L169" s="538"/>
      <c r="M169" s="556" t="s">
        <v>11</v>
      </c>
      <c r="N169" s="550"/>
      <c r="O169" s="545"/>
      <c r="P169" s="545"/>
      <c r="Q169" s="545"/>
      <c r="R169" s="573"/>
      <c r="S169" s="564"/>
      <c r="T169" s="563"/>
      <c r="U169" s="550"/>
      <c r="V169" s="564"/>
      <c r="W169" s="560"/>
      <c r="X169" s="587"/>
      <c r="Y169" s="587"/>
      <c r="Z169" s="587"/>
      <c r="AA169" s="587"/>
      <c r="AB169" s="587"/>
      <c r="AC169" s="587"/>
      <c r="AD169" s="587"/>
      <c r="AE169" s="587"/>
      <c r="AF169" s="587"/>
      <c r="AG169" s="587"/>
    </row>
    <row r="170" spans="1:33" s="522" customFormat="1" ht="15" customHeight="1">
      <c r="A170" s="1232"/>
      <c r="B170" s="1232"/>
      <c r="C170" s="1232"/>
      <c r="D170" s="1232"/>
      <c r="E170" s="907"/>
      <c r="F170" s="903"/>
      <c r="G170" s="903"/>
      <c r="H170" s="903"/>
      <c r="I170" s="899"/>
      <c r="J170" s="896"/>
      <c r="K170" s="906"/>
      <c r="L170" s="538"/>
      <c r="M170" s="551" t="s">
        <v>12</v>
      </c>
      <c r="N170" s="549"/>
      <c r="O170" s="545"/>
      <c r="P170" s="545"/>
      <c r="Q170" s="545"/>
      <c r="R170" s="573"/>
      <c r="S170" s="564"/>
      <c r="T170" s="563"/>
      <c r="U170" s="549"/>
      <c r="V170" s="564"/>
      <c r="W170" s="560"/>
      <c r="X170" s="587"/>
      <c r="Y170" s="587"/>
      <c r="Z170" s="587"/>
      <c r="AA170" s="587"/>
      <c r="AB170" s="587"/>
      <c r="AC170" s="587"/>
      <c r="AD170" s="587"/>
      <c r="AE170" s="587"/>
      <c r="AF170" s="587"/>
      <c r="AG170" s="587"/>
    </row>
    <row r="171" spans="1:33" s="522" customFormat="1" ht="15" customHeight="1">
      <c r="A171" s="1232"/>
      <c r="B171" s="1232"/>
      <c r="C171" s="1232"/>
      <c r="D171" s="907"/>
      <c r="E171" s="907"/>
      <c r="F171" s="903"/>
      <c r="G171" s="903"/>
      <c r="H171" s="903"/>
      <c r="I171" s="899"/>
      <c r="J171" s="896"/>
      <c r="K171" s="906"/>
      <c r="L171" s="538"/>
      <c r="M171" s="550" t="s">
        <v>17</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2"/>
      <c r="B172" s="1232"/>
      <c r="C172" s="907"/>
      <c r="D172" s="907"/>
      <c r="E172" s="907"/>
      <c r="F172" s="907"/>
      <c r="G172" s="912"/>
      <c r="H172" s="899"/>
      <c r="I172" s="910"/>
      <c r="J172" s="896"/>
      <c r="K172" s="911"/>
      <c r="L172" s="538"/>
      <c r="M172" s="549" t="s">
        <v>18</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2"/>
      <c r="B173" s="907"/>
      <c r="C173" s="907"/>
      <c r="D173" s="907"/>
      <c r="E173" s="907"/>
      <c r="F173" s="907"/>
      <c r="G173" s="912"/>
      <c r="H173" s="899"/>
      <c r="I173" s="899"/>
      <c r="J173" s="896"/>
      <c r="K173" s="906"/>
      <c r="L173" s="538"/>
      <c r="M173" s="558" t="s">
        <v>19</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895"/>
      <c r="B174" s="895"/>
      <c r="C174" s="895"/>
      <c r="D174" s="895"/>
      <c r="E174" s="895"/>
      <c r="F174" s="895"/>
      <c r="G174" s="895"/>
      <c r="H174" s="895"/>
      <c r="I174" s="895"/>
      <c r="J174" s="895"/>
      <c r="K174" s="895"/>
      <c r="L174" s="538"/>
      <c r="M174" s="565" t="s">
        <v>308</v>
      </c>
      <c r="N174" s="549"/>
      <c r="O174" s="545"/>
      <c r="P174" s="545"/>
      <c r="Q174" s="545"/>
      <c r="R174" s="573"/>
      <c r="S174" s="564"/>
      <c r="T174" s="563"/>
      <c r="U174" s="549"/>
      <c r="V174" s="757"/>
      <c r="W174" s="757"/>
      <c r="X174" s="757"/>
      <c r="Y174" s="766"/>
      <c r="Z174" s="765"/>
      <c r="AA174" s="764"/>
      <c r="AB174" s="758"/>
      <c r="AC174" s="765"/>
      <c r="AD174" s="762"/>
      <c r="AE174" s="587"/>
      <c r="AF174" s="587"/>
      <c r="AG174" s="587"/>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5" customFormat="1" ht="22.5">
      <c r="A178" s="1232">
        <v>1</v>
      </c>
      <c r="B178" s="980"/>
      <c r="C178" s="980"/>
      <c r="D178" s="980"/>
      <c r="E178" s="980"/>
      <c r="F178" s="980"/>
      <c r="G178" s="981"/>
      <c r="H178" s="981"/>
      <c r="I178" s="983"/>
      <c r="J178" s="975"/>
      <c r="K178" s="975"/>
      <c r="L178" s="724">
        <f>mergeValue(A178)</f>
        <v>1</v>
      </c>
      <c r="M178" s="641" t="s">
        <v>20</v>
      </c>
      <c r="N178" s="716"/>
      <c r="O178" s="1282"/>
      <c r="P178" s="1283"/>
      <c r="Q178" s="1283"/>
      <c r="R178" s="1283"/>
      <c r="S178" s="1283"/>
      <c r="T178" s="1283"/>
      <c r="U178" s="1283"/>
      <c r="V178" s="1283"/>
      <c r="W178" s="1284"/>
      <c r="X178" s="717" t="s">
        <v>475</v>
      </c>
      <c r="Y178" s="719"/>
      <c r="Z178" s="719"/>
      <c r="AA178" s="719"/>
      <c r="AB178" s="719"/>
      <c r="AC178" s="719"/>
      <c r="AD178" s="719"/>
      <c r="AE178" s="719"/>
      <c r="AF178" s="719"/>
      <c r="AG178" s="719"/>
    </row>
    <row r="179" spans="1:47" s="685" customFormat="1" ht="22.5">
      <c r="A179" s="1232"/>
      <c r="B179" s="1232">
        <v>1</v>
      </c>
      <c r="C179" s="980"/>
      <c r="D179" s="980"/>
      <c r="E179" s="980"/>
      <c r="F179" s="980"/>
      <c r="G179" s="985"/>
      <c r="H179" s="982"/>
      <c r="I179" s="987"/>
      <c r="J179" s="972"/>
      <c r="K179" s="971"/>
      <c r="L179" s="724" t="str">
        <f>mergeValue(A179) &amp;"."&amp; mergeValue(B179)</f>
        <v>1.1</v>
      </c>
      <c r="M179" s="692" t="s">
        <v>16</v>
      </c>
      <c r="N179" s="716"/>
      <c r="O179" s="1282"/>
      <c r="P179" s="1283"/>
      <c r="Q179" s="1283"/>
      <c r="R179" s="1283"/>
      <c r="S179" s="1283"/>
      <c r="T179" s="1283"/>
      <c r="U179" s="1283"/>
      <c r="V179" s="1283"/>
      <c r="W179" s="1284"/>
      <c r="X179" s="717" t="s">
        <v>476</v>
      </c>
      <c r="Y179" s="719"/>
      <c r="Z179" s="719"/>
      <c r="AA179" s="719"/>
      <c r="AB179" s="719"/>
      <c r="AC179" s="719"/>
      <c r="AD179" s="719"/>
      <c r="AE179" s="719"/>
      <c r="AF179" s="719"/>
      <c r="AG179" s="719"/>
    </row>
    <row r="180" spans="1:47" s="685" customFormat="1" ht="22.5">
      <c r="A180" s="1232"/>
      <c r="B180" s="1232"/>
      <c r="C180" s="1232">
        <v>1</v>
      </c>
      <c r="D180" s="980"/>
      <c r="E180" s="980"/>
      <c r="F180" s="980"/>
      <c r="G180" s="985"/>
      <c r="H180" s="982"/>
      <c r="I180" s="988"/>
      <c r="J180" s="972"/>
      <c r="K180" s="971"/>
      <c r="L180" s="724" t="str">
        <f>mergeValue(A180) &amp;"."&amp; mergeValue(B180)&amp;"."&amp; mergeValue(C180)</f>
        <v>1.1.1</v>
      </c>
      <c r="M180" s="693" t="s">
        <v>7</v>
      </c>
      <c r="N180" s="716"/>
      <c r="O180" s="1282"/>
      <c r="P180" s="1283"/>
      <c r="Q180" s="1283"/>
      <c r="R180" s="1283"/>
      <c r="S180" s="1283"/>
      <c r="T180" s="1283"/>
      <c r="U180" s="1283"/>
      <c r="V180" s="1283"/>
      <c r="W180" s="1284"/>
      <c r="X180" s="717" t="s">
        <v>632</v>
      </c>
      <c r="Y180" s="719"/>
      <c r="Z180" s="719"/>
      <c r="AA180" s="719"/>
      <c r="AB180" s="719"/>
      <c r="AC180" s="719"/>
      <c r="AD180" s="719"/>
      <c r="AE180" s="719"/>
      <c r="AF180" s="719"/>
      <c r="AG180" s="719"/>
    </row>
    <row r="181" spans="1:47" s="685" customFormat="1" ht="22.5">
      <c r="A181" s="1232"/>
      <c r="B181" s="1232"/>
      <c r="C181" s="1232"/>
      <c r="D181" s="1232">
        <v>1</v>
      </c>
      <c r="E181" s="980"/>
      <c r="F181" s="980"/>
      <c r="G181" s="985"/>
      <c r="H181" s="982"/>
      <c r="I181" s="988"/>
      <c r="J181" s="986"/>
      <c r="K181" s="971"/>
      <c r="L181" s="724" t="str">
        <f>mergeValue(A181) &amp;"."&amp; mergeValue(B181)&amp;"."&amp; mergeValue(C181)&amp;"."&amp; mergeValue(D181)</f>
        <v>1.1.1.1</v>
      </c>
      <c r="M181" s="694" t="s">
        <v>22</v>
      </c>
      <c r="N181" s="716"/>
      <c r="O181" s="1282"/>
      <c r="P181" s="1283"/>
      <c r="Q181" s="1283"/>
      <c r="R181" s="1283"/>
      <c r="S181" s="1283"/>
      <c r="T181" s="1283"/>
      <c r="U181" s="1283"/>
      <c r="V181" s="1283"/>
      <c r="W181" s="1284"/>
      <c r="X181" s="717" t="s">
        <v>685</v>
      </c>
      <c r="Y181" s="719"/>
      <c r="Z181" s="719"/>
      <c r="AA181" s="719"/>
      <c r="AB181" s="719"/>
      <c r="AC181" s="719"/>
      <c r="AD181" s="719"/>
      <c r="AE181" s="719"/>
      <c r="AF181" s="719"/>
      <c r="AG181" s="719"/>
    </row>
    <row r="182" spans="1:47" s="685" customFormat="1" ht="56.25" customHeight="1">
      <c r="A182" s="1232"/>
      <c r="B182" s="1232"/>
      <c r="C182" s="1232"/>
      <c r="D182" s="1232"/>
      <c r="E182" s="980">
        <v>1</v>
      </c>
      <c r="F182" s="980"/>
      <c r="G182" s="985"/>
      <c r="H182" s="982"/>
      <c r="I182" s="988"/>
      <c r="J182" s="986"/>
      <c r="K182" s="976"/>
      <c r="L182" s="724" t="str">
        <f>mergeValue(A182) &amp;"."&amp; mergeValue(B182)&amp;"."&amp; mergeValue(C182)&amp;"."&amp; mergeValue(D182)&amp;"."&amp; mergeValue(E182)</f>
        <v>1.1.1.1.1</v>
      </c>
      <c r="M182" s="1068"/>
      <c r="N182" s="690"/>
      <c r="O182" s="1070"/>
      <c r="P182" s="1071"/>
      <c r="Q182" s="671"/>
      <c r="R182" s="671"/>
      <c r="S182" s="1087"/>
      <c r="T182" s="650" t="s">
        <v>83</v>
      </c>
      <c r="U182" s="1087"/>
      <c r="V182" s="650" t="s">
        <v>83</v>
      </c>
      <c r="W182" s="727"/>
      <c r="X182" s="717" t="s">
        <v>686</v>
      </c>
      <c r="Y182" s="719" t="str">
        <f>strCheckDateTwo(N182:W182)</f>
        <v/>
      </c>
      <c r="Z182" s="719"/>
      <c r="AA182" s="719"/>
      <c r="AB182" s="719"/>
      <c r="AC182" s="719"/>
      <c r="AD182" s="719"/>
      <c r="AE182" s="719"/>
      <c r="AF182" s="719"/>
      <c r="AG182" s="719"/>
    </row>
    <row r="183" spans="1:47" s="685" customFormat="1" ht="14.25" hidden="1" customHeight="1">
      <c r="A183" s="1232"/>
      <c r="B183" s="1232"/>
      <c r="C183" s="1232"/>
      <c r="D183" s="1232"/>
      <c r="E183" s="980"/>
      <c r="F183" s="980"/>
      <c r="G183" s="985"/>
      <c r="H183" s="982"/>
      <c r="I183" s="988"/>
      <c r="J183" s="986"/>
      <c r="K183" s="976"/>
      <c r="L183" s="714"/>
      <c r="M183" s="701"/>
      <c r="N183" s="646"/>
      <c r="O183" s="646"/>
      <c r="P183" s="646"/>
      <c r="Q183" s="646"/>
      <c r="R183" s="718" t="str">
        <f>S182 &amp; "-" &amp; U182</f>
        <v>-</v>
      </c>
      <c r="S183" s="728"/>
      <c r="T183" s="720"/>
      <c r="U183" s="728"/>
      <c r="V183" s="646"/>
      <c r="W183" s="646"/>
      <c r="X183" s="700"/>
      <c r="Y183" s="719"/>
      <c r="Z183" s="719"/>
      <c r="AA183" s="719"/>
      <c r="AB183" s="719"/>
      <c r="AC183" s="719"/>
      <c r="AD183" s="719"/>
      <c r="AE183" s="719"/>
      <c r="AF183" s="719"/>
      <c r="AG183" s="719"/>
    </row>
    <row r="184" spans="1:47" s="685" customFormat="1" ht="15" customHeight="1">
      <c r="A184" s="1232"/>
      <c r="B184" s="1232"/>
      <c r="C184" s="1232"/>
      <c r="D184" s="1232"/>
      <c r="E184" s="980"/>
      <c r="F184" s="980"/>
      <c r="G184" s="985"/>
      <c r="H184" s="982"/>
      <c r="I184" s="988"/>
      <c r="J184" s="986"/>
      <c r="K184" s="976"/>
      <c r="L184" s="688"/>
      <c r="M184" s="697" t="s">
        <v>5</v>
      </c>
      <c r="N184" s="695"/>
      <c r="O184" s="691"/>
      <c r="P184" s="691"/>
      <c r="Q184" s="691"/>
      <c r="R184" s="691"/>
      <c r="S184" s="708"/>
      <c r="T184" s="704"/>
      <c r="U184" s="703"/>
      <c r="V184" s="695"/>
      <c r="W184" s="695"/>
      <c r="X184" s="699"/>
      <c r="Y184" s="719"/>
      <c r="Z184" s="719"/>
      <c r="AA184" s="719"/>
      <c r="AB184" s="719"/>
      <c r="AC184" s="719"/>
      <c r="AD184" s="719"/>
      <c r="AE184" s="719"/>
      <c r="AF184" s="719"/>
      <c r="AG184" s="719"/>
    </row>
    <row r="185" spans="1:47" s="684" customFormat="1" ht="15" customHeight="1">
      <c r="A185" s="1232"/>
      <c r="B185" s="1232"/>
      <c r="C185" s="1232"/>
      <c r="D185" s="984"/>
      <c r="E185" s="984"/>
      <c r="F185" s="984"/>
      <c r="G185" s="985"/>
      <c r="H185" s="984"/>
      <c r="I185" s="988"/>
      <c r="J185" s="974"/>
      <c r="K185" s="978"/>
      <c r="L185" s="688"/>
      <c r="M185" s="696" t="s">
        <v>17</v>
      </c>
      <c r="N185" s="695"/>
      <c r="O185" s="691"/>
      <c r="P185" s="691"/>
      <c r="Q185" s="691"/>
      <c r="R185" s="691"/>
      <c r="S185" s="708"/>
      <c r="T185" s="704"/>
      <c r="U185" s="703"/>
      <c r="V185" s="695"/>
      <c r="W185" s="704"/>
      <c r="X185" s="699"/>
      <c r="Y185" s="721"/>
      <c r="Z185" s="721"/>
      <c r="AA185" s="721"/>
      <c r="AB185" s="721"/>
      <c r="AC185" s="721"/>
      <c r="AD185" s="721"/>
      <c r="AE185" s="721"/>
      <c r="AF185" s="721"/>
      <c r="AG185" s="721"/>
    </row>
    <row r="186" spans="1:47" s="684" customFormat="1" ht="15" customHeight="1">
      <c r="A186" s="1232"/>
      <c r="B186" s="1232"/>
      <c r="C186" s="984"/>
      <c r="D186" s="984"/>
      <c r="E186" s="984"/>
      <c r="F186" s="984"/>
      <c r="G186" s="985"/>
      <c r="H186" s="984"/>
      <c r="I186" s="979"/>
      <c r="J186" s="974"/>
      <c r="K186" s="978"/>
      <c r="L186" s="688"/>
      <c r="M186" s="695" t="s">
        <v>18</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2"/>
      <c r="B187" s="984"/>
      <c r="C187" s="984"/>
      <c r="D187" s="984"/>
      <c r="E187" s="984"/>
      <c r="F187" s="984"/>
      <c r="G187" s="985"/>
      <c r="H187" s="984"/>
      <c r="I187" s="979"/>
      <c r="J187" s="974"/>
      <c r="K187" s="978"/>
      <c r="L187" s="688"/>
      <c r="M187" s="698" t="s">
        <v>19</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970"/>
      <c r="B188" s="970"/>
      <c r="C188" s="970"/>
      <c r="D188" s="970"/>
      <c r="E188" s="970"/>
      <c r="F188" s="970"/>
      <c r="G188" s="977"/>
      <c r="H188" s="978"/>
      <c r="I188" s="973"/>
      <c r="J188" s="974"/>
      <c r="K188" s="970"/>
      <c r="L188" s="688"/>
      <c r="M188" s="705" t="s">
        <v>308</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5" customFormat="1" ht="22.5">
      <c r="A192" s="1232">
        <v>1</v>
      </c>
      <c r="B192" s="1015"/>
      <c r="C192" s="1015"/>
      <c r="D192" s="1015"/>
      <c r="E192" s="1015"/>
      <c r="F192" s="1008"/>
      <c r="G192" s="1014"/>
      <c r="H192" s="1014"/>
      <c r="I192" s="996"/>
      <c r="J192" s="995"/>
      <c r="K192" s="995"/>
      <c r="L192" s="724">
        <f>mergeValue(A192)</f>
        <v>1</v>
      </c>
      <c r="M192" s="641" t="s">
        <v>20</v>
      </c>
      <c r="N192" s="1313"/>
      <c r="O192" s="1314"/>
      <c r="P192" s="1314"/>
      <c r="Q192" s="1314"/>
      <c r="R192" s="1314"/>
      <c r="S192" s="1314"/>
      <c r="T192" s="1314"/>
      <c r="U192" s="1314"/>
      <c r="V192" s="1314"/>
      <c r="W192" s="1314"/>
      <c r="X192" s="1314"/>
      <c r="Y192" s="1314"/>
      <c r="Z192" s="1314"/>
      <c r="AA192" s="1314"/>
      <c r="AB192" s="1314"/>
      <c r="AC192" s="1314"/>
      <c r="AD192" s="1314"/>
      <c r="AE192" s="1314"/>
      <c r="AF192" s="1315"/>
      <c r="AG192" s="717" t="s">
        <v>475</v>
      </c>
      <c r="AH192" s="719"/>
      <c r="AI192" s="719"/>
      <c r="AJ192" s="719"/>
      <c r="AK192" s="719"/>
      <c r="AL192" s="719"/>
      <c r="AM192" s="719"/>
      <c r="AN192" s="719"/>
      <c r="AO192" s="719"/>
      <c r="AP192" s="719"/>
      <c r="AQ192" s="719"/>
      <c r="AR192" s="719"/>
    </row>
    <row r="193" spans="1:46" s="685" customFormat="1" ht="22.5">
      <c r="A193" s="1232"/>
      <c r="B193" s="1232">
        <v>1</v>
      </c>
      <c r="C193" s="1015"/>
      <c r="D193" s="1015"/>
      <c r="E193" s="1015"/>
      <c r="F193" s="1008"/>
      <c r="G193" s="1017"/>
      <c r="H193" s="1018"/>
      <c r="I193" s="997"/>
      <c r="J193" s="992"/>
      <c r="K193" s="990"/>
      <c r="L193" s="724" t="str">
        <f>mergeValue(A193) &amp;"."&amp; mergeValue(B193)</f>
        <v>1.1</v>
      </c>
      <c r="M193" s="692" t="s">
        <v>16</v>
      </c>
      <c r="N193" s="1310"/>
      <c r="O193" s="1311"/>
      <c r="P193" s="1311"/>
      <c r="Q193" s="1311"/>
      <c r="R193" s="1311"/>
      <c r="S193" s="1311"/>
      <c r="T193" s="1311"/>
      <c r="U193" s="1311"/>
      <c r="V193" s="1311"/>
      <c r="W193" s="1311"/>
      <c r="X193" s="1311"/>
      <c r="Y193" s="1311"/>
      <c r="Z193" s="1311"/>
      <c r="AA193" s="1311"/>
      <c r="AB193" s="1311"/>
      <c r="AC193" s="1311"/>
      <c r="AD193" s="1311"/>
      <c r="AE193" s="1311"/>
      <c r="AF193" s="1312"/>
      <c r="AG193" s="717" t="s">
        <v>476</v>
      </c>
      <c r="AH193" s="719"/>
      <c r="AI193" s="719"/>
      <c r="AJ193" s="719"/>
      <c r="AK193" s="719"/>
      <c r="AL193" s="719"/>
      <c r="AM193" s="719"/>
      <c r="AN193" s="719"/>
      <c r="AO193" s="719"/>
      <c r="AP193" s="719"/>
      <c r="AQ193" s="719"/>
      <c r="AR193" s="719"/>
    </row>
    <row r="194" spans="1:46" s="685" customFormat="1" ht="22.5">
      <c r="A194" s="1232"/>
      <c r="B194" s="1232"/>
      <c r="C194" s="1232">
        <v>1</v>
      </c>
      <c r="D194" s="1015"/>
      <c r="E194" s="1015"/>
      <c r="F194" s="1008"/>
      <c r="G194" s="1017"/>
      <c r="H194" s="1018"/>
      <c r="I194" s="997"/>
      <c r="J194" s="992"/>
      <c r="K194" s="990"/>
      <c r="L194" s="724" t="str">
        <f>mergeValue(A194) &amp;"."&amp; mergeValue(B194)&amp;"."&amp; mergeValue(C194)</f>
        <v>1.1.1</v>
      </c>
      <c r="M194" s="693" t="s">
        <v>7</v>
      </c>
      <c r="N194" s="1310"/>
      <c r="O194" s="1311"/>
      <c r="P194" s="1311"/>
      <c r="Q194" s="1311"/>
      <c r="R194" s="1311"/>
      <c r="S194" s="1311"/>
      <c r="T194" s="1311"/>
      <c r="U194" s="1311"/>
      <c r="V194" s="1311"/>
      <c r="W194" s="1311"/>
      <c r="X194" s="1311"/>
      <c r="Y194" s="1311"/>
      <c r="Z194" s="1311"/>
      <c r="AA194" s="1311"/>
      <c r="AB194" s="1311"/>
      <c r="AC194" s="1311"/>
      <c r="AD194" s="1311"/>
      <c r="AE194" s="1311"/>
      <c r="AF194" s="1312"/>
      <c r="AG194" s="717" t="s">
        <v>632</v>
      </c>
      <c r="AH194" s="719"/>
      <c r="AI194" s="719"/>
      <c r="AJ194" s="719"/>
      <c r="AK194" s="719"/>
      <c r="AL194" s="719"/>
      <c r="AM194" s="719"/>
      <c r="AN194" s="719"/>
      <c r="AO194" s="719"/>
      <c r="AP194" s="719"/>
      <c r="AQ194" s="719"/>
      <c r="AR194" s="719"/>
    </row>
    <row r="195" spans="1:46" s="685" customFormat="1" ht="15" customHeight="1">
      <c r="A195" s="1232"/>
      <c r="B195" s="1232"/>
      <c r="C195" s="1232"/>
      <c r="D195" s="1232">
        <v>1</v>
      </c>
      <c r="E195" s="1015"/>
      <c r="F195" s="1008"/>
      <c r="G195" s="1017"/>
      <c r="H195" s="1018"/>
      <c r="I195" s="997"/>
      <c r="J195" s="992"/>
      <c r="K195" s="990"/>
      <c r="L195" s="724" t="str">
        <f>mergeValue(A195) &amp;"."&amp; mergeValue(B195)&amp;"."&amp; mergeValue(C195)&amp;"."&amp; mergeValue(D195)</f>
        <v>1.1.1.1</v>
      </c>
      <c r="M195" s="694" t="s">
        <v>22</v>
      </c>
      <c r="N195" s="1310"/>
      <c r="O195" s="1311"/>
      <c r="P195" s="1311"/>
      <c r="Q195" s="1311"/>
      <c r="R195" s="1311"/>
      <c r="S195" s="1311"/>
      <c r="T195" s="1311"/>
      <c r="U195" s="1311"/>
      <c r="V195" s="1311"/>
      <c r="W195" s="1311"/>
      <c r="X195" s="1311"/>
      <c r="Y195" s="1311"/>
      <c r="Z195" s="1311"/>
      <c r="AA195" s="1311"/>
      <c r="AB195" s="1311"/>
      <c r="AC195" s="1311"/>
      <c r="AD195" s="1311"/>
      <c r="AE195" s="1311"/>
      <c r="AF195" s="1312"/>
      <c r="AG195" s="717" t="s">
        <v>678</v>
      </c>
      <c r="AH195" s="719"/>
      <c r="AI195" s="719"/>
      <c r="AJ195" s="719"/>
      <c r="AK195" s="719"/>
      <c r="AL195" s="719"/>
      <c r="AM195" s="719"/>
      <c r="AN195" s="719"/>
      <c r="AO195" s="719"/>
      <c r="AP195" s="719"/>
      <c r="AQ195" s="719"/>
      <c r="AR195" s="719"/>
    </row>
    <row r="196" spans="1:46" s="685" customFormat="1" ht="17.100000000000001" customHeight="1">
      <c r="A196" s="1232"/>
      <c r="B196" s="1232"/>
      <c r="C196" s="1232"/>
      <c r="D196" s="1232"/>
      <c r="E196" s="1232">
        <v>1</v>
      </c>
      <c r="F196" s="1008"/>
      <c r="G196" s="1017"/>
      <c r="H196" s="1018"/>
      <c r="I196" s="1019"/>
      <c r="J196" s="1009"/>
      <c r="K196" s="1150"/>
      <c r="L196" s="1271" t="str">
        <f>mergeValue(A196) &amp;"."&amp; mergeValue(B196)&amp;"."&amp; mergeValue(C196)&amp;"."&amp; mergeValue(D196)&amp;"."&amp; mergeValue(E196)</f>
        <v>1.1.1.1.1</v>
      </c>
      <c r="M196" s="1272"/>
      <c r="N196" s="1228" t="s">
        <v>84</v>
      </c>
      <c r="O196" s="1266"/>
      <c r="P196" s="1262">
        <v>1</v>
      </c>
      <c r="Q196" s="1291"/>
      <c r="R196" s="1228" t="s">
        <v>84</v>
      </c>
      <c r="S196" s="1266"/>
      <c r="T196" s="1262">
        <v>1</v>
      </c>
      <c r="U196" s="1291"/>
      <c r="V196" s="1228" t="s">
        <v>84</v>
      </c>
      <c r="W196" s="701"/>
      <c r="X196" s="689">
        <v>1</v>
      </c>
      <c r="Y196" s="1092"/>
      <c r="Z196" s="671"/>
      <c r="AA196" s="671"/>
      <c r="AB196" s="1238"/>
      <c r="AC196" s="1228" t="s">
        <v>83</v>
      </c>
      <c r="AD196" s="1238"/>
      <c r="AE196" s="1228" t="s">
        <v>83</v>
      </c>
      <c r="AF196" s="715"/>
      <c r="AG196" s="1259" t="s">
        <v>679</v>
      </c>
      <c r="AH196" s="719" t="str">
        <f>strCheckDate(Z197:AF197)</f>
        <v/>
      </c>
      <c r="AI196" s="722" t="str">
        <f>IF(AND(COUNTIF(AJ191:AJ191,AJ196)&gt;1,AJ196&lt;&gt;""),"ErrUnique:HasDoubleConn","")</f>
        <v/>
      </c>
      <c r="AJ196" s="722"/>
      <c r="AK196" s="722"/>
      <c r="AL196" s="722"/>
      <c r="AM196" s="722"/>
      <c r="AN196" s="722"/>
      <c r="AO196" s="719"/>
      <c r="AP196" s="719"/>
      <c r="AQ196" s="719"/>
      <c r="AR196" s="719"/>
    </row>
    <row r="197" spans="1:46" s="685" customFormat="1" ht="17.100000000000001" customHeight="1">
      <c r="A197" s="1232"/>
      <c r="B197" s="1232"/>
      <c r="C197" s="1232"/>
      <c r="D197" s="1232"/>
      <c r="E197" s="1232"/>
      <c r="F197" s="1008"/>
      <c r="G197" s="1017"/>
      <c r="H197" s="1018"/>
      <c r="I197" s="1019"/>
      <c r="J197" s="1009"/>
      <c r="K197" s="1150"/>
      <c r="L197" s="1271"/>
      <c r="M197" s="1272"/>
      <c r="N197" s="1228"/>
      <c r="O197" s="1266"/>
      <c r="P197" s="1262"/>
      <c r="Q197" s="1291"/>
      <c r="R197" s="1228"/>
      <c r="S197" s="1266"/>
      <c r="T197" s="1262"/>
      <c r="U197" s="1291"/>
      <c r="V197" s="1228"/>
      <c r="W197" s="726"/>
      <c r="X197" s="705"/>
      <c r="Y197" s="705"/>
      <c r="Z197" s="707"/>
      <c r="AA197" s="603" t="str">
        <f>AB196 &amp; "-" &amp; AD196</f>
        <v>-</v>
      </c>
      <c r="AB197" s="1227"/>
      <c r="AC197" s="1228"/>
      <c r="AD197" s="1227"/>
      <c r="AE197" s="1228"/>
      <c r="AF197" s="673"/>
      <c r="AG197" s="1260"/>
      <c r="AH197" s="719"/>
      <c r="AI197" s="722"/>
      <c r="AJ197" s="722"/>
      <c r="AK197" s="722"/>
      <c r="AL197" s="722"/>
      <c r="AM197" s="722"/>
      <c r="AN197" s="722"/>
      <c r="AO197" s="719"/>
      <c r="AP197" s="719"/>
      <c r="AQ197" s="719"/>
      <c r="AR197" s="719"/>
    </row>
    <row r="198" spans="1:46" s="685" customFormat="1" ht="17.100000000000001" customHeight="1">
      <c r="A198" s="1232"/>
      <c r="B198" s="1232"/>
      <c r="C198" s="1232"/>
      <c r="D198" s="1232"/>
      <c r="E198" s="1232"/>
      <c r="F198" s="1008"/>
      <c r="G198" s="1017"/>
      <c r="H198" s="1018"/>
      <c r="I198" s="1019"/>
      <c r="J198" s="1009"/>
      <c r="K198" s="1150"/>
      <c r="L198" s="1271"/>
      <c r="M198" s="1272"/>
      <c r="N198" s="1228"/>
      <c r="O198" s="1266"/>
      <c r="P198" s="1262"/>
      <c r="Q198" s="1291"/>
      <c r="R198" s="1228"/>
      <c r="S198" s="602"/>
      <c r="T198" s="698"/>
      <c r="U198" s="705"/>
      <c r="V198" s="706"/>
      <c r="W198" s="706"/>
      <c r="X198" s="706"/>
      <c r="Y198" s="706"/>
      <c r="Z198" s="707"/>
      <c r="AA198" s="707"/>
      <c r="AB198" s="708"/>
      <c r="AC198" s="704"/>
      <c r="AD198" s="704"/>
      <c r="AE198" s="708"/>
      <c r="AF198" s="704"/>
      <c r="AG198" s="1260"/>
      <c r="AH198" s="719"/>
      <c r="AI198" s="722"/>
      <c r="AJ198" s="722"/>
      <c r="AK198" s="722"/>
      <c r="AL198" s="722"/>
      <c r="AM198" s="722"/>
      <c r="AN198" s="722"/>
      <c r="AO198" s="719"/>
      <c r="AP198" s="719"/>
      <c r="AQ198" s="719"/>
      <c r="AR198" s="719"/>
    </row>
    <row r="199" spans="1:46" s="685" customFormat="1" ht="17.100000000000001" customHeight="1">
      <c r="A199" s="1232"/>
      <c r="B199" s="1232"/>
      <c r="C199" s="1232"/>
      <c r="D199" s="1232"/>
      <c r="E199" s="1232"/>
      <c r="F199" s="1008"/>
      <c r="G199" s="1017"/>
      <c r="H199" s="1018"/>
      <c r="I199" s="1019"/>
      <c r="J199" s="1009"/>
      <c r="K199" s="1150"/>
      <c r="L199" s="1271"/>
      <c r="M199" s="1272"/>
      <c r="N199" s="1228"/>
      <c r="O199" s="709"/>
      <c r="P199" s="711"/>
      <c r="Q199" s="710"/>
      <c r="R199" s="706"/>
      <c r="S199" s="706"/>
      <c r="T199" s="706"/>
      <c r="U199" s="706"/>
      <c r="V199" s="706"/>
      <c r="W199" s="706"/>
      <c r="X199" s="706"/>
      <c r="Y199" s="706"/>
      <c r="Z199" s="707"/>
      <c r="AA199" s="707"/>
      <c r="AB199" s="708"/>
      <c r="AC199" s="704"/>
      <c r="AD199" s="704"/>
      <c r="AE199" s="708"/>
      <c r="AF199" s="704"/>
      <c r="AG199" s="1260"/>
      <c r="AH199" s="719"/>
      <c r="AI199" s="722"/>
      <c r="AJ199" s="722"/>
      <c r="AK199" s="722"/>
      <c r="AL199" s="722"/>
      <c r="AM199" s="722"/>
      <c r="AN199" s="722"/>
      <c r="AO199" s="719"/>
      <c r="AP199" s="719"/>
      <c r="AQ199" s="719"/>
      <c r="AR199" s="719"/>
    </row>
    <row r="200" spans="1:46" s="684" customFormat="1" ht="15" customHeight="1">
      <c r="A200" s="1232"/>
      <c r="B200" s="1232"/>
      <c r="C200" s="1232"/>
      <c r="D200" s="1232"/>
      <c r="E200" s="1016"/>
      <c r="F200" s="1010"/>
      <c r="G200" s="1012"/>
      <c r="H200" s="1010"/>
      <c r="I200" s="1019"/>
      <c r="J200" s="1009"/>
      <c r="K200" s="1003"/>
      <c r="L200" s="688"/>
      <c r="M200" s="697" t="s">
        <v>5</v>
      </c>
      <c r="N200" s="697"/>
      <c r="O200" s="697"/>
      <c r="P200" s="697"/>
      <c r="Q200" s="697"/>
      <c r="R200" s="697"/>
      <c r="S200" s="697"/>
      <c r="T200" s="697"/>
      <c r="U200" s="697"/>
      <c r="V200" s="697"/>
      <c r="W200" s="697"/>
      <c r="X200" s="697"/>
      <c r="Y200" s="697"/>
      <c r="Z200" s="697"/>
      <c r="AA200" s="697"/>
      <c r="AB200" s="697"/>
      <c r="AC200" s="697"/>
      <c r="AD200" s="697"/>
      <c r="AE200" s="697"/>
      <c r="AF200" s="697"/>
      <c r="AG200" s="1261"/>
      <c r="AH200" s="721"/>
      <c r="AI200" s="721"/>
      <c r="AJ200" s="723"/>
      <c r="AK200" s="723"/>
      <c r="AL200" s="723"/>
      <c r="AM200" s="723"/>
      <c r="AN200" s="723"/>
      <c r="AO200" s="721"/>
      <c r="AP200" s="721"/>
      <c r="AQ200" s="721"/>
      <c r="AR200" s="721"/>
    </row>
    <row r="201" spans="1:46" s="684" customFormat="1" ht="15" customHeight="1">
      <c r="A201" s="1232"/>
      <c r="B201" s="1232"/>
      <c r="C201" s="1232"/>
      <c r="D201" s="1016"/>
      <c r="E201" s="1016"/>
      <c r="F201" s="1010"/>
      <c r="G201" s="1017"/>
      <c r="H201" s="1010"/>
      <c r="I201" s="1003"/>
      <c r="J201" s="994"/>
      <c r="K201" s="1003"/>
      <c r="L201" s="688"/>
      <c r="M201" s="696" t="s">
        <v>17</v>
      </c>
      <c r="N201" s="696"/>
      <c r="O201" s="696"/>
      <c r="P201" s="696"/>
      <c r="Q201" s="696"/>
      <c r="R201" s="696"/>
      <c r="S201" s="696"/>
      <c r="T201" s="696"/>
      <c r="U201" s="696"/>
      <c r="V201" s="696"/>
      <c r="W201" s="696"/>
      <c r="X201" s="696"/>
      <c r="Y201" s="696"/>
      <c r="Z201" s="696"/>
      <c r="AA201" s="696"/>
      <c r="AB201" s="696"/>
      <c r="AC201" s="696"/>
      <c r="AD201" s="696"/>
      <c r="AE201" s="696"/>
      <c r="AF201" s="704"/>
      <c r="AG201" s="699"/>
      <c r="AH201" s="721"/>
      <c r="AI201" s="721"/>
      <c r="AJ201" s="723"/>
      <c r="AK201" s="723"/>
      <c r="AL201" s="723"/>
      <c r="AM201" s="723"/>
      <c r="AN201" s="723"/>
      <c r="AO201" s="721"/>
      <c r="AP201" s="721"/>
      <c r="AQ201" s="721"/>
      <c r="AR201" s="721"/>
    </row>
    <row r="202" spans="1:46" s="684" customFormat="1" ht="15" customHeight="1">
      <c r="A202" s="1232"/>
      <c r="B202" s="1232"/>
      <c r="C202" s="1016"/>
      <c r="D202" s="1016"/>
      <c r="E202" s="1016"/>
      <c r="F202" s="1010"/>
      <c r="G202" s="1017"/>
      <c r="H202" s="1010"/>
      <c r="I202" s="1003"/>
      <c r="J202" s="994"/>
      <c r="K202" s="1003"/>
      <c r="L202" s="688"/>
      <c r="M202" s="695" t="s">
        <v>18</v>
      </c>
      <c r="N202" s="695"/>
      <c r="O202" s="695"/>
      <c r="P202" s="695"/>
      <c r="Q202" s="695"/>
      <c r="R202" s="695"/>
      <c r="S202" s="695"/>
      <c r="T202" s="695"/>
      <c r="U202" s="695"/>
      <c r="V202" s="695"/>
      <c r="W202" s="695"/>
      <c r="X202" s="695"/>
      <c r="Y202" s="695"/>
      <c r="Z202" s="691"/>
      <c r="AA202" s="691"/>
      <c r="AB202" s="708"/>
      <c r="AC202" s="704"/>
      <c r="AD202" s="703"/>
      <c r="AE202" s="695"/>
      <c r="AF202" s="704"/>
      <c r="AG202" s="699"/>
      <c r="AH202" s="721"/>
      <c r="AI202" s="721"/>
      <c r="AJ202" s="721"/>
      <c r="AK202" s="721"/>
      <c r="AL202" s="721"/>
      <c r="AM202" s="721"/>
      <c r="AN202" s="721"/>
      <c r="AO202" s="721"/>
      <c r="AP202" s="721"/>
      <c r="AQ202" s="721"/>
      <c r="AR202" s="721"/>
    </row>
    <row r="203" spans="1:46" s="684" customFormat="1" ht="15" customHeight="1">
      <c r="A203" s="1232"/>
      <c r="B203" s="1016"/>
      <c r="C203" s="1016"/>
      <c r="D203" s="1016"/>
      <c r="E203" s="1016"/>
      <c r="F203" s="1010"/>
      <c r="G203" s="1017"/>
      <c r="H203" s="1010"/>
      <c r="I203" s="1003"/>
      <c r="J203" s="994"/>
      <c r="K203" s="1003"/>
      <c r="L203" s="688"/>
      <c r="M203" s="698" t="s">
        <v>19</v>
      </c>
      <c r="N203" s="698"/>
      <c r="O203" s="698"/>
      <c r="P203" s="698"/>
      <c r="Q203" s="698"/>
      <c r="R203" s="698"/>
      <c r="S203" s="698"/>
      <c r="T203" s="698"/>
      <c r="U203" s="698"/>
      <c r="V203" s="698"/>
      <c r="W203" s="698"/>
      <c r="X203" s="698"/>
      <c r="Y203" s="698"/>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989"/>
      <c r="B204" s="989"/>
      <c r="C204" s="989"/>
      <c r="D204" s="989"/>
      <c r="E204" s="989"/>
      <c r="F204" s="989"/>
      <c r="G204" s="1002"/>
      <c r="H204" s="1003"/>
      <c r="I204" s="993"/>
      <c r="J204" s="994"/>
      <c r="K204" s="989"/>
      <c r="L204" s="688"/>
      <c r="M204" s="705" t="s">
        <v>308</v>
      </c>
      <c r="N204" s="705"/>
      <c r="O204" s="705"/>
      <c r="P204" s="705"/>
      <c r="Q204" s="705"/>
      <c r="R204" s="705"/>
      <c r="S204" s="705"/>
      <c r="T204" s="705"/>
      <c r="U204" s="705"/>
      <c r="V204" s="705"/>
      <c r="W204" s="705"/>
      <c r="X204" s="705"/>
      <c r="Y204" s="705"/>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34"/>
      <c r="R206" s="157"/>
      <c r="S206" s="157"/>
      <c r="T206" s="157"/>
      <c r="U206" s="1234"/>
      <c r="V206" s="157"/>
      <c r="W206" s="157"/>
      <c r="X206" s="157"/>
      <c r="Y206" s="1089"/>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4"/>
      <c r="R207" s="157"/>
      <c r="S207" s="157"/>
      <c r="T207" s="157"/>
      <c r="U207" s="1234"/>
      <c r="V207" s="157"/>
      <c r="W207" s="157"/>
      <c r="X207" s="157"/>
      <c r="Y207" s="157"/>
      <c r="Z207" s="157"/>
      <c r="AA207" s="157"/>
      <c r="AB207" s="157"/>
      <c r="AC207" s="157"/>
    </row>
    <row r="208" spans="1:46" ht="15" customHeight="1">
      <c r="G208" s="156"/>
      <c r="H208" s="157"/>
      <c r="I208" s="157"/>
      <c r="J208" s="85"/>
      <c r="K208" s="157"/>
      <c r="L208" s="157"/>
      <c r="M208" s="157"/>
      <c r="N208" s="157"/>
      <c r="O208" s="157"/>
      <c r="Q208" s="1234"/>
      <c r="V208" s="157"/>
      <c r="W208" s="157"/>
      <c r="X208" s="157"/>
      <c r="Z208" s="157"/>
      <c r="AA208" s="157"/>
      <c r="AB208" s="157"/>
      <c r="AC208" s="730"/>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1"/>
      <c r="B210" s="731"/>
      <c r="C210" s="731"/>
      <c r="D210" s="731"/>
      <c r="E210" s="731"/>
      <c r="F210" s="731"/>
      <c r="G210" s="734"/>
      <c r="H210" s="735"/>
      <c r="I210" s="735"/>
      <c r="J210" s="732"/>
      <c r="K210" s="735"/>
      <c r="L210" s="735"/>
      <c r="M210" s="735"/>
      <c r="N210" s="1316" t="s">
        <v>84</v>
      </c>
      <c r="O210" s="1266"/>
      <c r="P210" s="1262">
        <v>1</v>
      </c>
      <c r="Q210" s="1285"/>
      <c r="R210" s="1228" t="s">
        <v>83</v>
      </c>
      <c r="S210" s="1317"/>
      <c r="T210" s="1308">
        <v>1</v>
      </c>
      <c r="U210" s="1235"/>
      <c r="V210" s="1228" t="s">
        <v>83</v>
      </c>
      <c r="W210" s="837"/>
      <c r="X210" s="738">
        <v>1</v>
      </c>
      <c r="Y210" s="1089"/>
      <c r="Z210" s="735"/>
      <c r="AA210" s="735"/>
      <c r="AB210" s="735"/>
      <c r="AC210" s="735"/>
      <c r="AD210" s="735"/>
      <c r="AE210" s="731"/>
      <c r="AF210" s="729"/>
      <c r="AG210" s="729"/>
      <c r="AH210" s="729"/>
      <c r="AI210" s="729"/>
      <c r="AJ210" s="729"/>
      <c r="AK210" s="729"/>
      <c r="AL210" s="729"/>
      <c r="AM210" s="729"/>
      <c r="AN210" s="729"/>
      <c r="AO210" s="729"/>
      <c r="AP210" s="729"/>
      <c r="AQ210" s="729"/>
      <c r="AR210" s="729"/>
      <c r="AS210" s="729"/>
      <c r="AT210" s="729"/>
      <c r="AU210" s="729"/>
      <c r="AV210" s="729"/>
      <c r="AW210" s="729"/>
      <c r="AX210" s="729"/>
      <c r="AY210" s="729"/>
      <c r="AZ210" s="729"/>
      <c r="BA210" s="729"/>
      <c r="BB210" s="729"/>
      <c r="BC210" s="729"/>
      <c r="BD210" s="729"/>
      <c r="BE210" s="729"/>
      <c r="BF210" s="729"/>
      <c r="BG210" s="729"/>
      <c r="BH210" s="729"/>
      <c r="BI210" s="729"/>
      <c r="BJ210" s="729"/>
      <c r="BK210" s="729"/>
      <c r="BL210" s="729"/>
      <c r="BM210" s="729"/>
      <c r="BN210" s="729"/>
      <c r="BO210" s="729"/>
      <c r="BP210" s="729"/>
      <c r="BQ210" s="729"/>
      <c r="BR210" s="729"/>
      <c r="BS210" s="729"/>
      <c r="BT210" s="729"/>
      <c r="BU210" s="729"/>
      <c r="BV210" s="729"/>
      <c r="BW210" s="729"/>
      <c r="BX210" s="729"/>
      <c r="BY210" s="729"/>
      <c r="BZ210" s="729"/>
      <c r="CA210" s="729"/>
      <c r="CB210" s="729"/>
      <c r="CC210" s="729"/>
      <c r="CD210" s="729"/>
      <c r="CE210" s="729"/>
    </row>
    <row r="211" spans="1:83" ht="15" customHeight="1">
      <c r="A211" s="731"/>
      <c r="B211" s="731"/>
      <c r="C211" s="731"/>
      <c r="D211" s="731"/>
      <c r="E211" s="731"/>
      <c r="F211" s="731"/>
      <c r="G211" s="734"/>
      <c r="H211" s="735"/>
      <c r="I211" s="735"/>
      <c r="J211" s="732"/>
      <c r="K211" s="735"/>
      <c r="L211" s="735"/>
      <c r="M211" s="735"/>
      <c r="N211" s="1316"/>
      <c r="O211" s="1266"/>
      <c r="P211" s="1262"/>
      <c r="Q211" s="1285"/>
      <c r="R211" s="1228"/>
      <c r="S211" s="1318"/>
      <c r="T211" s="1309"/>
      <c r="U211" s="1235"/>
      <c r="V211" s="1228"/>
      <c r="W211" s="736"/>
      <c r="X211" s="736"/>
      <c r="Y211" s="736" t="s">
        <v>711</v>
      </c>
      <c r="Z211" s="735"/>
      <c r="AA211" s="735"/>
      <c r="AB211" s="735"/>
      <c r="AC211" s="735"/>
      <c r="AD211" s="735"/>
      <c r="AE211" s="735"/>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16"/>
      <c r="O212" s="1266"/>
      <c r="P212" s="1262"/>
      <c r="Q212" s="1285"/>
      <c r="R212" s="1228"/>
      <c r="S212" s="733"/>
      <c r="T212" s="733"/>
      <c r="U212" s="736" t="s">
        <v>712</v>
      </c>
      <c r="V212" s="836"/>
      <c r="W212" s="737"/>
      <c r="X212" s="737"/>
      <c r="Y212" s="737"/>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28"/>
      <c r="O213" s="834"/>
      <c r="P213" s="834"/>
      <c r="Q213" s="835"/>
      <c r="R213" s="836"/>
      <c r="S213" s="737"/>
      <c r="T213" s="737"/>
      <c r="U213" s="737"/>
      <c r="V213" s="737"/>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2" customFormat="1" ht="18.75" customHeight="1">
      <c r="X216" s="721"/>
      <c r="Y216" s="721"/>
      <c r="Z216" s="721"/>
      <c r="AA216" s="721"/>
      <c r="AB216" s="721"/>
      <c r="AC216" s="721"/>
      <c r="AD216" s="721"/>
      <c r="AE216" s="721"/>
      <c r="AF216" s="721"/>
      <c r="AG216" s="721"/>
      <c r="AH216" s="721"/>
      <c r="AI216" s="721"/>
      <c r="AJ216" s="721"/>
    </row>
    <row r="217" spans="1:83" s="35" customFormat="1" ht="17.100000000000001" customHeight="1">
      <c r="G217" s="35" t="s">
        <v>13</v>
      </c>
      <c r="I217" s="35" t="s">
        <v>744</v>
      </c>
      <c r="V217" s="158"/>
      <c r="X217" s="217"/>
      <c r="Y217" s="217"/>
      <c r="Z217" s="217"/>
      <c r="AA217" s="217"/>
      <c r="AB217" s="217"/>
      <c r="AC217" s="217"/>
      <c r="AD217" s="217"/>
      <c r="AE217" s="217"/>
      <c r="AF217" s="217"/>
      <c r="AG217" s="217"/>
      <c r="AH217" s="217"/>
      <c r="AI217" s="217"/>
      <c r="AJ217" s="217"/>
    </row>
    <row r="218" spans="1:83" s="742" customFormat="1" ht="17.100000000000001" customHeight="1">
      <c r="L218" s="122"/>
      <c r="M218" s="122"/>
      <c r="N218" s="122"/>
      <c r="O218" s="122"/>
      <c r="P218" s="122"/>
      <c r="Q218" s="122"/>
      <c r="R218" s="122"/>
      <c r="S218" s="122"/>
      <c r="T218" s="122"/>
      <c r="U218" s="122"/>
      <c r="V218" s="122"/>
      <c r="W218" s="122"/>
      <c r="X218" s="721"/>
      <c r="Y218" s="721"/>
      <c r="Z218" s="721"/>
      <c r="AA218" s="721"/>
      <c r="AB218" s="721"/>
      <c r="AC218" s="721"/>
      <c r="AD218" s="721"/>
      <c r="AE218" s="721"/>
      <c r="AF218" s="721"/>
      <c r="AG218" s="721"/>
      <c r="AH218" s="721"/>
      <c r="AI218" s="721"/>
      <c r="AJ218" s="721"/>
    </row>
    <row r="219" spans="1:83" s="799" customFormat="1" ht="22.5">
      <c r="A219" s="1232">
        <v>1</v>
      </c>
      <c r="B219" s="883"/>
      <c r="C219" s="883"/>
      <c r="D219" s="883"/>
      <c r="E219" s="884"/>
      <c r="F219" s="885"/>
      <c r="G219" s="885"/>
      <c r="H219" s="885"/>
      <c r="I219" s="886"/>
      <c r="J219" s="881"/>
      <c r="K219" s="888"/>
      <c r="L219" s="781">
        <f>mergeValue(A219)</f>
        <v>1</v>
      </c>
      <c r="M219" s="641" t="s">
        <v>20</v>
      </c>
      <c r="N219" s="646"/>
      <c r="O219" s="1288"/>
      <c r="P219" s="1289"/>
      <c r="Q219" s="1289"/>
      <c r="R219" s="1289"/>
      <c r="S219" s="1289"/>
      <c r="T219" s="1289"/>
      <c r="U219" s="1289"/>
      <c r="V219" s="1290"/>
      <c r="W219" s="630" t="s">
        <v>475</v>
      </c>
      <c r="X219" s="808"/>
      <c r="Y219" s="829"/>
      <c r="Z219" s="829" t="str">
        <f t="shared" ref="Z219:Z232" si="3">IF(M219="","",M219 )</f>
        <v>Наименование тарифа</v>
      </c>
      <c r="AA219" s="829"/>
      <c r="AB219" s="829"/>
      <c r="AC219" s="829"/>
      <c r="AD219" s="808"/>
      <c r="AE219" s="808"/>
      <c r="AF219" s="808"/>
      <c r="AG219" s="808"/>
      <c r="AH219" s="808"/>
      <c r="AI219" s="808"/>
      <c r="AJ219" s="808"/>
    </row>
    <row r="220" spans="1:83" s="799" customFormat="1" ht="22.5">
      <c r="A220" s="1232"/>
      <c r="B220" s="1232">
        <v>1</v>
      </c>
      <c r="C220" s="883"/>
      <c r="D220" s="883"/>
      <c r="E220" s="885"/>
      <c r="F220" s="885"/>
      <c r="G220" s="885"/>
      <c r="H220" s="885"/>
      <c r="I220" s="880"/>
      <c r="J220" s="879"/>
      <c r="K220" s="882"/>
      <c r="L220" s="781" t="str">
        <f>mergeValue(A220) &amp;"."&amp; mergeValue(B220)</f>
        <v>1.1</v>
      </c>
      <c r="M220" s="692" t="s">
        <v>16</v>
      </c>
      <c r="N220" s="646"/>
      <c r="O220" s="1288"/>
      <c r="P220" s="1289"/>
      <c r="Q220" s="1289"/>
      <c r="R220" s="1289"/>
      <c r="S220" s="1289"/>
      <c r="T220" s="1289"/>
      <c r="U220" s="1289"/>
      <c r="V220" s="1290"/>
      <c r="W220" s="630" t="s">
        <v>476</v>
      </c>
      <c r="X220" s="808"/>
      <c r="Y220" s="829"/>
      <c r="Z220" s="829" t="str">
        <f t="shared" si="3"/>
        <v>Территория действия тарифа</v>
      </c>
      <c r="AA220" s="829"/>
      <c r="AB220" s="829"/>
      <c r="AC220" s="829"/>
      <c r="AD220" s="808"/>
      <c r="AE220" s="808"/>
      <c r="AF220" s="808"/>
      <c r="AG220" s="808"/>
      <c r="AH220" s="808"/>
      <c r="AI220" s="808"/>
      <c r="AJ220" s="808"/>
    </row>
    <row r="221" spans="1:83" s="799" customFormat="1" ht="22.5">
      <c r="A221" s="1232"/>
      <c r="B221" s="1232"/>
      <c r="C221" s="1232">
        <v>1</v>
      </c>
      <c r="D221" s="883"/>
      <c r="E221" s="885"/>
      <c r="F221" s="885"/>
      <c r="G221" s="885"/>
      <c r="H221" s="885"/>
      <c r="I221" s="887"/>
      <c r="J221" s="879"/>
      <c r="K221" s="882"/>
      <c r="L221" s="781" t="str">
        <f>mergeValue(A221) &amp;"."&amp; mergeValue(B221)&amp;"."&amp; mergeValue(C221)</f>
        <v>1.1.1</v>
      </c>
      <c r="M221" s="693" t="s">
        <v>7</v>
      </c>
      <c r="N221" s="646"/>
      <c r="O221" s="1288"/>
      <c r="P221" s="1289"/>
      <c r="Q221" s="1289"/>
      <c r="R221" s="1289"/>
      <c r="S221" s="1289"/>
      <c r="T221" s="1289"/>
      <c r="U221" s="1289"/>
      <c r="V221" s="1290"/>
      <c r="W221" s="630" t="s">
        <v>632</v>
      </c>
      <c r="X221" s="808"/>
      <c r="Y221" s="829"/>
      <c r="Z221" s="829" t="str">
        <f t="shared" si="3"/>
        <v xml:space="preserve">Наименование системы теплоснабжения </v>
      </c>
      <c r="AA221" s="829"/>
      <c r="AB221" s="829"/>
      <c r="AC221" s="829"/>
      <c r="AD221" s="808"/>
      <c r="AE221" s="808"/>
      <c r="AF221" s="808"/>
      <c r="AG221" s="808"/>
      <c r="AH221" s="808"/>
      <c r="AI221" s="808"/>
      <c r="AJ221" s="808"/>
    </row>
    <row r="222" spans="1:83" s="799" customFormat="1" ht="22.5">
      <c r="A222" s="1232"/>
      <c r="B222" s="1232"/>
      <c r="C222" s="1232"/>
      <c r="D222" s="1232">
        <v>1</v>
      </c>
      <c r="E222" s="885"/>
      <c r="F222" s="885"/>
      <c r="G222" s="885"/>
      <c r="H222" s="885"/>
      <c r="I222" s="887"/>
      <c r="J222" s="879"/>
      <c r="K222" s="882"/>
      <c r="L222" s="781" t="str">
        <f>mergeValue(A222) &amp;"."&amp; mergeValue(B222)&amp;"."&amp; mergeValue(C222)&amp;"."&amp; mergeValue(D222)</f>
        <v>1.1.1.1</v>
      </c>
      <c r="M222" s="694" t="s">
        <v>22</v>
      </c>
      <c r="N222" s="646"/>
      <c r="O222" s="1288"/>
      <c r="P222" s="1289"/>
      <c r="Q222" s="1289"/>
      <c r="R222" s="1289"/>
      <c r="S222" s="1289"/>
      <c r="T222" s="1289"/>
      <c r="U222" s="1289"/>
      <c r="V222" s="1290"/>
      <c r="W222" s="630" t="s">
        <v>633</v>
      </c>
      <c r="X222" s="808"/>
      <c r="Y222" s="829"/>
      <c r="Z222" s="829" t="str">
        <f t="shared" si="3"/>
        <v xml:space="preserve">Источник тепловой энергии  </v>
      </c>
      <c r="AA222" s="829"/>
      <c r="AB222" s="829"/>
      <c r="AC222" s="829"/>
      <c r="AD222" s="808"/>
      <c r="AE222" s="808"/>
      <c r="AF222" s="808"/>
      <c r="AG222" s="808"/>
      <c r="AH222" s="808"/>
      <c r="AI222" s="808"/>
      <c r="AJ222" s="808"/>
    </row>
    <row r="223" spans="1:83" s="799" customFormat="1" ht="101.25">
      <c r="A223" s="1232"/>
      <c r="B223" s="1232"/>
      <c r="C223" s="1232"/>
      <c r="D223" s="1232"/>
      <c r="E223" s="1232">
        <v>1</v>
      </c>
      <c r="F223" s="885"/>
      <c r="G223" s="885"/>
      <c r="H223" s="883">
        <v>1</v>
      </c>
      <c r="I223" s="1232">
        <v>1</v>
      </c>
      <c r="J223" s="885"/>
      <c r="K223" s="890"/>
      <c r="L223" s="781" t="str">
        <f>mergeValue(A223) &amp;"."&amp; mergeValue(B223)&amp;"."&amp; mergeValue(C223)&amp;"."&amp; mergeValue(D223)&amp;"."&amp; mergeValue(E223)</f>
        <v>1.1.1.1.1</v>
      </c>
      <c r="M223" s="554" t="s">
        <v>9</v>
      </c>
      <c r="N223" s="646"/>
      <c r="O223" s="1235"/>
      <c r="P223" s="1236"/>
      <c r="Q223" s="1236"/>
      <c r="R223" s="1236"/>
      <c r="S223" s="1236"/>
      <c r="T223" s="1236"/>
      <c r="U223" s="1236"/>
      <c r="V223" s="1237"/>
      <c r="W223" s="630" t="s">
        <v>637</v>
      </c>
      <c r="X223" s="808"/>
      <c r="Y223" s="829"/>
      <c r="Z223" s="829" t="str">
        <f t="shared" si="3"/>
        <v>Схема подключения теплопотребляющей установки к коллектору источника тепловой энергии</v>
      </c>
      <c r="AA223" s="829"/>
      <c r="AB223" s="829"/>
      <c r="AC223" s="829"/>
      <c r="AD223" s="808"/>
      <c r="AE223" s="808"/>
      <c r="AF223" s="808"/>
      <c r="AG223" s="808"/>
      <c r="AH223" s="808"/>
      <c r="AI223" s="808"/>
      <c r="AJ223" s="808"/>
    </row>
    <row r="224" spans="1:83" s="799" customFormat="1" ht="90">
      <c r="A224" s="1232"/>
      <c r="B224" s="1232"/>
      <c r="C224" s="1232"/>
      <c r="D224" s="1232"/>
      <c r="E224" s="1232"/>
      <c r="F224" s="1232">
        <v>1</v>
      </c>
      <c r="G224" s="883"/>
      <c r="H224" s="883"/>
      <c r="I224" s="1232"/>
      <c r="J224" s="1232">
        <v>1</v>
      </c>
      <c r="K224" s="891"/>
      <c r="L224" s="781" t="str">
        <f>mergeValue(A224) &amp;"."&amp; mergeValue(B224)&amp;"."&amp; mergeValue(C224)&amp;"."&amp; mergeValue(D224)&amp;"."&amp; mergeValue(E224)&amp;"."&amp; mergeValue(F224)</f>
        <v>1.1.1.1.1.1</v>
      </c>
      <c r="M224" s="555" t="s">
        <v>10</v>
      </c>
      <c r="N224" s="646"/>
      <c r="O224" s="1235"/>
      <c r="P224" s="1236"/>
      <c r="Q224" s="1236"/>
      <c r="R224" s="1236"/>
      <c r="S224" s="1236"/>
      <c r="T224" s="1236"/>
      <c r="U224" s="1236"/>
      <c r="V224" s="1237"/>
      <c r="W224" s="630" t="s">
        <v>635</v>
      </c>
      <c r="X224" s="808"/>
      <c r="Y224" s="829"/>
      <c r="Z224" s="829" t="str">
        <f t="shared" si="3"/>
        <v>Группа потребителей</v>
      </c>
      <c r="AA224" s="829"/>
      <c r="AB224" s="829"/>
      <c r="AC224" s="829"/>
      <c r="AD224" s="808"/>
      <c r="AE224" s="808"/>
      <c r="AF224" s="808"/>
      <c r="AG224" s="808"/>
      <c r="AH224" s="808"/>
      <c r="AI224" s="808"/>
      <c r="AJ224" s="808"/>
    </row>
    <row r="225" spans="1:85" s="799" customFormat="1" ht="195.75" customHeight="1">
      <c r="A225" s="1232"/>
      <c r="B225" s="1232"/>
      <c r="C225" s="1232"/>
      <c r="D225" s="1232"/>
      <c r="E225" s="1232"/>
      <c r="F225" s="1232"/>
      <c r="G225" s="883">
        <v>1</v>
      </c>
      <c r="H225" s="883"/>
      <c r="I225" s="1232"/>
      <c r="J225" s="1232"/>
      <c r="K225" s="891">
        <v>1</v>
      </c>
      <c r="L225" s="781" t="str">
        <f>mergeValue(A225) &amp;"."&amp; mergeValue(B225)&amp;"."&amp; mergeValue(C225)&amp;"."&amp; mergeValue(D225)&amp;"."&amp; mergeValue(E225)&amp;"."&amp; mergeValue(F225)&amp;"."&amp; mergeValue(G225)</f>
        <v>1.1.1.1.1.1.1</v>
      </c>
      <c r="M225" s="1065"/>
      <c r="N225" s="646"/>
      <c r="O225" s="763"/>
      <c r="P225" s="763"/>
      <c r="Q225" s="763"/>
      <c r="R225" s="1227"/>
      <c r="S225" s="1228" t="s">
        <v>83</v>
      </c>
      <c r="T225" s="1227"/>
      <c r="U225" s="1228" t="s">
        <v>83</v>
      </c>
      <c r="V225" s="763"/>
      <c r="W225" s="1202" t="s">
        <v>654</v>
      </c>
      <c r="X225" s="808" t="str">
        <f>strCheckDate(O226:V226)</f>
        <v/>
      </c>
      <c r="Y225" s="829"/>
      <c r="Z225" s="829" t="str">
        <f t="shared" si="3"/>
        <v/>
      </c>
      <c r="AA225" s="829"/>
      <c r="AB225" s="829"/>
      <c r="AC225" s="829"/>
      <c r="AD225" s="808"/>
      <c r="AE225" s="808"/>
      <c r="AF225" s="808"/>
      <c r="AG225" s="808"/>
      <c r="AH225" s="808"/>
      <c r="AI225" s="808"/>
      <c r="AJ225" s="808"/>
    </row>
    <row r="226" spans="1:85" s="799" customFormat="1" ht="14.25" hidden="1" customHeight="1">
      <c r="A226" s="1232"/>
      <c r="B226" s="1232"/>
      <c r="C226" s="1232"/>
      <c r="D226" s="1232"/>
      <c r="E226" s="1232"/>
      <c r="F226" s="1232"/>
      <c r="G226" s="883"/>
      <c r="H226" s="883"/>
      <c r="I226" s="1232"/>
      <c r="J226" s="1232"/>
      <c r="K226" s="891"/>
      <c r="L226" s="800"/>
      <c r="M226" s="646"/>
      <c r="N226" s="646"/>
      <c r="O226" s="763"/>
      <c r="P226" s="763"/>
      <c r="Q226" s="769" t="str">
        <f>R225 &amp; "-" &amp; T225</f>
        <v>-</v>
      </c>
      <c r="R226" s="1227"/>
      <c r="S226" s="1228"/>
      <c r="T226" s="1227"/>
      <c r="U226" s="1228"/>
      <c r="V226" s="763"/>
      <c r="W226" s="1202"/>
      <c r="X226" s="808"/>
      <c r="Y226" s="829"/>
      <c r="Z226" s="829" t="str">
        <f t="shared" si="3"/>
        <v/>
      </c>
      <c r="AA226" s="829"/>
      <c r="AB226" s="829"/>
      <c r="AC226" s="829"/>
      <c r="AD226" s="808"/>
      <c r="AE226" s="808"/>
      <c r="AF226" s="808"/>
      <c r="AG226" s="808"/>
      <c r="AH226" s="808"/>
      <c r="AI226" s="808"/>
      <c r="AJ226" s="808"/>
    </row>
    <row r="227" spans="1:85" s="799" customFormat="1" ht="15" customHeight="1">
      <c r="A227" s="1232"/>
      <c r="B227" s="1232"/>
      <c r="C227" s="1232"/>
      <c r="D227" s="1232"/>
      <c r="E227" s="1232"/>
      <c r="F227" s="1232"/>
      <c r="G227" s="885"/>
      <c r="H227" s="883"/>
      <c r="I227" s="1232"/>
      <c r="J227" s="1232"/>
      <c r="K227" s="890"/>
      <c r="L227" s="688"/>
      <c r="M227" s="557" t="s">
        <v>25</v>
      </c>
      <c r="N227" s="765"/>
      <c r="O227" s="765"/>
      <c r="P227" s="765"/>
      <c r="Q227" s="765"/>
      <c r="R227" s="765"/>
      <c r="S227" s="765"/>
      <c r="T227" s="765"/>
      <c r="U227" s="765"/>
      <c r="V227" s="762"/>
      <c r="W227" s="1202"/>
      <c r="X227" s="808"/>
      <c r="Y227" s="829"/>
      <c r="Z227" s="829" t="str">
        <f t="shared" si="3"/>
        <v>Добавить вид теплоносителя (параметры теплоносителя)</v>
      </c>
      <c r="AA227" s="829"/>
      <c r="AB227" s="829"/>
      <c r="AC227" s="829"/>
      <c r="AD227" s="808"/>
      <c r="AE227" s="808"/>
      <c r="AF227" s="808"/>
      <c r="AG227" s="808"/>
      <c r="AH227" s="808"/>
      <c r="AI227" s="808"/>
      <c r="AJ227" s="808"/>
    </row>
    <row r="228" spans="1:85" s="799" customFormat="1" ht="15" customHeight="1">
      <c r="A228" s="1232"/>
      <c r="B228" s="1232"/>
      <c r="C228" s="1232"/>
      <c r="D228" s="1232"/>
      <c r="E228" s="1232"/>
      <c r="F228" s="885"/>
      <c r="G228" s="885"/>
      <c r="H228" s="883"/>
      <c r="I228" s="1232"/>
      <c r="J228" s="885"/>
      <c r="K228" s="890"/>
      <c r="L228" s="688"/>
      <c r="M228" s="556" t="s">
        <v>11</v>
      </c>
      <c r="N228" s="765"/>
      <c r="O228" s="765"/>
      <c r="P228" s="765"/>
      <c r="Q228" s="765"/>
      <c r="R228" s="765"/>
      <c r="S228" s="765"/>
      <c r="T228" s="765"/>
      <c r="U228" s="764"/>
      <c r="V228" s="765"/>
      <c r="W228" s="665"/>
      <c r="X228" s="808"/>
      <c r="Y228" s="829"/>
      <c r="Z228" s="829" t="str">
        <f t="shared" si="3"/>
        <v>Добавить группу потребителей</v>
      </c>
      <c r="AA228" s="829"/>
      <c r="AB228" s="829"/>
      <c r="AC228" s="829"/>
      <c r="AD228" s="808"/>
      <c r="AE228" s="808"/>
      <c r="AF228" s="808"/>
      <c r="AG228" s="808"/>
      <c r="AH228" s="808"/>
      <c r="AI228" s="808"/>
      <c r="AJ228" s="808"/>
    </row>
    <row r="229" spans="1:85" s="799" customFormat="1" ht="15" customHeight="1">
      <c r="A229" s="1232"/>
      <c r="B229" s="1232"/>
      <c r="C229" s="1232"/>
      <c r="D229" s="1232"/>
      <c r="E229" s="889"/>
      <c r="F229" s="885"/>
      <c r="G229" s="885"/>
      <c r="H229" s="885"/>
      <c r="I229" s="881"/>
      <c r="J229" s="878"/>
      <c r="K229" s="888"/>
      <c r="L229" s="688"/>
      <c r="M229" s="760" t="s">
        <v>12</v>
      </c>
      <c r="N229" s="765"/>
      <c r="O229" s="765"/>
      <c r="P229" s="765"/>
      <c r="Q229" s="765"/>
      <c r="R229" s="765"/>
      <c r="S229" s="765"/>
      <c r="T229" s="765"/>
      <c r="U229" s="764"/>
      <c r="V229" s="765"/>
      <c r="W229" s="665"/>
      <c r="X229" s="808"/>
      <c r="Y229" s="829"/>
      <c r="Z229" s="829" t="str">
        <f t="shared" si="3"/>
        <v>Добавить схему подключения</v>
      </c>
      <c r="AA229" s="829"/>
      <c r="AB229" s="829"/>
      <c r="AC229" s="829"/>
      <c r="AD229" s="808"/>
      <c r="AE229" s="808"/>
      <c r="AF229" s="808"/>
      <c r="AG229" s="808"/>
      <c r="AH229" s="808"/>
      <c r="AI229" s="808"/>
      <c r="AJ229" s="808"/>
    </row>
    <row r="230" spans="1:85" s="799" customFormat="1" ht="15" customHeight="1">
      <c r="A230" s="1232"/>
      <c r="B230" s="1232"/>
      <c r="C230" s="1232"/>
      <c r="D230" s="889"/>
      <c r="E230" s="889"/>
      <c r="F230" s="885"/>
      <c r="G230" s="885"/>
      <c r="H230" s="885"/>
      <c r="I230" s="881"/>
      <c r="J230" s="878"/>
      <c r="K230" s="888"/>
      <c r="L230" s="688"/>
      <c r="M230" s="759" t="s">
        <v>17</v>
      </c>
      <c r="N230" s="765"/>
      <c r="O230" s="765"/>
      <c r="P230" s="765"/>
      <c r="Q230" s="765"/>
      <c r="R230" s="765"/>
      <c r="S230" s="765"/>
      <c r="T230" s="765"/>
      <c r="U230" s="764"/>
      <c r="V230" s="765"/>
      <c r="W230" s="665"/>
      <c r="X230" s="808"/>
      <c r="Y230" s="829"/>
      <c r="Z230" s="829" t="str">
        <f t="shared" si="3"/>
        <v>Добавить источник тепловой энергии</v>
      </c>
      <c r="AA230" s="829"/>
      <c r="AB230" s="829"/>
      <c r="AC230" s="829"/>
      <c r="AD230" s="808"/>
      <c r="AE230" s="808"/>
      <c r="AF230" s="808"/>
      <c r="AG230" s="808"/>
      <c r="AH230" s="808"/>
      <c r="AI230" s="808"/>
      <c r="AJ230" s="808"/>
    </row>
    <row r="231" spans="1:85" s="799" customFormat="1" ht="15" customHeight="1">
      <c r="A231" s="1232"/>
      <c r="B231" s="1232"/>
      <c r="C231" s="889"/>
      <c r="D231" s="889"/>
      <c r="E231" s="889"/>
      <c r="F231" s="889"/>
      <c r="G231" s="894"/>
      <c r="H231" s="881"/>
      <c r="I231" s="892"/>
      <c r="J231" s="878"/>
      <c r="K231" s="893"/>
      <c r="L231" s="688"/>
      <c r="M231" s="758" t="s">
        <v>18</v>
      </c>
      <c r="N231" s="765"/>
      <c r="O231" s="765"/>
      <c r="P231" s="765"/>
      <c r="Q231" s="765"/>
      <c r="R231" s="765"/>
      <c r="S231" s="765"/>
      <c r="T231" s="765"/>
      <c r="U231" s="764"/>
      <c r="V231" s="765"/>
      <c r="W231" s="665"/>
      <c r="X231" s="808"/>
      <c r="Y231" s="829"/>
      <c r="Z231" s="829" t="str">
        <f t="shared" si="3"/>
        <v>Добавить наименование системы теплоснабжения</v>
      </c>
      <c r="AA231" s="829"/>
      <c r="AB231" s="829"/>
      <c r="AC231" s="829"/>
      <c r="AD231" s="808"/>
      <c r="AE231" s="808"/>
      <c r="AF231" s="808"/>
      <c r="AG231" s="808"/>
      <c r="AH231" s="808"/>
      <c r="AI231" s="808"/>
      <c r="AJ231" s="808"/>
    </row>
    <row r="232" spans="1:85" s="799" customFormat="1" ht="15" customHeight="1">
      <c r="A232" s="1232"/>
      <c r="B232" s="889"/>
      <c r="C232" s="889"/>
      <c r="D232" s="889"/>
      <c r="E232" s="889"/>
      <c r="F232" s="889"/>
      <c r="G232" s="894"/>
      <c r="H232" s="881"/>
      <c r="I232" s="881"/>
      <c r="J232" s="878"/>
      <c r="K232" s="888"/>
      <c r="L232" s="688"/>
      <c r="M232" s="733" t="s">
        <v>19</v>
      </c>
      <c r="N232" s="765"/>
      <c r="O232" s="765"/>
      <c r="P232" s="765"/>
      <c r="Q232" s="765"/>
      <c r="R232" s="765"/>
      <c r="S232" s="765"/>
      <c r="T232" s="765"/>
      <c r="U232" s="764"/>
      <c r="V232" s="765"/>
      <c r="W232" s="665"/>
      <c r="X232" s="808"/>
      <c r="Y232" s="829"/>
      <c r="Z232" s="829" t="str">
        <f t="shared" si="3"/>
        <v>Добавить территорию действия тарифа</v>
      </c>
      <c r="AA232" s="829"/>
      <c r="AB232" s="829"/>
      <c r="AC232" s="829"/>
      <c r="AD232" s="808"/>
      <c r="AE232" s="808"/>
      <c r="AF232" s="808"/>
      <c r="AG232" s="808"/>
      <c r="AH232" s="808"/>
      <c r="AI232" s="808"/>
      <c r="AJ232" s="808"/>
    </row>
    <row r="233" spans="1:85" s="742" customFormat="1" ht="15" customHeight="1">
      <c r="A233" s="877"/>
      <c r="B233" s="877"/>
      <c r="C233" s="877"/>
      <c r="D233" s="877"/>
      <c r="E233" s="877"/>
      <c r="F233" s="877"/>
      <c r="G233" s="877"/>
      <c r="H233" s="877"/>
      <c r="I233" s="877"/>
      <c r="J233" s="877"/>
      <c r="K233" s="877"/>
      <c r="L233" s="493"/>
      <c r="M233" s="736" t="s">
        <v>308</v>
      </c>
      <c r="N233" s="765"/>
      <c r="O233" s="765"/>
      <c r="P233" s="765"/>
      <c r="Q233" s="765"/>
      <c r="R233" s="765"/>
      <c r="S233" s="765"/>
      <c r="T233" s="765"/>
      <c r="U233" s="764"/>
      <c r="V233" s="765"/>
      <c r="W233" s="765"/>
      <c r="X233" s="765"/>
      <c r="Y233" s="765"/>
      <c r="Z233" s="765"/>
      <c r="AA233" s="765"/>
      <c r="AB233" s="764"/>
      <c r="AC233" s="765"/>
      <c r="AD233" s="665"/>
      <c r="AE233" s="721"/>
      <c r="AF233" s="721"/>
      <c r="AG233" s="721"/>
      <c r="AH233" s="721"/>
    </row>
    <row r="234" spans="1:85" s="989" customFormat="1" ht="18.75" customHeight="1">
      <c r="X234" s="1010"/>
      <c r="Y234" s="1010"/>
      <c r="Z234" s="1010"/>
      <c r="AA234" s="1010"/>
      <c r="AB234" s="1010"/>
      <c r="AC234" s="1010"/>
      <c r="AD234" s="1010"/>
      <c r="AE234" s="1010"/>
      <c r="AF234" s="1010"/>
      <c r="AG234" s="1010"/>
      <c r="AH234" s="1010"/>
      <c r="AI234" s="1010"/>
      <c r="AJ234" s="1010"/>
    </row>
    <row r="235" spans="1:85"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85" s="989" customFormat="1" ht="17.100000000000001" customHeight="1">
      <c r="L236" s="122"/>
      <c r="M236" s="122"/>
      <c r="N236" s="122"/>
      <c r="O236" s="122"/>
      <c r="P236" s="122"/>
      <c r="Q236" s="122"/>
      <c r="R236" s="122"/>
      <c r="S236" s="122"/>
      <c r="T236" s="122"/>
      <c r="U236" s="122"/>
      <c r="V236" s="122"/>
      <c r="W236" s="122"/>
      <c r="X236" s="1010"/>
      <c r="Y236" s="1010"/>
      <c r="Z236" s="1010"/>
      <c r="AA236" s="1010"/>
      <c r="AB236" s="1010"/>
      <c r="AC236" s="1010"/>
      <c r="AD236" s="1010"/>
      <c r="AE236" s="1010"/>
      <c r="AF236" s="1010"/>
      <c r="AG236" s="1010"/>
      <c r="AH236" s="1010"/>
      <c r="AI236" s="1010"/>
      <c r="AJ236" s="1010"/>
    </row>
    <row r="237" spans="1:85" s="990" customFormat="1" ht="22.5">
      <c r="A237" s="1232">
        <v>1</v>
      </c>
      <c r="B237" s="1015"/>
      <c r="C237" s="1015"/>
      <c r="D237" s="1015"/>
      <c r="E237" s="981"/>
      <c r="F237" s="1026"/>
      <c r="G237" s="1026"/>
      <c r="H237" s="1026"/>
      <c r="I237" s="983"/>
      <c r="J237" s="979"/>
      <c r="K237" s="963"/>
      <c r="L237" s="1030">
        <f>mergeValue(A237)</f>
        <v>1</v>
      </c>
      <c r="M237" s="641" t="s">
        <v>20</v>
      </c>
      <c r="N237" s="646"/>
      <c r="O237" s="1288"/>
      <c r="P237" s="1289"/>
      <c r="Q237" s="1289"/>
      <c r="R237" s="1289"/>
      <c r="S237" s="1289"/>
      <c r="T237" s="1289"/>
      <c r="U237" s="1289"/>
      <c r="V237" s="1289"/>
      <c r="W237" s="1289"/>
      <c r="X237" s="1289"/>
      <c r="Y237" s="1289"/>
      <c r="Z237" s="1289"/>
      <c r="AA237" s="1289"/>
      <c r="AB237" s="1289"/>
      <c r="AC237" s="1289"/>
      <c r="AD237" s="1289"/>
      <c r="AE237" s="1289"/>
      <c r="AF237" s="1289"/>
      <c r="AG237" s="1289"/>
      <c r="AH237" s="1289"/>
      <c r="AI237" s="1289"/>
      <c r="AJ237" s="1289"/>
      <c r="AK237" s="1289"/>
      <c r="AL237" s="1289"/>
      <c r="AM237" s="1289"/>
      <c r="AN237" s="1289"/>
      <c r="AO237" s="1289"/>
      <c r="AP237" s="1289"/>
      <c r="AQ237" s="1289"/>
      <c r="AR237" s="1289"/>
      <c r="AS237" s="1289"/>
      <c r="AT237" s="1289"/>
      <c r="AU237" s="1289"/>
      <c r="AV237" s="1289"/>
      <c r="AW237" s="1289"/>
      <c r="AX237" s="1289"/>
      <c r="AY237" s="1289"/>
      <c r="AZ237" s="1289"/>
      <c r="BA237" s="1289"/>
      <c r="BB237" s="1289"/>
      <c r="BC237" s="1289"/>
      <c r="BD237" s="1289"/>
      <c r="BE237" s="1289"/>
      <c r="BF237" s="1289"/>
      <c r="BG237" s="1289"/>
      <c r="BH237" s="1289"/>
      <c r="BI237" s="1289"/>
      <c r="BJ237" s="1289"/>
      <c r="BK237" s="1289"/>
      <c r="BL237" s="1289"/>
      <c r="BM237" s="1289"/>
      <c r="BN237" s="1289"/>
      <c r="BO237" s="1289"/>
      <c r="BP237" s="1289"/>
      <c r="BQ237" s="1289"/>
      <c r="BR237" s="1289"/>
      <c r="BS237" s="1290"/>
      <c r="BT237" s="630" t="s">
        <v>475</v>
      </c>
      <c r="BU237" s="1008"/>
      <c r="BV237" s="829"/>
      <c r="BW237" s="829" t="str">
        <f t="shared" ref="BW237:BW250" si="4">IF(M237="","",M237 )</f>
        <v>Наименование тарифа</v>
      </c>
      <c r="BX237" s="829"/>
      <c r="BY237" s="829"/>
      <c r="BZ237" s="829"/>
      <c r="CA237" s="1008"/>
      <c r="CB237" s="1008"/>
      <c r="CC237" s="1008"/>
      <c r="CD237" s="1008"/>
      <c r="CE237" s="1008"/>
      <c r="CF237" s="1008"/>
      <c r="CG237" s="1008"/>
    </row>
    <row r="238" spans="1:85" s="990" customFormat="1" ht="22.5">
      <c r="A238" s="1232"/>
      <c r="B238" s="1232">
        <v>1</v>
      </c>
      <c r="C238" s="1015"/>
      <c r="D238" s="1015"/>
      <c r="E238" s="1026"/>
      <c r="F238" s="1026"/>
      <c r="G238" s="1026"/>
      <c r="H238" s="1026"/>
      <c r="I238" s="1021"/>
      <c r="J238" s="954"/>
      <c r="K238" s="957"/>
      <c r="L238" s="1030" t="str">
        <f>mergeValue(A238) &amp;"."&amp; mergeValue(B238)</f>
        <v>1.1</v>
      </c>
      <c r="M238" s="692" t="s">
        <v>16</v>
      </c>
      <c r="N238" s="646"/>
      <c r="O238" s="1288"/>
      <c r="P238" s="1289"/>
      <c r="Q238" s="1289"/>
      <c r="R238" s="1289"/>
      <c r="S238" s="1289"/>
      <c r="T238" s="1289"/>
      <c r="U238" s="1289"/>
      <c r="V238" s="1289"/>
      <c r="W238" s="1289"/>
      <c r="X238" s="1289"/>
      <c r="Y238" s="1289"/>
      <c r="Z238" s="1289"/>
      <c r="AA238" s="1289"/>
      <c r="AB238" s="1289"/>
      <c r="AC238" s="1289"/>
      <c r="AD238" s="1289"/>
      <c r="AE238" s="1289"/>
      <c r="AF238" s="1289"/>
      <c r="AG238" s="1289"/>
      <c r="AH238" s="1289"/>
      <c r="AI238" s="1289"/>
      <c r="AJ238" s="1289"/>
      <c r="AK238" s="1289"/>
      <c r="AL238" s="1289"/>
      <c r="AM238" s="1289"/>
      <c r="AN238" s="1289"/>
      <c r="AO238" s="1289"/>
      <c r="AP238" s="1289"/>
      <c r="AQ238" s="1289"/>
      <c r="AR238" s="1289"/>
      <c r="AS238" s="1289"/>
      <c r="AT238" s="1289"/>
      <c r="AU238" s="1289"/>
      <c r="AV238" s="1289"/>
      <c r="AW238" s="1289"/>
      <c r="AX238" s="1289"/>
      <c r="AY238" s="1289"/>
      <c r="AZ238" s="1289"/>
      <c r="BA238" s="1289"/>
      <c r="BB238" s="1289"/>
      <c r="BC238" s="1289"/>
      <c r="BD238" s="1289"/>
      <c r="BE238" s="1289"/>
      <c r="BF238" s="1289"/>
      <c r="BG238" s="1289"/>
      <c r="BH238" s="1289"/>
      <c r="BI238" s="1289"/>
      <c r="BJ238" s="1289"/>
      <c r="BK238" s="1289"/>
      <c r="BL238" s="1289"/>
      <c r="BM238" s="1289"/>
      <c r="BN238" s="1289"/>
      <c r="BO238" s="1289"/>
      <c r="BP238" s="1289"/>
      <c r="BQ238" s="1289"/>
      <c r="BR238" s="1289"/>
      <c r="BS238" s="1290"/>
      <c r="BT238" s="630" t="s">
        <v>476</v>
      </c>
      <c r="BU238" s="1008"/>
      <c r="BV238" s="829"/>
      <c r="BW238" s="829" t="str">
        <f t="shared" si="4"/>
        <v>Территория действия тарифа</v>
      </c>
      <c r="BX238" s="829"/>
      <c r="BY238" s="829"/>
      <c r="BZ238" s="829"/>
      <c r="CA238" s="1008"/>
      <c r="CB238" s="1008"/>
      <c r="CC238" s="1008"/>
      <c r="CD238" s="1008"/>
      <c r="CE238" s="1008"/>
      <c r="CF238" s="1008"/>
      <c r="CG238" s="1008"/>
    </row>
    <row r="239" spans="1:85" s="990" customFormat="1" ht="22.5">
      <c r="A239" s="1232"/>
      <c r="B239" s="1232"/>
      <c r="C239" s="1232">
        <v>1</v>
      </c>
      <c r="D239" s="1015"/>
      <c r="E239" s="1026"/>
      <c r="F239" s="1026"/>
      <c r="G239" s="1026"/>
      <c r="H239" s="1026"/>
      <c r="I239" s="962"/>
      <c r="J239" s="954"/>
      <c r="K239" s="957"/>
      <c r="L239" s="1030" t="str">
        <f>mergeValue(A239) &amp;"."&amp; mergeValue(B239)&amp;"."&amp; mergeValue(C239)</f>
        <v>1.1.1</v>
      </c>
      <c r="M239" s="693" t="s">
        <v>7</v>
      </c>
      <c r="N239" s="646"/>
      <c r="O239" s="1288"/>
      <c r="P239" s="1289"/>
      <c r="Q239" s="1289"/>
      <c r="R239" s="1289"/>
      <c r="S239" s="1289"/>
      <c r="T239" s="1289"/>
      <c r="U239" s="1289"/>
      <c r="V239" s="1289"/>
      <c r="W239" s="1289"/>
      <c r="X239" s="1289"/>
      <c r="Y239" s="1289"/>
      <c r="Z239" s="1289"/>
      <c r="AA239" s="1289"/>
      <c r="AB239" s="1289"/>
      <c r="AC239" s="1289"/>
      <c r="AD239" s="1289"/>
      <c r="AE239" s="1289"/>
      <c r="AF239" s="1289"/>
      <c r="AG239" s="1289"/>
      <c r="AH239" s="1289"/>
      <c r="AI239" s="1289"/>
      <c r="AJ239" s="1289"/>
      <c r="AK239" s="1289"/>
      <c r="AL239" s="1289"/>
      <c r="AM239" s="1289"/>
      <c r="AN239" s="1289"/>
      <c r="AO239" s="1289"/>
      <c r="AP239" s="1289"/>
      <c r="AQ239" s="1289"/>
      <c r="AR239" s="1289"/>
      <c r="AS239" s="1289"/>
      <c r="AT239" s="1289"/>
      <c r="AU239" s="1289"/>
      <c r="AV239" s="1289"/>
      <c r="AW239" s="1289"/>
      <c r="AX239" s="1289"/>
      <c r="AY239" s="1289"/>
      <c r="AZ239" s="1289"/>
      <c r="BA239" s="1289"/>
      <c r="BB239" s="1289"/>
      <c r="BC239" s="1289"/>
      <c r="BD239" s="1289"/>
      <c r="BE239" s="1289"/>
      <c r="BF239" s="1289"/>
      <c r="BG239" s="1289"/>
      <c r="BH239" s="1289"/>
      <c r="BI239" s="1289"/>
      <c r="BJ239" s="1289"/>
      <c r="BK239" s="1289"/>
      <c r="BL239" s="1289"/>
      <c r="BM239" s="1289"/>
      <c r="BN239" s="1289"/>
      <c r="BO239" s="1289"/>
      <c r="BP239" s="1289"/>
      <c r="BQ239" s="1289"/>
      <c r="BR239" s="1289"/>
      <c r="BS239" s="1290"/>
      <c r="BT239" s="630" t="s">
        <v>632</v>
      </c>
      <c r="BU239" s="1008"/>
      <c r="BV239" s="829"/>
      <c r="BW239" s="829" t="str">
        <f t="shared" si="4"/>
        <v xml:space="preserve">Наименование системы теплоснабжения </v>
      </c>
      <c r="BX239" s="829"/>
      <c r="BY239" s="829"/>
      <c r="BZ239" s="829"/>
      <c r="CA239" s="1008"/>
      <c r="CB239" s="1008"/>
      <c r="CC239" s="1008"/>
      <c r="CD239" s="1008"/>
      <c r="CE239" s="1008"/>
      <c r="CF239" s="1008"/>
      <c r="CG239" s="1008"/>
    </row>
    <row r="240" spans="1:85" s="990" customFormat="1" ht="22.5">
      <c r="A240" s="1232"/>
      <c r="B240" s="1232"/>
      <c r="C240" s="1232"/>
      <c r="D240" s="1232">
        <v>1</v>
      </c>
      <c r="E240" s="1026"/>
      <c r="F240" s="1026"/>
      <c r="G240" s="1026"/>
      <c r="H240" s="1026"/>
      <c r="I240" s="962"/>
      <c r="J240" s="954"/>
      <c r="K240" s="957"/>
      <c r="L240" s="1030" t="str">
        <f>mergeValue(A240) &amp;"."&amp; mergeValue(B240)&amp;"."&amp; mergeValue(C240)&amp;"."&amp; mergeValue(D240)</f>
        <v>1.1.1.1</v>
      </c>
      <c r="M240" s="694" t="s">
        <v>22</v>
      </c>
      <c r="N240" s="646"/>
      <c r="O240" s="1288"/>
      <c r="P240" s="1289"/>
      <c r="Q240" s="1289"/>
      <c r="R240" s="1289"/>
      <c r="S240" s="1289"/>
      <c r="T240" s="1289"/>
      <c r="U240" s="1289"/>
      <c r="V240" s="1289"/>
      <c r="W240" s="1289"/>
      <c r="X240" s="1289"/>
      <c r="Y240" s="1289"/>
      <c r="Z240" s="1289"/>
      <c r="AA240" s="1289"/>
      <c r="AB240" s="1289"/>
      <c r="AC240" s="1289"/>
      <c r="AD240" s="1289"/>
      <c r="AE240" s="1289"/>
      <c r="AF240" s="1289"/>
      <c r="AG240" s="1289"/>
      <c r="AH240" s="1289"/>
      <c r="AI240" s="1289"/>
      <c r="AJ240" s="1289"/>
      <c r="AK240" s="1289"/>
      <c r="AL240" s="1289"/>
      <c r="AM240" s="1289"/>
      <c r="AN240" s="1289"/>
      <c r="AO240" s="1289"/>
      <c r="AP240" s="1289"/>
      <c r="AQ240" s="1289"/>
      <c r="AR240" s="1289"/>
      <c r="AS240" s="1289"/>
      <c r="AT240" s="1289"/>
      <c r="AU240" s="1289"/>
      <c r="AV240" s="1289"/>
      <c r="AW240" s="1289"/>
      <c r="AX240" s="1289"/>
      <c r="AY240" s="1289"/>
      <c r="AZ240" s="1289"/>
      <c r="BA240" s="1289"/>
      <c r="BB240" s="1289"/>
      <c r="BC240" s="1289"/>
      <c r="BD240" s="1289"/>
      <c r="BE240" s="1289"/>
      <c r="BF240" s="1289"/>
      <c r="BG240" s="1289"/>
      <c r="BH240" s="1289"/>
      <c r="BI240" s="1289"/>
      <c r="BJ240" s="1289"/>
      <c r="BK240" s="1289"/>
      <c r="BL240" s="1289"/>
      <c r="BM240" s="1289"/>
      <c r="BN240" s="1289"/>
      <c r="BO240" s="1289"/>
      <c r="BP240" s="1289"/>
      <c r="BQ240" s="1289"/>
      <c r="BR240" s="1289"/>
      <c r="BS240" s="1290"/>
      <c r="BT240" s="630" t="s">
        <v>633</v>
      </c>
      <c r="BU240" s="1008"/>
      <c r="BV240" s="829"/>
      <c r="BW240" s="829" t="str">
        <f t="shared" si="4"/>
        <v xml:space="preserve">Источник тепловой энергии  </v>
      </c>
      <c r="BX240" s="829"/>
      <c r="BY240" s="829"/>
      <c r="BZ240" s="829"/>
      <c r="CA240" s="1008"/>
      <c r="CB240" s="1008"/>
      <c r="CC240" s="1008"/>
      <c r="CD240" s="1008"/>
      <c r="CE240" s="1008"/>
      <c r="CF240" s="1008"/>
      <c r="CG240" s="1008"/>
    </row>
    <row r="241" spans="1:85" s="990" customFormat="1" ht="101.25">
      <c r="A241" s="1232"/>
      <c r="B241" s="1232"/>
      <c r="C241" s="1232"/>
      <c r="D241" s="1232"/>
      <c r="E241" s="1232">
        <v>1</v>
      </c>
      <c r="F241" s="1026"/>
      <c r="G241" s="1026"/>
      <c r="H241" s="1015">
        <v>1</v>
      </c>
      <c r="I241" s="1232">
        <v>1</v>
      </c>
      <c r="J241" s="1026"/>
      <c r="K241" s="965"/>
      <c r="L241" s="1030" t="str">
        <f>mergeValue(A241) &amp;"."&amp; mergeValue(B241)&amp;"."&amp; mergeValue(C241)&amp;"."&amp; mergeValue(D241)&amp;"."&amp; mergeValue(E241)</f>
        <v>1.1.1.1.1</v>
      </c>
      <c r="M241" s="554" t="s">
        <v>9</v>
      </c>
      <c r="N241" s="646"/>
      <c r="O241" s="1235"/>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7"/>
      <c r="BT241" s="630" t="s">
        <v>637</v>
      </c>
      <c r="BU241" s="1008"/>
      <c r="BV241" s="829"/>
      <c r="BW241" s="829" t="str">
        <f t="shared" si="4"/>
        <v>Схема подключения теплопотребляющей установки к коллектору источника тепловой энергии</v>
      </c>
      <c r="BX241" s="829"/>
      <c r="BY241" s="829"/>
      <c r="BZ241" s="829"/>
      <c r="CA241" s="1008"/>
      <c r="CB241" s="1008"/>
      <c r="CC241" s="1008"/>
      <c r="CD241" s="1008"/>
      <c r="CE241" s="1008"/>
      <c r="CF241" s="1008"/>
      <c r="CG241" s="1008"/>
    </row>
    <row r="242" spans="1:85" s="990" customFormat="1" ht="90">
      <c r="A242" s="1232"/>
      <c r="B242" s="1232"/>
      <c r="C242" s="1232"/>
      <c r="D242" s="1232"/>
      <c r="E242" s="1232"/>
      <c r="F242" s="1232">
        <v>1</v>
      </c>
      <c r="G242" s="1015"/>
      <c r="H242" s="1015"/>
      <c r="I242" s="1232"/>
      <c r="J242" s="1232">
        <v>1</v>
      </c>
      <c r="K242" s="966"/>
      <c r="L242" s="1030" t="str">
        <f>mergeValue(A242) &amp;"."&amp; mergeValue(B242)&amp;"."&amp; mergeValue(C242)&amp;"."&amp; mergeValue(D242)&amp;"."&amp; mergeValue(E242)&amp;"."&amp; mergeValue(F242)</f>
        <v>1.1.1.1.1.1</v>
      </c>
      <c r="M242" s="555" t="s">
        <v>10</v>
      </c>
      <c r="N242" s="646"/>
      <c r="O242" s="1235"/>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7"/>
      <c r="BT242" s="630" t="s">
        <v>635</v>
      </c>
      <c r="BU242" s="1008"/>
      <c r="BV242" s="829"/>
      <c r="BW242" s="829" t="str">
        <f t="shared" si="4"/>
        <v>Группа потребителей</v>
      </c>
      <c r="BX242" s="829"/>
      <c r="BY242" s="829"/>
      <c r="BZ242" s="829"/>
      <c r="CA242" s="1008"/>
      <c r="CB242" s="1008"/>
      <c r="CC242" s="1008"/>
      <c r="CD242" s="1008"/>
      <c r="CE242" s="1008"/>
      <c r="CF242" s="1008"/>
      <c r="CG242" s="1008"/>
    </row>
    <row r="243" spans="1:85" s="990" customFormat="1" ht="189" customHeight="1">
      <c r="A243" s="1232"/>
      <c r="B243" s="1232"/>
      <c r="C243" s="1232"/>
      <c r="D243" s="1232"/>
      <c r="E243" s="1232"/>
      <c r="F243" s="1232"/>
      <c r="G243" s="1015">
        <v>1</v>
      </c>
      <c r="H243" s="1015"/>
      <c r="I243" s="1232"/>
      <c r="J243" s="1232"/>
      <c r="K243" s="966">
        <v>1</v>
      </c>
      <c r="L243" s="1030" t="str">
        <f>mergeValue(A243) &amp;"."&amp; mergeValue(B243)&amp;"."&amp; mergeValue(C243)&amp;"."&amp; mergeValue(D243)&amp;"."&amp; mergeValue(E243)&amp;"."&amp; mergeValue(F243)&amp;"."&amp; mergeValue(G243)</f>
        <v>1.1.1.1.1.1.1</v>
      </c>
      <c r="M243" s="1065"/>
      <c r="N243" s="646"/>
      <c r="O243" s="683"/>
      <c r="P243" s="763"/>
      <c r="Q243" s="1090"/>
      <c r="R243" s="1227"/>
      <c r="S243" s="1228" t="s">
        <v>83</v>
      </c>
      <c r="T243" s="1227"/>
      <c r="U243" s="1228" t="s">
        <v>83</v>
      </c>
      <c r="V243" s="683"/>
      <c r="W243" s="763"/>
      <c r="X243" s="1090"/>
      <c r="Y243" s="1227"/>
      <c r="Z243" s="1228" t="s">
        <v>83</v>
      </c>
      <c r="AA243" s="1227"/>
      <c r="AB243" s="1228" t="s">
        <v>83</v>
      </c>
      <c r="AC243" s="683"/>
      <c r="AD243" s="763"/>
      <c r="AE243" s="1090"/>
      <c r="AF243" s="1227"/>
      <c r="AG243" s="1228" t="s">
        <v>83</v>
      </c>
      <c r="AH243" s="1227"/>
      <c r="AI243" s="1228" t="s">
        <v>83</v>
      </c>
      <c r="AJ243" s="683"/>
      <c r="AK243" s="763"/>
      <c r="AL243" s="1090"/>
      <c r="AM243" s="1227"/>
      <c r="AN243" s="1228" t="s">
        <v>83</v>
      </c>
      <c r="AO243" s="1227"/>
      <c r="AP243" s="1228" t="s">
        <v>83</v>
      </c>
      <c r="AQ243" s="683"/>
      <c r="AR243" s="763"/>
      <c r="AS243" s="1090"/>
      <c r="AT243" s="1227"/>
      <c r="AU243" s="1228" t="s">
        <v>83</v>
      </c>
      <c r="AV243" s="1227"/>
      <c r="AW243" s="1228" t="s">
        <v>83</v>
      </c>
      <c r="AX243" s="683"/>
      <c r="AY243" s="763"/>
      <c r="AZ243" s="1090"/>
      <c r="BA243" s="1227"/>
      <c r="BB243" s="1228" t="s">
        <v>83</v>
      </c>
      <c r="BC243" s="1227"/>
      <c r="BD243" s="1228" t="s">
        <v>83</v>
      </c>
      <c r="BE243" s="683"/>
      <c r="BF243" s="763"/>
      <c r="BG243" s="1090"/>
      <c r="BH243" s="1227"/>
      <c r="BI243" s="1228" t="s">
        <v>83</v>
      </c>
      <c r="BJ243" s="1227"/>
      <c r="BK243" s="1228" t="s">
        <v>83</v>
      </c>
      <c r="BL243" s="683"/>
      <c r="BM243" s="763"/>
      <c r="BN243" s="1090"/>
      <c r="BO243" s="1227"/>
      <c r="BP243" s="1228" t="s">
        <v>83</v>
      </c>
      <c r="BQ243" s="1227"/>
      <c r="BR243" s="1228" t="s">
        <v>84</v>
      </c>
      <c r="BS243" s="763"/>
      <c r="BT243" s="1203" t="s">
        <v>654</v>
      </c>
      <c r="BU243" s="1008" t="str">
        <f>strCheckDate(O244:BS244)</f>
        <v/>
      </c>
      <c r="BV243" s="829"/>
      <c r="BW243" s="829" t="str">
        <f t="shared" si="4"/>
        <v/>
      </c>
      <c r="BX243" s="829"/>
      <c r="BY243" s="829"/>
      <c r="BZ243" s="829"/>
      <c r="CA243" s="1008"/>
      <c r="CB243" s="1008"/>
      <c r="CC243" s="1008"/>
      <c r="CD243" s="1008"/>
      <c r="CE243" s="1008"/>
      <c r="CF243" s="1008"/>
      <c r="CG243" s="1008"/>
    </row>
    <row r="244" spans="1:85" s="990" customFormat="1" ht="11.25" hidden="1" customHeight="1">
      <c r="A244" s="1232"/>
      <c r="B244" s="1232"/>
      <c r="C244" s="1232"/>
      <c r="D244" s="1232"/>
      <c r="E244" s="1232"/>
      <c r="F244" s="1232"/>
      <c r="G244" s="1015"/>
      <c r="H244" s="1015"/>
      <c r="I244" s="1232"/>
      <c r="J244" s="1232"/>
      <c r="K244" s="966"/>
      <c r="L244" s="800"/>
      <c r="M244" s="646"/>
      <c r="N244" s="646"/>
      <c r="O244" s="763"/>
      <c r="P244" s="763"/>
      <c r="Q244" s="769" t="str">
        <f>R243 &amp; "-" &amp; T243</f>
        <v>-</v>
      </c>
      <c r="R244" s="1227"/>
      <c r="S244" s="1228"/>
      <c r="T244" s="1227"/>
      <c r="U244" s="1228"/>
      <c r="V244" s="763"/>
      <c r="W244" s="763"/>
      <c r="X244" s="769" t="str">
        <f>Y243 &amp; "-" &amp; AA243</f>
        <v>-</v>
      </c>
      <c r="Y244" s="1227"/>
      <c r="Z244" s="1228"/>
      <c r="AA244" s="1227"/>
      <c r="AB244" s="1228"/>
      <c r="AC244" s="763"/>
      <c r="AD244" s="763"/>
      <c r="AE244" s="769" t="str">
        <f>AF243 &amp; "-" &amp; AH243</f>
        <v>-</v>
      </c>
      <c r="AF244" s="1227"/>
      <c r="AG244" s="1228"/>
      <c r="AH244" s="1227"/>
      <c r="AI244" s="1228"/>
      <c r="AJ244" s="763"/>
      <c r="AK244" s="763"/>
      <c r="AL244" s="769" t="str">
        <f>AM243 &amp; "-" &amp; AO243</f>
        <v>-</v>
      </c>
      <c r="AM244" s="1227"/>
      <c r="AN244" s="1228"/>
      <c r="AO244" s="1227"/>
      <c r="AP244" s="1228"/>
      <c r="AQ244" s="763"/>
      <c r="AR244" s="763"/>
      <c r="AS244" s="769" t="str">
        <f>AT243 &amp; "-" &amp; AV243</f>
        <v>-</v>
      </c>
      <c r="AT244" s="1227"/>
      <c r="AU244" s="1228"/>
      <c r="AV244" s="1227"/>
      <c r="AW244" s="1228"/>
      <c r="AX244" s="763"/>
      <c r="AY244" s="763"/>
      <c r="AZ244" s="769" t="str">
        <f>BA243 &amp; "-" &amp; BC243</f>
        <v>-</v>
      </c>
      <c r="BA244" s="1227"/>
      <c r="BB244" s="1228"/>
      <c r="BC244" s="1227"/>
      <c r="BD244" s="1228"/>
      <c r="BE244" s="763"/>
      <c r="BF244" s="763"/>
      <c r="BG244" s="769" t="str">
        <f>BH243 &amp; "-" &amp; BJ243</f>
        <v>-</v>
      </c>
      <c r="BH244" s="1227"/>
      <c r="BI244" s="1228"/>
      <c r="BJ244" s="1227"/>
      <c r="BK244" s="1228"/>
      <c r="BL244" s="763"/>
      <c r="BM244" s="763"/>
      <c r="BN244" s="769" t="str">
        <f>BO243 &amp; "-" &amp; BQ243</f>
        <v>-</v>
      </c>
      <c r="BO244" s="1227"/>
      <c r="BP244" s="1228"/>
      <c r="BQ244" s="1227"/>
      <c r="BR244" s="1228"/>
      <c r="BS244" s="763"/>
      <c r="BT244" s="1204"/>
      <c r="BU244" s="1008"/>
      <c r="BV244" s="829"/>
      <c r="BW244" s="829" t="str">
        <f t="shared" si="4"/>
        <v/>
      </c>
      <c r="BX244" s="829"/>
      <c r="BY244" s="829"/>
      <c r="BZ244" s="829"/>
      <c r="CA244" s="1008"/>
      <c r="CB244" s="1008"/>
      <c r="CC244" s="1008"/>
      <c r="CD244" s="1008"/>
      <c r="CE244" s="1008"/>
      <c r="CF244" s="1008"/>
      <c r="CG244" s="1008"/>
    </row>
    <row r="245" spans="1:85" s="990" customFormat="1" ht="15" customHeight="1">
      <c r="A245" s="1232"/>
      <c r="B245" s="1232"/>
      <c r="C245" s="1232"/>
      <c r="D245" s="1232"/>
      <c r="E245" s="1232"/>
      <c r="F245" s="1232"/>
      <c r="G245" s="1026"/>
      <c r="H245" s="1015"/>
      <c r="I245" s="1232"/>
      <c r="J245" s="1232"/>
      <c r="K245" s="965"/>
      <c r="L245" s="688"/>
      <c r="M245" s="557" t="s">
        <v>25</v>
      </c>
      <c r="N245" s="1006"/>
      <c r="O245" s="1006"/>
      <c r="P245" s="1006"/>
      <c r="Q245" s="1006"/>
      <c r="R245" s="1006"/>
      <c r="S245" s="1006"/>
      <c r="T245" s="1006"/>
      <c r="U245" s="1006"/>
      <c r="V245" s="1006"/>
      <c r="W245" s="1006"/>
      <c r="X245" s="1006"/>
      <c r="Y245" s="1006"/>
      <c r="Z245" s="1006"/>
      <c r="AA245" s="1006"/>
      <c r="AB245" s="1006"/>
      <c r="AC245" s="1006"/>
      <c r="AD245" s="1006"/>
      <c r="AE245" s="1006"/>
      <c r="AF245" s="1006"/>
      <c r="AG245" s="1006"/>
      <c r="AH245" s="1006"/>
      <c r="AI245" s="1006"/>
      <c r="AJ245" s="1006"/>
      <c r="AK245" s="1006"/>
      <c r="AL245" s="1006"/>
      <c r="AM245" s="1006"/>
      <c r="AN245" s="1006"/>
      <c r="AO245" s="1006"/>
      <c r="AP245" s="1006"/>
      <c r="AQ245" s="1006"/>
      <c r="AR245" s="1006"/>
      <c r="AS245" s="1006"/>
      <c r="AT245" s="1006"/>
      <c r="AU245" s="1006"/>
      <c r="AV245" s="1006"/>
      <c r="AW245" s="1006"/>
      <c r="AX245" s="1006"/>
      <c r="AY245" s="1006"/>
      <c r="AZ245" s="1006"/>
      <c r="BA245" s="1006"/>
      <c r="BB245" s="1006"/>
      <c r="BC245" s="1006"/>
      <c r="BD245" s="1006"/>
      <c r="BE245" s="1006"/>
      <c r="BF245" s="1006"/>
      <c r="BG245" s="1006"/>
      <c r="BH245" s="1006"/>
      <c r="BI245" s="1006"/>
      <c r="BJ245" s="1006"/>
      <c r="BK245" s="1006"/>
      <c r="BL245" s="1006"/>
      <c r="BM245" s="1006"/>
      <c r="BN245" s="1006"/>
      <c r="BO245" s="1006"/>
      <c r="BP245" s="1006"/>
      <c r="BQ245" s="1006"/>
      <c r="BR245" s="1006"/>
      <c r="BS245" s="762"/>
      <c r="BT245" s="1205"/>
      <c r="BU245" s="1008"/>
      <c r="BV245" s="829"/>
      <c r="BW245" s="829" t="str">
        <f t="shared" si="4"/>
        <v>Добавить вид теплоносителя (параметры теплоносителя)</v>
      </c>
      <c r="BX245" s="829"/>
      <c r="BY245" s="829"/>
      <c r="BZ245" s="829"/>
      <c r="CA245" s="1008"/>
      <c r="CB245" s="1008"/>
      <c r="CC245" s="1008"/>
      <c r="CD245" s="1008"/>
      <c r="CE245" s="1008"/>
      <c r="CF245" s="1008"/>
      <c r="CG245" s="1008"/>
    </row>
    <row r="246" spans="1:85" s="990" customFormat="1" ht="15" customHeight="1">
      <c r="A246" s="1232"/>
      <c r="B246" s="1232"/>
      <c r="C246" s="1232"/>
      <c r="D246" s="1232"/>
      <c r="E246" s="1232"/>
      <c r="F246" s="1026"/>
      <c r="G246" s="1026"/>
      <c r="H246" s="1015"/>
      <c r="I246" s="1232"/>
      <c r="J246" s="1026"/>
      <c r="K246" s="965"/>
      <c r="L246" s="688"/>
      <c r="M246" s="556" t="s">
        <v>11</v>
      </c>
      <c r="N246" s="1006"/>
      <c r="O246" s="1006"/>
      <c r="P246" s="1006"/>
      <c r="Q246" s="1006"/>
      <c r="R246" s="1006"/>
      <c r="S246" s="1006"/>
      <c r="T246" s="1006"/>
      <c r="U246" s="1005"/>
      <c r="V246" s="1006"/>
      <c r="W246" s="1006"/>
      <c r="X246" s="1006"/>
      <c r="Y246" s="1006"/>
      <c r="Z246" s="1006"/>
      <c r="AA246" s="1006"/>
      <c r="AB246" s="1005"/>
      <c r="AC246" s="1006"/>
      <c r="AD246" s="1006"/>
      <c r="AE246" s="1006"/>
      <c r="AF246" s="1006"/>
      <c r="AG246" s="1006"/>
      <c r="AH246" s="1006"/>
      <c r="AI246" s="1005"/>
      <c r="AJ246" s="1006"/>
      <c r="AK246" s="1006"/>
      <c r="AL246" s="1006"/>
      <c r="AM246" s="1006"/>
      <c r="AN246" s="1006"/>
      <c r="AO246" s="1006"/>
      <c r="AP246" s="1005"/>
      <c r="AQ246" s="1006"/>
      <c r="AR246" s="1006"/>
      <c r="AS246" s="1006"/>
      <c r="AT246" s="1006"/>
      <c r="AU246" s="1006"/>
      <c r="AV246" s="1006"/>
      <c r="AW246" s="1005"/>
      <c r="AX246" s="1006"/>
      <c r="AY246" s="1006"/>
      <c r="AZ246" s="1006"/>
      <c r="BA246" s="1006"/>
      <c r="BB246" s="1006"/>
      <c r="BC246" s="1006"/>
      <c r="BD246" s="1005"/>
      <c r="BE246" s="1006"/>
      <c r="BF246" s="1006"/>
      <c r="BG246" s="1006"/>
      <c r="BH246" s="1006"/>
      <c r="BI246" s="1006"/>
      <c r="BJ246" s="1006"/>
      <c r="BK246" s="1005"/>
      <c r="BL246" s="1006"/>
      <c r="BM246" s="1006"/>
      <c r="BN246" s="1006"/>
      <c r="BO246" s="1006"/>
      <c r="BP246" s="1006"/>
      <c r="BQ246" s="1006"/>
      <c r="BR246" s="1005"/>
      <c r="BS246" s="1006"/>
      <c r="BT246" s="665"/>
      <c r="BU246" s="1008"/>
      <c r="BV246" s="829"/>
      <c r="BW246" s="829" t="str">
        <f t="shared" si="4"/>
        <v>Добавить группу потребителей</v>
      </c>
      <c r="BX246" s="829"/>
      <c r="BY246" s="829"/>
      <c r="BZ246" s="829"/>
      <c r="CA246" s="1008"/>
      <c r="CB246" s="1008"/>
      <c r="CC246" s="1008"/>
      <c r="CD246" s="1008"/>
      <c r="CE246" s="1008"/>
      <c r="CF246" s="1008"/>
      <c r="CG246" s="1008"/>
    </row>
    <row r="247" spans="1:85" s="990" customFormat="1" ht="15" customHeight="1">
      <c r="A247" s="1232"/>
      <c r="B247" s="1232"/>
      <c r="C247" s="1232"/>
      <c r="D247" s="1232"/>
      <c r="E247" s="964"/>
      <c r="F247" s="1026"/>
      <c r="G247" s="1026"/>
      <c r="H247" s="1026"/>
      <c r="I247" s="979"/>
      <c r="J247" s="994"/>
      <c r="K247" s="963"/>
      <c r="L247" s="688"/>
      <c r="M247" s="1001" t="s">
        <v>12</v>
      </c>
      <c r="N247" s="1006"/>
      <c r="O247" s="1006"/>
      <c r="P247" s="1006"/>
      <c r="Q247" s="1006"/>
      <c r="R247" s="1006"/>
      <c r="S247" s="1006"/>
      <c r="T247" s="1006"/>
      <c r="U247" s="1005"/>
      <c r="V247" s="1006"/>
      <c r="W247" s="1006"/>
      <c r="X247" s="1006"/>
      <c r="Y247" s="1006"/>
      <c r="Z247" s="1006"/>
      <c r="AA247" s="1006"/>
      <c r="AB247" s="1005"/>
      <c r="AC247" s="1006"/>
      <c r="AD247" s="1006"/>
      <c r="AE247" s="1006"/>
      <c r="AF247" s="1006"/>
      <c r="AG247" s="1006"/>
      <c r="AH247" s="1006"/>
      <c r="AI247" s="1005"/>
      <c r="AJ247" s="1006"/>
      <c r="AK247" s="1006"/>
      <c r="AL247" s="1006"/>
      <c r="AM247" s="1006"/>
      <c r="AN247" s="1006"/>
      <c r="AO247" s="1006"/>
      <c r="AP247" s="1005"/>
      <c r="AQ247" s="1006"/>
      <c r="AR247" s="1006"/>
      <c r="AS247" s="1006"/>
      <c r="AT247" s="1006"/>
      <c r="AU247" s="1006"/>
      <c r="AV247" s="1006"/>
      <c r="AW247" s="1005"/>
      <c r="AX247" s="1006"/>
      <c r="AY247" s="1006"/>
      <c r="AZ247" s="1006"/>
      <c r="BA247" s="1006"/>
      <c r="BB247" s="1006"/>
      <c r="BC247" s="1006"/>
      <c r="BD247" s="1005"/>
      <c r="BE247" s="1006"/>
      <c r="BF247" s="1006"/>
      <c r="BG247" s="1006"/>
      <c r="BH247" s="1006"/>
      <c r="BI247" s="1006"/>
      <c r="BJ247" s="1006"/>
      <c r="BK247" s="1005"/>
      <c r="BL247" s="1006"/>
      <c r="BM247" s="1006"/>
      <c r="BN247" s="1006"/>
      <c r="BO247" s="1006"/>
      <c r="BP247" s="1006"/>
      <c r="BQ247" s="1006"/>
      <c r="BR247" s="1005"/>
      <c r="BS247" s="1006"/>
      <c r="BT247" s="665"/>
      <c r="BU247" s="1008"/>
      <c r="BV247" s="829"/>
      <c r="BW247" s="829" t="str">
        <f t="shared" si="4"/>
        <v>Добавить схему подключения</v>
      </c>
      <c r="BX247" s="829"/>
      <c r="BY247" s="829"/>
      <c r="BZ247" s="829"/>
      <c r="CA247" s="1008"/>
      <c r="CB247" s="1008"/>
      <c r="CC247" s="1008"/>
      <c r="CD247" s="1008"/>
      <c r="CE247" s="1008"/>
      <c r="CF247" s="1008"/>
      <c r="CG247" s="1008"/>
    </row>
    <row r="248" spans="1:85" s="990" customFormat="1" ht="15" customHeight="1">
      <c r="A248" s="1232"/>
      <c r="B248" s="1232"/>
      <c r="C248" s="1232"/>
      <c r="D248" s="964"/>
      <c r="E248" s="964"/>
      <c r="F248" s="1026"/>
      <c r="G248" s="1026"/>
      <c r="H248" s="1026"/>
      <c r="I248" s="979"/>
      <c r="J248" s="994"/>
      <c r="K248" s="963"/>
      <c r="L248" s="688"/>
      <c r="M248" s="1000" t="s">
        <v>17</v>
      </c>
      <c r="N248" s="1006"/>
      <c r="O248" s="1006"/>
      <c r="P248" s="1006"/>
      <c r="Q248" s="1006"/>
      <c r="R248" s="1006"/>
      <c r="S248" s="1006"/>
      <c r="T248" s="1006"/>
      <c r="U248" s="1005"/>
      <c r="V248" s="1006"/>
      <c r="W248" s="1006"/>
      <c r="X248" s="1006"/>
      <c r="Y248" s="1006"/>
      <c r="Z248" s="1006"/>
      <c r="AA248" s="1006"/>
      <c r="AB248" s="1005"/>
      <c r="AC248" s="1006"/>
      <c r="AD248" s="1006"/>
      <c r="AE248" s="1006"/>
      <c r="AF248" s="1006"/>
      <c r="AG248" s="1006"/>
      <c r="AH248" s="1006"/>
      <c r="AI248" s="1005"/>
      <c r="AJ248" s="1006"/>
      <c r="AK248" s="1006"/>
      <c r="AL248" s="1006"/>
      <c r="AM248" s="1006"/>
      <c r="AN248" s="1006"/>
      <c r="AO248" s="1006"/>
      <c r="AP248" s="1005"/>
      <c r="AQ248" s="1006"/>
      <c r="AR248" s="1006"/>
      <c r="AS248" s="1006"/>
      <c r="AT248" s="1006"/>
      <c r="AU248" s="1006"/>
      <c r="AV248" s="1006"/>
      <c r="AW248" s="1005"/>
      <c r="AX248" s="1006"/>
      <c r="AY248" s="1006"/>
      <c r="AZ248" s="1006"/>
      <c r="BA248" s="1006"/>
      <c r="BB248" s="1006"/>
      <c r="BC248" s="1006"/>
      <c r="BD248" s="1005"/>
      <c r="BE248" s="1006"/>
      <c r="BF248" s="1006"/>
      <c r="BG248" s="1006"/>
      <c r="BH248" s="1006"/>
      <c r="BI248" s="1006"/>
      <c r="BJ248" s="1006"/>
      <c r="BK248" s="1005"/>
      <c r="BL248" s="1006"/>
      <c r="BM248" s="1006"/>
      <c r="BN248" s="1006"/>
      <c r="BO248" s="1006"/>
      <c r="BP248" s="1006"/>
      <c r="BQ248" s="1006"/>
      <c r="BR248" s="1005"/>
      <c r="BS248" s="1006"/>
      <c r="BT248" s="665"/>
      <c r="BU248" s="1008"/>
      <c r="BV248" s="829"/>
      <c r="BW248" s="829" t="str">
        <f t="shared" si="4"/>
        <v>Добавить источник тепловой энергии</v>
      </c>
      <c r="BX248" s="829"/>
      <c r="BY248" s="829"/>
      <c r="BZ248" s="829"/>
      <c r="CA248" s="1008"/>
      <c r="CB248" s="1008"/>
      <c r="CC248" s="1008"/>
      <c r="CD248" s="1008"/>
      <c r="CE248" s="1008"/>
      <c r="CF248" s="1008"/>
      <c r="CG248" s="1008"/>
    </row>
    <row r="249" spans="1:85" s="990" customFormat="1" ht="15" customHeight="1">
      <c r="A249" s="1232"/>
      <c r="B249" s="1232"/>
      <c r="C249" s="964"/>
      <c r="D249" s="964"/>
      <c r="E249" s="964"/>
      <c r="F249" s="964"/>
      <c r="G249" s="969"/>
      <c r="H249" s="979"/>
      <c r="I249" s="967"/>
      <c r="J249" s="994"/>
      <c r="K249" s="968"/>
      <c r="L249" s="688"/>
      <c r="M249" s="999" t="s">
        <v>18</v>
      </c>
      <c r="N249" s="1006"/>
      <c r="O249" s="1006"/>
      <c r="P249" s="1006"/>
      <c r="Q249" s="1006"/>
      <c r="R249" s="1006"/>
      <c r="S249" s="1006"/>
      <c r="T249" s="1006"/>
      <c r="U249" s="1005"/>
      <c r="V249" s="1006"/>
      <c r="W249" s="1006"/>
      <c r="X249" s="1006"/>
      <c r="Y249" s="1006"/>
      <c r="Z249" s="1006"/>
      <c r="AA249" s="1006"/>
      <c r="AB249" s="1005"/>
      <c r="AC249" s="1006"/>
      <c r="AD249" s="1006"/>
      <c r="AE249" s="1006"/>
      <c r="AF249" s="1006"/>
      <c r="AG249" s="1006"/>
      <c r="AH249" s="1006"/>
      <c r="AI249" s="1005"/>
      <c r="AJ249" s="1006"/>
      <c r="AK249" s="1006"/>
      <c r="AL249" s="1006"/>
      <c r="AM249" s="1006"/>
      <c r="AN249" s="1006"/>
      <c r="AO249" s="1006"/>
      <c r="AP249" s="1005"/>
      <c r="AQ249" s="1006"/>
      <c r="AR249" s="1006"/>
      <c r="AS249" s="1006"/>
      <c r="AT249" s="1006"/>
      <c r="AU249" s="1006"/>
      <c r="AV249" s="1006"/>
      <c r="AW249" s="1005"/>
      <c r="AX249" s="1006"/>
      <c r="AY249" s="1006"/>
      <c r="AZ249" s="1006"/>
      <c r="BA249" s="1006"/>
      <c r="BB249" s="1006"/>
      <c r="BC249" s="1006"/>
      <c r="BD249" s="1005"/>
      <c r="BE249" s="1006"/>
      <c r="BF249" s="1006"/>
      <c r="BG249" s="1006"/>
      <c r="BH249" s="1006"/>
      <c r="BI249" s="1006"/>
      <c r="BJ249" s="1006"/>
      <c r="BK249" s="1005"/>
      <c r="BL249" s="1006"/>
      <c r="BM249" s="1006"/>
      <c r="BN249" s="1006"/>
      <c r="BO249" s="1006"/>
      <c r="BP249" s="1006"/>
      <c r="BQ249" s="1006"/>
      <c r="BR249" s="1005"/>
      <c r="BS249" s="1006"/>
      <c r="BT249" s="665"/>
      <c r="BU249" s="1008"/>
      <c r="BV249" s="829"/>
      <c r="BW249" s="829" t="str">
        <f t="shared" si="4"/>
        <v>Добавить наименование системы теплоснабжения</v>
      </c>
      <c r="BX249" s="829"/>
      <c r="BY249" s="829"/>
      <c r="BZ249" s="829"/>
      <c r="CA249" s="1008"/>
      <c r="CB249" s="1008"/>
      <c r="CC249" s="1008"/>
      <c r="CD249" s="1008"/>
      <c r="CE249" s="1008"/>
      <c r="CF249" s="1008"/>
      <c r="CG249" s="1008"/>
    </row>
    <row r="250" spans="1:85" s="990" customFormat="1" ht="15" customHeight="1">
      <c r="A250" s="1232"/>
      <c r="B250" s="964"/>
      <c r="C250" s="964"/>
      <c r="D250" s="964"/>
      <c r="E250" s="964"/>
      <c r="F250" s="964"/>
      <c r="G250" s="969"/>
      <c r="H250" s="979"/>
      <c r="I250" s="979"/>
      <c r="J250" s="994"/>
      <c r="K250" s="963"/>
      <c r="L250" s="688"/>
      <c r="M250" s="733" t="s">
        <v>19</v>
      </c>
      <c r="N250" s="1006"/>
      <c r="O250" s="1006"/>
      <c r="P250" s="1006"/>
      <c r="Q250" s="1006"/>
      <c r="R250" s="1006"/>
      <c r="S250" s="1006"/>
      <c r="T250" s="1006"/>
      <c r="U250" s="1005"/>
      <c r="V250" s="1006"/>
      <c r="W250" s="1006"/>
      <c r="X250" s="1006"/>
      <c r="Y250" s="1006"/>
      <c r="Z250" s="1006"/>
      <c r="AA250" s="1006"/>
      <c r="AB250" s="1005"/>
      <c r="AC250" s="1006"/>
      <c r="AD250" s="1006"/>
      <c r="AE250" s="1006"/>
      <c r="AF250" s="1006"/>
      <c r="AG250" s="1006"/>
      <c r="AH250" s="1006"/>
      <c r="AI250" s="1005"/>
      <c r="AJ250" s="1006"/>
      <c r="AK250" s="1006"/>
      <c r="AL250" s="1006"/>
      <c r="AM250" s="1006"/>
      <c r="AN250" s="1006"/>
      <c r="AO250" s="1006"/>
      <c r="AP250" s="1005"/>
      <c r="AQ250" s="1006"/>
      <c r="AR250" s="1006"/>
      <c r="AS250" s="1006"/>
      <c r="AT250" s="1006"/>
      <c r="AU250" s="1006"/>
      <c r="AV250" s="1006"/>
      <c r="AW250" s="1005"/>
      <c r="AX250" s="1006"/>
      <c r="AY250" s="1006"/>
      <c r="AZ250" s="1006"/>
      <c r="BA250" s="1006"/>
      <c r="BB250" s="1006"/>
      <c r="BC250" s="1006"/>
      <c r="BD250" s="1005"/>
      <c r="BE250" s="1006"/>
      <c r="BF250" s="1006"/>
      <c r="BG250" s="1006"/>
      <c r="BH250" s="1006"/>
      <c r="BI250" s="1006"/>
      <c r="BJ250" s="1006"/>
      <c r="BK250" s="1005"/>
      <c r="BL250" s="1006"/>
      <c r="BM250" s="1006"/>
      <c r="BN250" s="1006"/>
      <c r="BO250" s="1006"/>
      <c r="BP250" s="1006"/>
      <c r="BQ250" s="1006"/>
      <c r="BR250" s="1005"/>
      <c r="BS250" s="1006"/>
      <c r="BT250" s="665"/>
      <c r="BU250" s="1008"/>
      <c r="BV250" s="829"/>
      <c r="BW250" s="829" t="str">
        <f t="shared" si="4"/>
        <v>Добавить территорию действия тарифа</v>
      </c>
      <c r="BX250" s="829"/>
      <c r="BY250" s="829"/>
      <c r="BZ250" s="829"/>
      <c r="CA250" s="1008"/>
      <c r="CB250" s="1008"/>
      <c r="CC250" s="1008"/>
      <c r="CD250" s="1008"/>
      <c r="CE250" s="1008"/>
      <c r="CF250" s="1008"/>
      <c r="CG250" s="1008"/>
    </row>
    <row r="251" spans="1:85" s="989" customFormat="1" ht="15" customHeight="1">
      <c r="L251" s="493"/>
      <c r="M251" s="736" t="s">
        <v>308</v>
      </c>
      <c r="N251" s="1006"/>
      <c r="O251" s="1006"/>
      <c r="P251" s="1006"/>
      <c r="Q251" s="1006"/>
      <c r="R251" s="1006"/>
      <c r="S251" s="1006"/>
      <c r="T251" s="1006"/>
      <c r="U251" s="1005"/>
      <c r="V251" s="1006"/>
      <c r="W251" s="665"/>
      <c r="X251" s="1010"/>
      <c r="Y251" s="1010"/>
      <c r="Z251" s="1010"/>
      <c r="AA251" s="1010"/>
      <c r="AB251" s="1010"/>
      <c r="AC251" s="1010"/>
      <c r="AD251" s="1010"/>
      <c r="AE251" s="1010"/>
      <c r="AF251" s="1010"/>
      <c r="AG251" s="1010"/>
      <c r="AH251" s="1010"/>
    </row>
    <row r="252" spans="1:85" s="597" customFormat="1" ht="15" customHeight="1">
      <c r="A252" s="596"/>
      <c r="B252" s="596"/>
      <c r="C252" s="596"/>
      <c r="D252" s="596"/>
      <c r="E252" s="596"/>
      <c r="F252" s="596"/>
      <c r="G252" s="595"/>
      <c r="H252" s="596"/>
      <c r="I252" s="407"/>
      <c r="J252" s="682"/>
      <c r="K252" s="407"/>
      <c r="L252" s="598"/>
      <c r="M252" s="676"/>
      <c r="N252" s="775"/>
      <c r="O252" s="775"/>
      <c r="P252" s="775"/>
      <c r="Q252" s="775"/>
      <c r="R252" s="775"/>
      <c r="S252" s="775"/>
      <c r="T252" s="775"/>
      <c r="U252" s="680"/>
      <c r="V252" s="775"/>
      <c r="W252" s="775"/>
      <c r="X252" s="775"/>
      <c r="Y252" s="775"/>
      <c r="Z252" s="775"/>
      <c r="AA252" s="775"/>
      <c r="AB252" s="680"/>
      <c r="AC252" s="775"/>
      <c r="AD252" s="680"/>
      <c r="AE252" s="596"/>
      <c r="AF252" s="596"/>
      <c r="AG252" s="596"/>
      <c r="AH252" s="596"/>
    </row>
    <row r="253" spans="1:85" s="35" customFormat="1" ht="11.25">
      <c r="A253" s="35" t="s">
        <v>276</v>
      </c>
    </row>
    <row r="254" spans="1:85" ht="11.25"/>
    <row r="255" spans="1:85" s="13" customFormat="1" ht="15" customHeight="1">
      <c r="C255" s="167"/>
      <c r="D255" s="123"/>
      <c r="E255" s="1069"/>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7"/>
      <c r="F291" s="1082"/>
      <c r="G291" s="1082"/>
      <c r="H291" s="1082"/>
      <c r="I291" s="1087"/>
      <c r="J291" s="314"/>
      <c r="K291" s="315"/>
      <c r="M291" s="453"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8"/>
      <c r="E295" s="358"/>
      <c r="F295" s="358"/>
      <c r="G295" s="358"/>
      <c r="H295" s="358"/>
      <c r="I295" s="358"/>
      <c r="J295" s="358"/>
      <c r="K295" s="358"/>
      <c r="L295" s="358"/>
      <c r="U295" s="262"/>
    </row>
    <row r="296" spans="1:83" s="265" customFormat="1" ht="15" customHeight="1">
      <c r="A296" s="89"/>
      <c r="B296" s="186" t="s">
        <v>404</v>
      </c>
      <c r="C296" s="1319"/>
      <c r="D296" s="1151">
        <v>1</v>
      </c>
      <c r="E296" s="1234"/>
      <c r="F296" s="352"/>
      <c r="G296" s="188">
        <v>0</v>
      </c>
      <c r="H296" s="357"/>
      <c r="I296" s="250"/>
      <c r="J296" s="394" t="s">
        <v>518</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19"/>
      <c r="D297" s="1151"/>
      <c r="E297" s="1234"/>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8"/>
      <c r="G300" s="358"/>
      <c r="H300" s="358"/>
      <c r="I300" s="358"/>
      <c r="J300" s="358"/>
      <c r="K300" s="358"/>
      <c r="L300" s="358"/>
      <c r="Q300" s="268"/>
      <c r="U300" s="262"/>
    </row>
    <row r="301" spans="1:83" s="265" customFormat="1" ht="15" customHeight="1">
      <c r="A301" s="89"/>
      <c r="B301" s="186" t="s">
        <v>404</v>
      </c>
      <c r="C301" s="1320"/>
      <c r="D301" s="249"/>
      <c r="E301" s="455"/>
      <c r="F301" s="1321"/>
      <c r="G301" s="1151">
        <v>0</v>
      </c>
      <c r="H301" s="1149"/>
      <c r="I301" s="250"/>
      <c r="J301" s="394" t="s">
        <v>518</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20"/>
      <c r="D302" s="249"/>
      <c r="E302" s="455"/>
      <c r="F302" s="1321"/>
      <c r="G302" s="1151"/>
      <c r="H302" s="1149"/>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8"/>
      <c r="D306" s="261"/>
      <c r="E306" s="456"/>
      <c r="F306" s="261"/>
      <c r="G306" s="261"/>
      <c r="H306" s="261"/>
      <c r="I306" s="221"/>
      <c r="J306" s="188">
        <v>0</v>
      </c>
      <c r="K306" s="397"/>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2"/>
      <c r="F311" s="288"/>
      <c r="G311" s="293"/>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6"/>
      <c r="F316" s="295" t="s">
        <v>457</v>
      </c>
      <c r="G316" s="295" t="s">
        <v>457</v>
      </c>
      <c r="H316" s="314"/>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6"/>
      <c r="F321" s="295" t="s">
        <v>457</v>
      </c>
      <c r="G321" s="413"/>
      <c r="H321" s="295"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3">
        <f>E325</f>
        <v>0</v>
      </c>
      <c r="F326" s="295" t="s">
        <v>457</v>
      </c>
      <c r="G326" s="413"/>
      <c r="H326" s="295" t="s">
        <v>457</v>
      </c>
      <c r="I326" s="212"/>
      <c r="K326" s="212"/>
      <c r="L326" s="212"/>
    </row>
    <row r="327" spans="1:20" s="36" customFormat="1" ht="14.25">
      <c r="A327" s="285"/>
      <c r="B327" s="186"/>
      <c r="C327" s="86"/>
      <c r="D327" s="101"/>
      <c r="E327" s="304"/>
      <c r="F327" s="305"/>
      <c r="G327"/>
      <c r="H327" s="305"/>
      <c r="I327" s="212"/>
      <c r="K327" s="212"/>
      <c r="L327" s="212"/>
    </row>
    <row r="329" spans="1:20" s="35" customFormat="1" ht="11.25">
      <c r="A329" s="35" t="s">
        <v>470</v>
      </c>
    </row>
    <row r="330" spans="1:20" ht="11.25"/>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506</v>
      </c>
    </row>
    <row r="336" spans="1:20" s="190" customFormat="1" ht="409.5">
      <c r="A336" s="1201">
        <v>1</v>
      </c>
      <c r="B336" s="214"/>
      <c r="C336" s="214"/>
      <c r="D336" s="214"/>
      <c r="F336" s="334" t="str">
        <f>"2." &amp;mergeValue(A336)</f>
        <v>2.1</v>
      </c>
      <c r="G336" s="416" t="s">
        <v>493</v>
      </c>
      <c r="H336" s="317"/>
      <c r="I336" s="196" t="s">
        <v>589</v>
      </c>
      <c r="J336" s="333"/>
      <c r="K336" s="214"/>
      <c r="L336" s="214"/>
      <c r="M336" s="214"/>
      <c r="N336" s="214"/>
      <c r="O336" s="214"/>
      <c r="P336" s="214"/>
      <c r="Q336" s="214"/>
      <c r="R336" s="214"/>
      <c r="S336" s="214"/>
      <c r="T336" s="214"/>
    </row>
    <row r="337" spans="1:20" s="190" customFormat="1" ht="90">
      <c r="A337" s="1201"/>
      <c r="B337" s="214"/>
      <c r="C337" s="214"/>
      <c r="D337" s="214"/>
      <c r="F337" s="334" t="str">
        <f>"3." &amp;mergeValue(A337)</f>
        <v>3.1</v>
      </c>
      <c r="G337" s="416" t="s">
        <v>494</v>
      </c>
      <c r="H337" s="317"/>
      <c r="I337" s="196" t="s">
        <v>587</v>
      </c>
      <c r="J337" s="333"/>
      <c r="K337" s="214"/>
      <c r="L337" s="214"/>
      <c r="M337" s="214"/>
      <c r="N337" s="214"/>
      <c r="O337" s="214"/>
      <c r="P337" s="214"/>
      <c r="Q337" s="214"/>
      <c r="R337" s="214"/>
      <c r="S337" s="214"/>
      <c r="T337" s="214"/>
    </row>
    <row r="338" spans="1:20" s="190" customFormat="1" ht="45">
      <c r="A338" s="1201"/>
      <c r="B338" s="214"/>
      <c r="C338" s="214"/>
      <c r="D338" s="214"/>
      <c r="F338" s="334" t="str">
        <f>"4."&amp;mergeValue(A338)</f>
        <v>4.1</v>
      </c>
      <c r="G338" s="416" t="s">
        <v>495</v>
      </c>
      <c r="H338" s="318" t="s">
        <v>457</v>
      </c>
      <c r="I338" s="196"/>
      <c r="J338" s="333"/>
      <c r="K338" s="214"/>
      <c r="L338" s="214"/>
      <c r="M338" s="214"/>
      <c r="N338" s="214"/>
      <c r="O338" s="214"/>
      <c r="P338" s="214"/>
      <c r="Q338" s="214"/>
      <c r="R338" s="214"/>
      <c r="S338" s="214"/>
      <c r="T338" s="214"/>
    </row>
    <row r="339" spans="1:20" s="190" customFormat="1" ht="101.25">
      <c r="A339" s="1201"/>
      <c r="B339" s="1201">
        <v>1</v>
      </c>
      <c r="C339" s="341"/>
      <c r="D339" s="341"/>
      <c r="F339" s="334" t="str">
        <f>"4."&amp;mergeValue(A339) &amp;"."&amp;mergeValue(B339)</f>
        <v>4.1.1</v>
      </c>
      <c r="G339" s="324" t="s">
        <v>591</v>
      </c>
      <c r="H339" s="317" t="str">
        <f>IF(region_name="","",region_name)</f>
        <v>Ленинградская область</v>
      </c>
      <c r="I339" s="196" t="s">
        <v>498</v>
      </c>
      <c r="J339" s="333"/>
      <c r="K339" s="214"/>
      <c r="L339" s="214"/>
      <c r="M339" s="214"/>
      <c r="N339" s="214"/>
      <c r="O339" s="214"/>
      <c r="P339" s="214"/>
      <c r="Q339" s="214"/>
      <c r="R339" s="214"/>
      <c r="S339" s="214"/>
      <c r="T339" s="214"/>
    </row>
    <row r="340" spans="1:20" s="190" customFormat="1" ht="191.25">
      <c r="A340" s="1201"/>
      <c r="B340" s="1201"/>
      <c r="C340" s="1201">
        <v>1</v>
      </c>
      <c r="D340" s="341"/>
      <c r="F340" s="334" t="str">
        <f>"4."&amp;mergeValue(A340) &amp;"."&amp;mergeValue(B340)&amp;"."&amp;mergeValue(C340)</f>
        <v>4.1.1.1</v>
      </c>
      <c r="G340" s="340" t="s">
        <v>496</v>
      </c>
      <c r="H340" s="317"/>
      <c r="I340" s="196" t="s">
        <v>499</v>
      </c>
      <c r="J340" s="333"/>
      <c r="K340" s="214"/>
      <c r="L340" s="214"/>
      <c r="M340" s="214"/>
      <c r="N340" s="214"/>
      <c r="O340" s="214"/>
      <c r="P340" s="214"/>
      <c r="Q340" s="214"/>
      <c r="R340" s="214"/>
      <c r="S340" s="214"/>
      <c r="T340" s="214"/>
    </row>
    <row r="341" spans="1:20" s="190" customFormat="1" ht="33.75" customHeight="1">
      <c r="A341" s="1201"/>
      <c r="B341" s="1201"/>
      <c r="C341" s="1201"/>
      <c r="D341" s="341">
        <v>1</v>
      </c>
      <c r="F341" s="334" t="str">
        <f>"4."&amp;mergeValue(A341) &amp;"."&amp;mergeValue(B341)&amp;"."&amp;mergeValue(C341)&amp;"."&amp;mergeValue(D341)</f>
        <v>4.1.1.1.1</v>
      </c>
      <c r="G341" s="419" t="s">
        <v>497</v>
      </c>
      <c r="H341" s="317"/>
      <c r="I341" s="1202" t="s">
        <v>590</v>
      </c>
      <c r="J341" s="333"/>
      <c r="K341" s="214"/>
      <c r="L341" s="214"/>
      <c r="M341" s="214"/>
      <c r="N341" s="214"/>
      <c r="O341" s="214"/>
      <c r="P341" s="214"/>
      <c r="Q341" s="214"/>
      <c r="R341" s="214"/>
      <c r="S341" s="214"/>
      <c r="T341" s="214"/>
    </row>
    <row r="342" spans="1:20" s="190" customFormat="1" ht="18.75">
      <c r="A342" s="1201"/>
      <c r="B342" s="1201"/>
      <c r="C342" s="1201"/>
      <c r="D342" s="341"/>
      <c r="F342" s="423"/>
      <c r="G342" s="424" t="s">
        <v>4</v>
      </c>
      <c r="H342" s="425"/>
      <c r="I342" s="1202"/>
      <c r="J342" s="333"/>
      <c r="K342" s="214"/>
      <c r="L342" s="214"/>
      <c r="M342" s="214"/>
      <c r="N342" s="214"/>
      <c r="O342" s="214"/>
      <c r="P342" s="214"/>
      <c r="Q342" s="214"/>
      <c r="R342" s="214"/>
      <c r="S342" s="214"/>
      <c r="T342" s="214"/>
    </row>
    <row r="343" spans="1:20" s="190" customFormat="1" ht="18.75">
      <c r="A343" s="1201"/>
      <c r="B343" s="1201"/>
      <c r="C343" s="341"/>
      <c r="D343" s="341"/>
      <c r="F343" s="337"/>
      <c r="G343" s="149" t="s">
        <v>402</v>
      </c>
      <c r="H343" s="338"/>
      <c r="I343" s="339"/>
      <c r="J343" s="333"/>
      <c r="K343" s="214"/>
      <c r="L343" s="214"/>
      <c r="M343" s="214"/>
      <c r="N343" s="214"/>
      <c r="O343" s="214"/>
      <c r="P343" s="214"/>
      <c r="Q343" s="214"/>
      <c r="R343" s="214"/>
      <c r="S343" s="214"/>
      <c r="T343" s="214"/>
    </row>
    <row r="344" spans="1:20" s="190" customFormat="1" ht="18.75">
      <c r="A344" s="1201"/>
      <c r="B344" s="214"/>
      <c r="C344" s="214"/>
      <c r="D344" s="214"/>
      <c r="F344" s="337"/>
      <c r="G344" s="155" t="s">
        <v>505</v>
      </c>
      <c r="H344" s="338"/>
      <c r="I344" s="339"/>
      <c r="J344" s="333"/>
      <c r="K344" s="214"/>
      <c r="L344" s="214"/>
      <c r="M344" s="214"/>
      <c r="N344" s="214"/>
      <c r="O344" s="214"/>
      <c r="P344" s="214"/>
      <c r="Q344" s="214"/>
      <c r="R344" s="214"/>
      <c r="S344" s="214"/>
      <c r="T344" s="214"/>
    </row>
    <row r="345" spans="1:20" s="190" customFormat="1" ht="18.75">
      <c r="A345" s="214"/>
      <c r="B345" s="214"/>
      <c r="C345" s="214"/>
      <c r="D345" s="214"/>
      <c r="F345" s="337"/>
      <c r="G345" s="165" t="s">
        <v>504</v>
      </c>
      <c r="H345" s="338"/>
      <c r="I345" s="339"/>
      <c r="J345" s="333"/>
      <c r="K345" s="214"/>
      <c r="L345" s="214"/>
      <c r="M345" s="214"/>
      <c r="N345" s="214"/>
      <c r="O345" s="214"/>
      <c r="P345" s="214"/>
      <c r="Q345" s="214"/>
      <c r="R345" s="214"/>
      <c r="S345" s="214"/>
      <c r="T345" s="214"/>
    </row>
  </sheetData>
  <sheetProtection formatColumns="0" formatRows="0"/>
  <dataConsolidate/>
  <mergeCells count="369">
    <mergeCell ref="O49:V49"/>
    <mergeCell ref="O50:V50"/>
    <mergeCell ref="O51:V51"/>
    <mergeCell ref="O52:V52"/>
    <mergeCell ref="O53:V53"/>
    <mergeCell ref="O54:V54"/>
    <mergeCell ref="O70:V70"/>
    <mergeCell ref="O71:V71"/>
    <mergeCell ref="O72:V72"/>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F165:F168"/>
    <mergeCell ref="I164:I169"/>
    <mergeCell ref="J165:J168"/>
    <mergeCell ref="F147:F150"/>
    <mergeCell ref="I146:I151"/>
    <mergeCell ref="J147:J150"/>
    <mergeCell ref="U130:U131"/>
    <mergeCell ref="S130:S131"/>
    <mergeCell ref="W130:W132"/>
    <mergeCell ref="R130:R131"/>
    <mergeCell ref="E53:E58"/>
    <mergeCell ref="A67:A80"/>
    <mergeCell ref="B68:B79"/>
    <mergeCell ref="C69:C78"/>
    <mergeCell ref="J109:J111"/>
    <mergeCell ref="F90:F93"/>
    <mergeCell ref="J90:J93"/>
    <mergeCell ref="O162:V162"/>
    <mergeCell ref="O163:V163"/>
    <mergeCell ref="S148:S149"/>
    <mergeCell ref="O160:V160"/>
    <mergeCell ref="O161:V161"/>
    <mergeCell ref="O124:V124"/>
    <mergeCell ref="D70:D77"/>
    <mergeCell ref="E71:E76"/>
    <mergeCell ref="A85:A98"/>
    <mergeCell ref="B86:B97"/>
    <mergeCell ref="C87:C96"/>
    <mergeCell ref="D88:D95"/>
    <mergeCell ref="E89:E94"/>
    <mergeCell ref="A49:A62"/>
    <mergeCell ref="B50:B61"/>
    <mergeCell ref="C51:C60"/>
    <mergeCell ref="D52:D59"/>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D195:D200"/>
    <mergeCell ref="E196:E199"/>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J9:J12"/>
    <mergeCell ref="F9:F13"/>
    <mergeCell ref="E15:E19"/>
    <mergeCell ref="I15:I18"/>
    <mergeCell ref="E35:E40"/>
    <mergeCell ref="M9:M11"/>
    <mergeCell ref="F15:F19"/>
    <mergeCell ref="G9:G13"/>
    <mergeCell ref="H9:H12"/>
    <mergeCell ref="G15:G19"/>
    <mergeCell ref="F36:F39"/>
    <mergeCell ref="I35:I40"/>
    <mergeCell ref="BT91:BT93"/>
    <mergeCell ref="Z109:Z110"/>
    <mergeCell ref="W55:W57"/>
    <mergeCell ref="W73:W75"/>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T55:T56"/>
    <mergeCell ref="U55:U56"/>
    <mergeCell ref="R55:R56"/>
    <mergeCell ref="S55:S56"/>
    <mergeCell ref="O143:V143"/>
    <mergeCell ref="R91:R92"/>
    <mergeCell ref="S91:S92"/>
    <mergeCell ref="T91:T92"/>
    <mergeCell ref="U91:U92"/>
    <mergeCell ref="O125:V125"/>
    <mergeCell ref="O67:V67"/>
    <mergeCell ref="O68:V68"/>
    <mergeCell ref="O69:V69"/>
    <mergeCell ref="R73:R74"/>
    <mergeCell ref="S73:S74"/>
    <mergeCell ref="T73:T74"/>
    <mergeCell ref="V196:V197"/>
    <mergeCell ref="AB196:AB197"/>
    <mergeCell ref="AC196:AC197"/>
    <mergeCell ref="AD196:AD197"/>
    <mergeCell ref="AE196:AE197"/>
    <mergeCell ref="U196:U197"/>
    <mergeCell ref="DH110:DH111"/>
    <mergeCell ref="O126:V126"/>
    <mergeCell ref="O144:V144"/>
    <mergeCell ref="O142:V142"/>
    <mergeCell ref="W109:W110"/>
    <mergeCell ref="X109:X110"/>
    <mergeCell ref="O164:V164"/>
    <mergeCell ref="O165:V165"/>
    <mergeCell ref="Y109:Y110"/>
    <mergeCell ref="L196:L199"/>
    <mergeCell ref="M196:M199"/>
    <mergeCell ref="N196:N199"/>
    <mergeCell ref="O196:O198"/>
    <mergeCell ref="P196:P198"/>
    <mergeCell ref="Q196:Q198"/>
    <mergeCell ref="R196:R198"/>
    <mergeCell ref="S196:S197"/>
    <mergeCell ref="T196:T197"/>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BT243:BT245"/>
    <mergeCell ref="R243:R244"/>
    <mergeCell ref="S243:S244"/>
    <mergeCell ref="T243:T244"/>
    <mergeCell ref="U243:U244"/>
    <mergeCell ref="T225:T226"/>
    <mergeCell ref="W225:W227"/>
    <mergeCell ref="U225:U226"/>
    <mergeCell ref="Y243:Y244"/>
    <mergeCell ref="Z243:Z244"/>
    <mergeCell ref="AA243:AA244"/>
    <mergeCell ref="AB243:AB244"/>
    <mergeCell ref="AF91:AF92"/>
    <mergeCell ref="AG91:AG92"/>
    <mergeCell ref="AH91:AH92"/>
    <mergeCell ref="AI91:AI92"/>
    <mergeCell ref="Y91:Y92"/>
    <mergeCell ref="Z91:Z92"/>
    <mergeCell ref="AA91:AA92"/>
    <mergeCell ref="AB91:AB92"/>
    <mergeCell ref="O181:W181"/>
    <mergeCell ref="T130:T131"/>
    <mergeCell ref="O147:V147"/>
    <mergeCell ref="T148:T149"/>
    <mergeCell ref="R148:R149"/>
    <mergeCell ref="U148:U149"/>
    <mergeCell ref="O145:V145"/>
    <mergeCell ref="O127:V127"/>
    <mergeCell ref="O129:V129"/>
    <mergeCell ref="W148:W150"/>
    <mergeCell ref="BQ91:BQ92"/>
    <mergeCell ref="BR91:BR92"/>
    <mergeCell ref="O85:BS85"/>
    <mergeCell ref="O86:BS86"/>
    <mergeCell ref="O87:BS87"/>
    <mergeCell ref="O88:BS88"/>
    <mergeCell ref="O89:BS89"/>
    <mergeCell ref="O90:BS90"/>
    <mergeCell ref="BH91:BH92"/>
    <mergeCell ref="BI91:BI92"/>
    <mergeCell ref="BJ91:BJ92"/>
    <mergeCell ref="BK91:BK92"/>
    <mergeCell ref="BA91:BA92"/>
    <mergeCell ref="BB91:BB92"/>
    <mergeCell ref="BC91:BC92"/>
    <mergeCell ref="BD91:BD92"/>
    <mergeCell ref="AT91:AT92"/>
    <mergeCell ref="AU91:AU92"/>
    <mergeCell ref="AV91:AV92"/>
    <mergeCell ref="AW91:AW92"/>
    <mergeCell ref="AM91:AM92"/>
    <mergeCell ref="AN91:AN92"/>
    <mergeCell ref="AO91:AO92"/>
    <mergeCell ref="AP91:AP92"/>
    <mergeCell ref="AG243:AG244"/>
    <mergeCell ref="AH243:AH244"/>
    <mergeCell ref="AI243:AI244"/>
    <mergeCell ref="AI109:AI110"/>
    <mergeCell ref="AJ109:AJ110"/>
    <mergeCell ref="AK109:AK110"/>
    <mergeCell ref="AL109:AL110"/>
    <mergeCell ref="BO91:BO92"/>
    <mergeCell ref="BP91:BP92"/>
    <mergeCell ref="AG196:AG200"/>
    <mergeCell ref="BR243:BR244"/>
    <mergeCell ref="O237:BS237"/>
    <mergeCell ref="O238:BS238"/>
    <mergeCell ref="O239:BS239"/>
    <mergeCell ref="O240:BS240"/>
    <mergeCell ref="O241:BS241"/>
    <mergeCell ref="O242:BS242"/>
    <mergeCell ref="BH243:BH244"/>
    <mergeCell ref="BI243:BI244"/>
    <mergeCell ref="BJ243:BJ244"/>
    <mergeCell ref="BK243:BK244"/>
    <mergeCell ref="BA243:BA244"/>
    <mergeCell ref="BB243:BB244"/>
    <mergeCell ref="BC243:BC244"/>
    <mergeCell ref="BD243:BD244"/>
    <mergeCell ref="AT243:AT244"/>
    <mergeCell ref="AU243:AU244"/>
    <mergeCell ref="AV243:AV244"/>
    <mergeCell ref="AW243:AW244"/>
    <mergeCell ref="AM243:AM244"/>
    <mergeCell ref="AN243:AN244"/>
    <mergeCell ref="AO243:AO244"/>
    <mergeCell ref="AP243:AP244"/>
    <mergeCell ref="AF243:AF244"/>
    <mergeCell ref="BI109:BI110"/>
    <mergeCell ref="BJ109:BJ110"/>
    <mergeCell ref="AU109:AU110"/>
    <mergeCell ref="AV109:AV110"/>
    <mergeCell ref="AW109:AW110"/>
    <mergeCell ref="AX109:AX110"/>
    <mergeCell ref="BO243:BO244"/>
    <mergeCell ref="BP243:BP244"/>
    <mergeCell ref="BQ243:BQ244"/>
    <mergeCell ref="DC109:DC110"/>
    <mergeCell ref="DD109:DD110"/>
    <mergeCell ref="DE109:DE110"/>
    <mergeCell ref="DF109:DF110"/>
    <mergeCell ref="O103:DG103"/>
    <mergeCell ref="O104:DG104"/>
    <mergeCell ref="O105:DG105"/>
    <mergeCell ref="O106:DG106"/>
    <mergeCell ref="O107:DG107"/>
    <mergeCell ref="O108:DG108"/>
    <mergeCell ref="CQ109:CQ110"/>
    <mergeCell ref="CR109:CR110"/>
    <mergeCell ref="CS109:CS110"/>
    <mergeCell ref="CT109:CT110"/>
    <mergeCell ref="CE109:CE110"/>
    <mergeCell ref="CF109:CF110"/>
    <mergeCell ref="CG109:CG110"/>
    <mergeCell ref="CH109:CH110"/>
    <mergeCell ref="BS109:BS110"/>
    <mergeCell ref="BT109:BT110"/>
    <mergeCell ref="BU109:BU110"/>
    <mergeCell ref="BV109:BV110"/>
    <mergeCell ref="BG109:BG110"/>
    <mergeCell ref="BH109:BH110"/>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ZP103:WZP109 I331 E306 WYB85:WYB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LP85:LP91 VL85:VL91 AFH85:AFH91 APD85:APD91 AYZ85:AYZ91 BIV85:BIV91 BSR85:BSR91 CCN85:CCN91 CMJ85:CMJ91 CWF85:CWF91 DGB85:DGB91 DPX85:DPX91 DZT85:DZT91 EJP85:EJP91 ETL85:ETL91 FDH85:FDH91 FND85:FND91 FWZ85:FWZ91 GGV85:GGV91 GQR85:GQR91 HAN85:HAN91 HKJ85:HKJ91 HUF85:HUF91 IEB85:IEB91 INX85:INX91 IXT85:IXT91 JHP85:JHP91 JRL85:JRL91 KBH85:KBH91 KLD85:KLD91 KUZ85:KUZ91 LEV85:LEV91 LOR85:LOR91 LYN85:LYN91 MIJ85:MIJ91 MSF85:MSF91 NCB85:NCB91 NLX85:NLX91 NVT85:NVT91 OFP85:OFP91 OPL85:OPL91 OZH85:OZH91 PJD85:PJD91 PSZ85:PSZ91 QCV85:QCV91 QMR85:QMR91 QWN85:QWN91 RGJ85:RGJ91 RQF85:RQF91 SAB85:SAB91 SJX85:SJX91 STT85:STT91 TDP85:TDP91 TNL85:TNL91 TXH85:TXH91 UHD85:UHD91 UQZ85:UQZ91 VAV85:VAV91 VKR85:VKR91 VUN85:VUN91 WEJ85:WEJ91 WOF85:WOF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ND103:ND109 WZ103:WZ109 AGV103:AGV109 AQR103:AQR109 BAN103:BAN109 BKJ103:BKJ109 BUF103:BUF109 CEB103:CEB109 CNX103:CNX109 CXT103:CXT109 DHP103:DHP109 DRL103:DRL109 EBH103:EBH109 ELD103:ELD109 EUZ103:EUZ109 FEV103:FEV109 FOR103:FOR109 FYN103:FYN109 GIJ103:GIJ109 GSF103:GSF109 HCB103:HCB109 HLX103:HLX109 HVT103:HVT109 IFP103:IFP109 IPL103:IPL109 IZH103:IZH109 JJD103:JJD109 JSZ103:JSZ109 KCV103:KCV109 KMR103:KMR109 KWN103:KWN109 LGJ103:LGJ109 LQF103:LQF109 MAB103:MAB109 MJX103:MJX109 MTT103:MTT109 NDP103:NDP109 NNL103:NNL109 NXH103:NXH109 OHD103:OHD109 OQZ103:OQZ109 PAV103:PAV109 PKR103:PKR109 PUN103:PUN109 QEJ103:QEJ109 QOF103:QOF109 QYB103:QYB109 RHX103:RHX109 RRT103:RRT109 SBP103:SBP109 SLL103:SLL109 SVH103:SVH109 TFD103:TFD109 TOZ103:TOZ109 TYV103:TYV109 UIR103:UIR109 USN103:USN109 VCJ103:VCJ109 VMF103:VMF109 VWB103:VWB109 WFX103:WFX109 WPT103:WPT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YB237:WYB244 WOF237:WOF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LP237:LP244 VL237:VL244 AFH237:AFH244 APD237:APD244 AYZ237:AYZ244 BIV237:BIV244 BSR237:BSR244 CCN237:CCN244 CMJ237:CMJ244 CWF237:CWF244 DGB237:DGB244 DPX237:DPX244 DZT237:DZT244 EJP237:EJP244 ETL237:ETL244 FDH237:FDH244 FND237:FND244 FWZ237:FWZ244 GGV237:GGV244 GQR237:GQR244 HAN237:HAN244 HKJ237:HKJ244 HUF237:HUF244 IEB237:IEB244 INX237:INX244 IXT237:IXT244 JHP237:JHP244 JRL237:JRL244 KBH237:KBH244 KLD237:KLD244 KUZ237:KUZ244 LEV237:LEV244 LOR237:LOR244 LYN237:LYN244 MIJ237:MIJ244 MSF237:MSF244 NCB237:NCB244 NLX237:NLX244 NVT237:NVT244 OFP237:OFP244 OPL237:OPL244 OZH237:OZH244 PJD237:PJD244 PSZ237:PSZ244 QCV237:QCV244 QMR237:QMR244 QWN237:QWN244 RGJ237:RGJ244 RQF237:RQF244 SAB237:SAB244 SJX237:SJX244 STT237:STT244 TDP237:TDP244 TNL237:TNL244 TXH237:TXH244 UHD237:UHD244 UQZ237:UQZ244 VAV237:VAV244 VKR237:VKR244 VUN237:VUN244 WEJ237:WEJ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O243 O91 V91 AC91 AJ91 AQ91 AX91 BE91 BL91 AA119:AB119 AA109:AB109 V243 AC243 AJ243 AQ243 AX243 BE243 BL243 AM119:AN119 AM109:AN109 AY119:AZ119 AY109:AZ109 BK119:BL119 BK109:BL109 BW119:BX119 BW109:BX109 CI119:CJ119 CI109:CJ109 CU119:CV119 CU109:CV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MD119 WMG37 WOD91:WOD92 WMG148 WWC37 WMG73 WWC73 WMG130 WXZ91:WXZ92 WWC130 WMG166 WWC166 G9:G10 K9:K10 O9:O10 JR182 TN182 VMD109 VVZ109 WFV109 WPR109 VVZ119 WZN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LL91:LL92 VH91:VH92 AFD91:AFD92 AOZ91:AOZ92 AYV91:AYV92 BIR91:BIR92 BSN91:BSN92 CCJ91:CCJ92 CMF91:CMF92 CWB91:CWB92 DFX91:DFX92 DPT91:DPT92 DZP91:DZP92 EJL91:EJL92 ETH91:ETH92 FDD91:FDD92 FMZ91:FMZ92 FWV91:FWV92 GGR91:GGR92 GQN91:GQN92 HAJ91:HAJ92 HKF91:HKF92 HUB91:HUB92 IDX91:IDX92 INT91:INT92 IXP91:IXP92 JHL91:JHL92 JRH91:JRH92 KBD91:KBD92 KKZ91:KKZ92 KUV91:KUV92 LER91:LER92 LON91:LON92 LYJ91:LYJ92 MIF91:MIF92 MSB91:MSB92 NBX91:NBX92 NLT91:NLT92 NVP91:NVP92 OFL91:OFL92 OPH91:OPH92 OZD91:OZD92 PIZ91:PIZ92 PSV91:PSV92 QCR91:QCR92 QMN91:QMN92 QWJ91:QWJ92 RGF91:RGF92 RQB91:RQB92 RZX91:RZX92 SJT91:SJT92 STP91:STP92 TDL91:TDL92 TNH91:TNH92 TXD91:TXD92 UGZ91:UGZ92 UQV91:UQV92 VAR91:VAR92 VKN91:VKN92 VUJ91:VUJ92 WEF91:WEF92 WOB91:WOB92 WXX91:WXX92 LN91:LN92 VJ91:VJ92 AFF91:AFF92 APB91:APB92 AYX91:AYX92 BIT91:BIT92 BSP91:BSP92 CCL91:CCL92 CMH91:CMH92 CWD91:CWD92 DFZ91:DFZ92 DPV91:DPV92 DZR91:DZR92 EJN91:EJN92 ETJ91:ETJ92 FDF91:FDF92 FNB91:FNB92 FWX91:FWX92 GGT91:GGT92 GQP91:GQP92 HAL91:HAL92 HKH91:HKH92 HUD91:HUD92 IDZ91:IDZ92 INV91:INV92 IXR91:IXR92 JHN91:JHN92 JRJ91:JRJ92 KBF91:KBF92 KLB91:KLB92 KUX91:KUX92 LET91:LET92 LOP91:LOP92 LYL91:LYL92 MIH91:MIH92 MSD91:MSD92 NBZ91:NBZ92 NLV91:NLV92 NVR91:NVR92 OFN91:OFN92 OPJ91:OPJ92 OZF91:OZF92 PJB91:PJB92 PSX91:PSX92 QCT91:QCT92 QMP91:QMP92 QWL91:QWL92 RGH91:RGH92 RQD91:RQD92 RZZ91:RZZ92 SJV91:SJV92 STR91:STR92 TDN91:TDN92 TNJ91:TNJ92 TXF91:TXF92 UHB91:UHB92 UQX91:UQX92 VAT91:VAT92 VKP91:VKP92 VUL91:VUL92 WEH91:WEH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NB109 WX109 AGT109 AQP109 BAL109 BKH109 BUD109 CDZ109 CNV109 CXR109 DHN109 DRJ109 EBF109 ELB109 EUX109 FET109 FOP109 FYL109 GIH109 GSD109 HBZ109 HLV109 HVR109 IFN109 IPJ109 IZF109 JJB109 JSX109 KCT109 KMP109 KWL109 LGH109 LQD109 LZZ109 MJV109 MTR109 NDN109 NNJ109 NXF109 OHB109 OQX109 PAT109 PKP109 PUL109 QEH109 QOD109 QXZ109 RHV109 RRR109 SBN109 SLJ109 SVF109 TFB109 TOX109 TYT109 UIP109 USL109 VCH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FV119 WPR119 WZN119 VCH119 MZ119 WV119 AGR119 AQN119 BAJ119 BKF119 BUB119 CDX119 CNT119 CXP119 DHL119 DRH119 EBD119 EKZ119 EUV119 FER119 FON119 FYJ119 GIF119 GSB119 HBX119 HLT119 HVP119 IFL119 IPH119 IZD119 JIZ119 JSV119 KCR119 KMN119 KWJ119 LGF119 LQB119 LZX119 MJT119 MTP119 NDL119 NNH119 NXD119 OGZ119 OQV119 PAR119 PKN119 PUJ119 QEF119 QOB119 QXX119 RHT119 RRP119 SBL119 SLH119 SVD119 TEZ119 TOV119 TYR119 UIN119 USJ119 VCF119 VMB119 VVX119 WFT119 WPP119 WZL119 NB119 WX119 AGT119 AQP119 BAL119 BKH119 BUD119 CDZ119 CNV119 CXR119 DHN119 DRJ119 EBF119 ELB119 EUX119 FET119 FOP119 FYL119 GIH119 GSD119 HBZ119 HLV119 HVR119 IFN119 IPJ119 IZF119 JJB119 JSX119 KCT119 KMP119 KWL119 LGH119 LQD119 LZZ119 MJV119 MTR119 NDN119 NNJ119 NXF119 OHB119 OQX119 PAT119 PKP119 PUL119 QEH119 QOD119 QXZ119 RHV119 RRR119 SBN119 SLJ119 SVF119 TFB119 TOX119 TYT119 UIP119 USL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LL243 S243 WXZ243 WOD243 WEH243 VUL243 VKP243 VAT243 UQX243 UHB243 TXF243 TNJ243 TDN243 STR243 SJV243 RZZ243 RQD243 RGH243 QWL243 QMP243 QCT243 PSX243 PJB243 OZF243 OPJ243 OFN243 NVR243 NLV243 NBZ243 MSD243 MIH243 LYL243 LOP243 LET243 KUX243 KLB243 KBF243 JRJ243 JHN243 IXR243 INV243 IDZ243 HUD243 HKH243 HAL243 GQP243 GGT243 FWX243 FNB243 FDF243 ETJ243 EJN243 DZR243 DPV243 DFZ243 CWD243 CMH243 CCL243 BSP243 BIT243 AYX243 APB243 AFF243 VJ243 VH243 LN243 WXX243 WOB243 WEF243 VUJ243 VKN243 VAR243 UQV243 UGZ243 TXD243 TNH243 TDL243 STP243 SJT243 RZX243 RQB243 RGF243 QWJ243 QMN243 QCR243 PSV243 PIZ243 OZD243 OPH243 OFL243 NVP243 NLT243 NBX243 MSB243 MIF243 LYJ243 LON243 LER243 KUV243 KKZ243 KBD243 JRH243 JHL243 IXP243 INT243 IDX243 HUB243 HKF243 HAJ243 GQN243 GGR243 FWV243 FMZ243 FDD243 ETH243 EJL243 DZP243 DPT243 DFX243 CWB243 CMF243 CCJ243 BSN243 BIR243 AYV243 AOZ243 AFD243 S9:S10 S15:S16 U55 U166 V182 WZL109:WZL110 WPP109:WPP110 WFT109:WFT110 VVX109:VVX110 VMB109:VMB110 VCF109:VCF110 USJ109:USJ110 UIN109:UIN110 TYR109:TYR110 TOV109:TOV110 TEZ109:TEZ110 SVD109:SVD110 SLH109:SLH110 SBL109:SBL110 RRP109:RRP110 RHT109:RHT110 QXX109:QXX110 QOB109:QOB110 QEF109:QEF110 PUJ109:PUJ110 PKN109:PKN110 PAR109:PAR110 OQV109:OQV110 OGZ109:OGZ110 NXD109:NXD110 NNH109:NNH110 NDL109:NDL110 MTP109:MTP110 MJT109:MJT110 LZX109:LZX110 LQB109:LQB110 LGF109:LGF110 KWJ109:KWJ110 KMN109:KMN110 KCR109:KCR110 JSV109:JSV110 JIZ109:JIZ110 IZD109:IZD110 IPH109:IPH110 IFL109:IFL110 HVP109:HVP110 HLT109:HLT110 HBX109:HBX110 GSB109:GSB110 GIF109:GIF110 FYJ109:FYJ110 FON109:FON110 FER109:FER110 EUV109:EUV110 EKZ109:EKZ110 EBD109:EBD110 DRH109:DRH110 DHL109:DHL110 CXP109:CXP110 CNT109:CNT110 CDX109:CDX110 BUB109:BUB110 BKF109:BKF110 BAJ109:BAJ110 AQN109:AQN110 AGR109:AGR110 WV109:WV110 MZ109:MZ110 X109:X110 U91:U92 Z91:Z92 AB91:AB92 AG91:AG92 AI91:AI92 AN91:AN92 AP91:AP92 AU91:AU92 AW91:AW92 BB91:BB92 BD91:BD92 BI91:BI92 BK91:BK92 BP91:BP92 BR91:BR92 Z109 Z119 AJ119 AJ109:AJ110 U243 Z243 AB243 AG243 AI243 AN243 AP243 AU243 AW243 BB243 BD243 BI243 BK243 BP243 BR243 AL119 AL109 AV119 AV109:AV110 AX119 AX109 BH119 BH109:BH110 BJ119 BJ109 BT119 BT109:BT110 BV119 BV109 CF119 CF109:CF110 CH119 CH109 CR119 CR109:CR110 CT119 CT109 DD119 DD109:DD110 DF109 DF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PQ119 WMF130:WMF131 WWB130:WWB131 WMF148:WMF149 WWB148:WWB149 WOA91:WOA92 WXW91:WXW92 WMF37 WMF73 WWB37 WWB73 WPQ109 WZM109 WMF55 I291 WZM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LM91:LM92 VI91:VI92 AFE91:AFE92 APA91:APA92 AYW91:AYW92 BIS91:BIS92 BSO91:BSO92 CCK91:CCK92 CMG91:CMG92 CWC91:CWC92 DFY91:DFY92 DPU91:DPU92 DZQ91:DZQ92 EJM91:EJM92 ETI91:ETI92 FDE91:FDE92 FNA91:FNA92 FWW91:FWW92 GGS91:GGS92 GQO91:GQO92 HAK91:HAK92 HKG91:HKG92 HUC91:HUC92 IDY91:IDY92 INU91:INU92 IXQ91:IXQ92 JHM91:JHM92 JRI91:JRI92 KBE91:KBE92 KLA91:KLA92 KUW91:KUW92 LES91:LES92 LOO91:LOO92 LYK91:LYK92 MIG91:MIG92 MSC91:MSC92 NBY91:NBY92 NLU91:NLU92 NVQ91:NVQ92 OFM91:OFM92 OPI91:OPI92 OZE91:OZE92 PJA91:PJA92 PSW91:PSW92 QCS91:QCS92 QMO91:QMO92 QWK91:QWK92 RGG91:RGG92 RQC91:RQC92 RZY91:RZY92 SJU91:SJU92 STQ91:STQ92 TDM91:TDM92 TNI91:TNI92 TXE91:TXE92 UHA91:UHA92 UQW91:UQW92 VAS91:VAS92 VKO91:VKO92 VUK91:VUK92 WEG91:WEG92 WOC91:WOC92 WXY91:WXY92 R91:R92 LK91:LK92 VG91:VG92 AFC91:AFC92 AOY91:AOY92 AYU91:AYU92 BIQ91:BIQ92 BSM91:BSM92 CCI91:CCI92 CME91:CME92 CWA91:CWA92 DFW91:DFW92 DPS91:DPS92 DZO91:DZO92 EJK91:EJK92 ETG91:ETG92 FDC91:FDC92 FMY91:FMY92 FWU91:FWU92 GGQ91:GGQ92 GQM91:GQM92 HAI91:HAI92 HKE91:HKE92 HUA91:HUA92 IDW91:IDW92 INS91:INS92 IXO91:IXO92 JHK91:JHK92 JRG91:JRG92 KBC91:KBC92 KKY91:KKY92 KUU91:KUU92 LEQ91:LEQ92 LOM91:LOM92 LYI91:LYI92 MIE91:MIE92 MSA91:MSA92 NBW91:NBW92 NLS91:NLS92 NVO91:NVO92 OFK91:OFK92 OPG91:OPG92 OZC91:OZC92 PIY91:PIY92 PSU91:PSU92 QCQ91:QCQ92 QMM91:QMM92 QWI91:QWI92 RGE91:RGE92 RQA91:RQA92 RZW91:RZW92 SJS91:SJS92 STO91:STO92 TDK91:TDK92 TNG91:TNG92 TXC91:TXC92 UGY91:UGY92 UQU91:UQU92 VAQ91:VAQ92 VKM91:VKM92 VUI91:VUI92 WEE91:WEE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MY109 WU109 AGQ109 AQM109 BAI109 BKE109 BUA109 CDW109 CNS109 CXO109 DHK109 DRG109 EBC109 EKY109 EUU109 FEQ109 FOM109 FYI109 GIE109 GSA109 HBW109 HLS109 HVO109 IFK109 IPG109 IZC109 JIY109 JSU109 KCQ109 KMM109 KWI109 LGE109 LQA109 LZW109 MJS109 MTO109 NDK109 NNG109 NXC109 OGY109 OQU109 PAQ109 PKM109 PUI109 QEE109 QOA109 QXW109 RHS109 RRO109 SBK109 SLG109 SVC109 TEY109 TOU109 TYQ109 UIM109 USI109 VCE109 VMA109 VVW109 WFS109 WPO109 WZK109 Y109 NA109 WW109 AGS109 AQO109 BAK109 BKG109 BUC109 CDY109 CNU109 CXQ109 DHM109 DRI109 EBE109 ELA109 EUW109 FES109 FOO109 FYK109 GIG109 GSC109 HBY109 HLU109 HVQ109 IFM109 IPI109 IZE109 JJA109 JSW109 KCS109 KMO109 KWK109 LGG109 LQC109 LZY109 MJU109 MTQ109 NDM109 NNI109 NXE109 OHA109 OQW109 PAS109 PKO109 PUK109 QEG109 QOC109 QXY109 RHU109 RRQ109 SBM109 SLI109 SVE109 TFA109 TOW109 TYS109 UIO109 USK109 VCG109 VMC109 VVY109 WFU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MY119 WU119 AGQ119 AQM119 BAI119 BKE119 BUA119 CDW119 CNS119 CXO119 DHK119 DRG119 EBC119 EKY119 EUU119 FEQ119 FOM119 FYI119 GIE119 GSA119 HBW119 HLS119 HVO119 IFK119 IPG119 IZC119 JIY119 JSU119 KCQ119 KMM119 KWI119 LGE119 LQA119 LZW119 MJS119 MTO119 NDK119 NNG119 NXC119 OGY119 OQU119 PAQ119 PKM119 PUI119 QEE119 QOA119 QXW119 RHS119 RRO119 SBK119 SLG119 SVC119 TEY119 TOU119 TYQ119 UIM119 USI119 VCE119 VMA119 VVW119 WFS119 WPO119 WZK119 Y119 NA119 WW119 AGS119 AQO119 BAK119 BKG119 BUC119 CDY119 CNU119 CXQ119 DHM119 DRI119 EBE119 ELA119 EUW119 FES119 FOO119 FYK119 GIG119 GSC119 HBY119 HLU119 HVQ119 IFM119 IPI119 IZE119 JJA119 JSW119 KCS119 KMO119 KWK119 LGG119 LQC119 LZY119 MJU119 MTQ119 NDM119 NNI119 NXE119 OHA119 OQW119 PAS119 PKO119 PUK119 QEG119 QOC119 QXY119 RHU119 RRQ119 SBM119 SLI119 SVE119 TFA119 TOW119 TYS119 UIO119 USK119 VCG119 VMC119 VVY119 WFU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XY243 WOC243 WEG243 VUK243 VKO243 VAS243 UQW243 UHA243 TXE243 TNI243 TDM243 STQ243 SJU243 RZY243 RQC243 RGG243 QWK243 QMO243 QCS243 PSW243 PJA243 OZE243 OPI243 OFM243 NVQ243 NLU243 NBY243 MSC243 MIG243 LYK243 LOO243 LES243 KUW243 KLA243 KBE243 JRI243 JHM243 IXQ243 INU243 IDY243 HUC243 HKG243 HAK243 GQO243 GGS243 FWW243 FNA243 FDE243 ETI243 EJM243 DZQ243 DPU243 DFY243 CWC243 CMG243 CCK243 BSO243 BIS243 AYW243 APA243 AFE243 VI243 LM243 T243 WXW243 WOA243 WEE243 VUI243 VKM243 VAQ243 UQU243 UGY243 TXC243 TNG243 TDK243 STO243 SJS243 RZW243 RQA243 RGE243 QWI243 QMM243 QCQ243 PSU243 PIY243 OZC243 OPG243 OFK243 NVO243 NLS243 NBW243 MSA243 MIE243 LYI243 LOM243 LEQ243 KUU243 KKY243 KBC243 JRG243 JHK243 IXO243 INS243 IDW243 HUA243 HKE243 HAI243 GQM243 GGQ243 FWU243 FMY243 FDC243 ETG243 EJK243 DZO243 DPS243 DFW243 CWA243 CME243 CCI243 BSM243 BIQ243 AYU243 AOY243 AFC243 VG243 LK243 AA91:AA92 Y91:Y92 AH91:AH92 AF91:AF92 AO91:AO92 AM91:AM92 AV91:AV92 AT91:AT92 BC91:BC92 BA91:BA92 BJ91:BJ92 BH91:BH92 BQ91:BQ92 BO91:BO92 AI109 AK109 AI119 AK119 Y243 AA243 AF243 AH243 AM243 AO243 AT243 AV243 BA243 BC243 BH243 BJ243 BO243 BQ243 AU109 AW109 AU119 AW119 BG109 BI109 BG119 BI119 BS109 BU109 BS119 BU119 CE109 CG109 CE119 CG119 CQ109 CS109 CQ119 CS119 DC109 DE109 DC119 DE119"/>
    <dataValidation allowBlank="1" promptTitle="checkPeriodRange" sqref="WZJ109 WVY38 WVY74 WVY131 WXV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LJ92 VF92 AFB92 AOX92 AYT92 BIP92 BSL92 CCH92 CMD92 CVZ92 DFV92 DPR92 DZN92 EJJ92 ETF92 FDB92 FMX92 FWT92 GGP92 GQL92 HAH92 HKD92 HTZ92 IDV92 INR92 IXN92 JHJ92 JRF92 KBB92 KKX92 KUT92 LEP92 LOL92 LYH92 MID92 MRZ92 NBV92 NLR92 NVN92 OFJ92 OPF92 OZB92 PIX92 PST92 QCP92 QML92 QWH92 RGD92 RPZ92 RZV92 SJR92 STN92 TDJ92 TNF92 TXB92 UGX92 UQT92 VAP92 VKL92 VUH92 WED92 WNZ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MX109 WT109 AGP109 AQL109 BAH109 BKD109 BTZ109 CDV109 CNR109 CXN109 DHJ109 DRF109 EBB109 EKX109 EUT109 FEP109 FOL109 FYH109 GID109 GRZ109 HBV109 HLR109 HVN109 IFJ109 IPF109 IZB109 JIX109 JST109 KCP109 KML109 KWH109 LGD109 LPZ109 LZV109 MJR109 MTN109 NDJ109 NNF109 NXB109 OGX109 OQT109 PAP109 PKL109 PUH109 QED109 QNZ109 QXV109 RHR109 RRN109 SBJ109 SLF109 SVB109 TEX109 TOT109 TYP109 UIL109 USH109 VCD109 VLZ109 VVV109 WFR109 WPN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ZJ119 V119 MX119 WT119 AGP119 AQL119 BAH119 BKD119 BTZ119 CDV119 CNR119 CXN119 DHJ119 DRF119 EBB119 EKX119 EUT119 FEP119 FOL119 FYH119 GID119 GRZ119 HBV119 HLR119 HVN119 IFJ119 IPF119 IZB119 JIX119 JST119 KCP119 KML119 KWH119 LGD119 LPZ119 LZV119 MJR119 MTN119 NDJ119 NNF119 NXB119 OGX119 OQT119 PAP119 PKL119 PUH119 QED119 QNZ119 QXV119 RHR119 RRN119 SBJ119 SLF119 SVB119 TEX119 TOT119 TYP119 UIL119 USH119 VCD119 VLZ119 VVV119 WFR119 WPN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LJ244 VF244 AFB244 AOX244 AYT244 BIP244 BSL244 CCH244 CMD244 CVZ244 DFV244 DPR244 DZN244 EJJ244 ETF244 FDB244 FMX244 FWT244 GGP244 GQL244 HAH244 HKD244 HTZ244 IDV244 INR244 IXN244 JHJ244 JRF244 KBB244 KKX244 KUT244 LEP244 LOL244 LYH244 MID244 MRZ244 NBV244 NLR244 NVN244 OFJ244 OPF244 OZB244 PIX244 PST244 QCP244 QML244 QWH244 RGD244 RPZ244 RZV244 SJR244 STN244 TDJ244 TNF244 TXB244 UGX244 UQT244 VAP244 VKL244 VUH244 WED244 WNZ244 WXV244 X92 AE92 AL92 AS92 AZ92 BG92 BN92 AH109 AH119 X244 AE244 AL244 AS244 AZ244 BG244 BN244 AT109 AT119 BF109 BF119 BR109 BR119 CD109 CD119 CP109 CP119 DB109 DB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XT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B242:WEI242 LH90 VD90 AEZ90 AOV90 AYR90 BIN90 BSJ90 CCF90 CMB90 CVX90 DFT90 DPP90 DZL90 EJH90 ETD90 FCZ90 FMV90 FWR90 GGN90 GQJ90 HAF90 HKB90 HTX90 IDT90 INP90 IXL90 JHH90 JRD90 KAZ90 KKV90 KUR90 LEN90 LOJ90 LYF90 MIB90 MRX90 NBT90 NLP90 NVL90 OFH90 OPD90 OYZ90 PIV90 PSR90 QCN90 QMJ90 QWF90 RGB90 RPX90 RZT90 SJP90 STL90 TDH90 TND90 TWZ90 UGV90 UQR90 VAN90 VKJ90 VUF90 WEB90 WNX90 VUF242:VUM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VAN242:VAU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KJ242:VKQ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GV242:UHC242 WXT242:WYA242 WNX242:WOE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QR242:UQY242 LH242:LO242 VD242:VK242 AEZ242:AFG242 AOV242:APC242 AYR242:AYY242 BIN242:BIU242 BSJ242:BSQ242 CCF242:CCM242 CMB242:CMI242 CVX242:CWE242 DFT242:DGA242 DPP242:DPW242 DZL242:DZS242 EJH242:EJO242 ETD242:ETK242 FCZ242:FDG242 FMV242:FNC242 FWR242:FWY242 GGN242:GGU242 GQJ242:GQQ242 HAF242:HAM242 HKB242:HKI242 HTX242:HUE242 IDT242:IEA242 INP242:INW242 IXL242:IXS242 JHH242:JHO242 JRD242:JRK242 KAZ242:KBG242 KKV242:KLC242 KUR242:KUY242 LEN242:LEU242 LOJ242:LOQ242 LYF242:LYM242 MIB242:MII242 MRX242:MSE242 NBT242:NCA242 NLP242:NLW242 NVL242:NVS242 OFH242:OFO242 OPD242:OPK242 OYZ242:OZG242 PIV242:PJC242 PSR242:PSY242 QCN242:QCU242 QMJ242:QMQ242 QWF242:QWM242 RGB242:RGI242 RPX242:RQE242 RZT242:SAA242 SJP242:SJW242 STL242:STS242 TDH242:TDO242 TND242:TNK242 TWZ242:TXG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LH241 VD241 AEZ241 AOV241 AYR241 BIN241 BSJ241 CCF241 CMB241 CVX241 DFT241 DPP241 DZL241 EJH241 ETD241 FCZ241 FMV241 FWR241 GGN241 GQJ241 HAF241 HKB241 HTX241 IDT241 INP241 IXL241 JHH241 JRD241 KAZ241 KKV241 KUR241 LEN241 LOJ241 LYF241 MIB241 MRX241 NBT241 NLP241 NVL241 OFH241 OPD241 OYZ241 PIV241 PSR241 QCN241 QMJ241 QWF241 RGB241 RPX241 RZT241 SJP241 STL241 TDH241 TND241 TWZ241 UGV241 UQR241 VAN241 VKJ241 VUF241 WEB241 WNX241 WXT241">
      <formula1>kind_of_scheme_in</formula1>
    </dataValidation>
    <dataValidation type="list" allowBlank="1" showInputMessage="1" showErrorMessage="1" errorTitle="Ошибка" error="Выберите значение из списка" sqref="WZC108 MQ108 WM108 AGI108 AQE108 BAA108 BJW108 BTS108 CDO108 CNK108 CXG108 DHC108 DQY108 EAU108 EKQ108 EUM108 FEI108 FOE108 FYA108 GHW108 GRS108 HBO108 HLK108 HVG108 IFC108 IOY108 IYU108 JIQ108 JSM108 KCI108 KME108 KWA108 LFW108 LPS108 LZO108 MJK108 MTG108 NDC108 NMY108 NWU108 OGQ108 OQM108 PAI108 PKE108 PUA108 QDW108 QNS108 QXO108 RHK108 RRG108 SBC108 SKY108 SUU108 TEQ108 TOM108 TYI108 UIE108 USA108 VBW108 VLS108 VVO108 WFK108 WPG108 O108">
      <formula1>kind_of_cons</formula1>
    </dataValidation>
    <dataValidation type="list" allowBlank="1" showInputMessage="1" showErrorMessage="1" errorTitle="Ошибка" error="Выберите значение из списка" sqref="WXR91 WVU130 LF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B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X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T243 LF91 VB91 AEX91 AOT91 AYP91 BIL91 BSH91 CCD91 CLZ91 CVV91 DFR91 DPN91 DZJ91 EJF91 ETB91 FCX91 FMT91 FWP91 GGL91 GQH91 HAD91 HJZ91 HTV91 IDR91 INN91 IXJ91 JHF91 JRB91 KAX91 KKT91 KUP91 LEL91 LOH91 LYD91 MHZ91 MRV91 NBR91 NLN91 NVJ91 OFF91 OPB91 OYX91 PIT91 PSP91 QCL91 QMH91 QWD91 RFZ91 RPV91 RZR91 SJN91 STJ91 TDF91 TNB91 TWX91 UGT91 UQP91 VAL91 VKH91 VUD91 WDZ91 WNV91 AYP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XR243 WNV243 WDZ243 VUD243 VKH243 VAL243 UQP243 UGT243 TWX243 TNB243 TDF243 STJ243 SJN243 RZR243 RPV243 RFZ243 QWD243 QMH243 QCL243 PSP243 PIT243 OYX243 OPB243 OFF243 NVJ243 NLN243 NBR243 MRV243 MHZ243 LYD243 LOH243 LEL243 KUP243 KKT243 KAX243 JRB243 JHF243 IXJ243 INN243 IDR243 HTV243 HJZ243 HAD243 GQH243 GGL243 FWP243 FMT243 FCX243 ETB243 EJF243 DZJ243 DPN243 DFR243 CVV243 CLZ243 CCD243 BSH243 BIL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XQ94:WYB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LE94:LP95 VA94:VL95 AEW94:AFH95 AOS94:APD95 AYO94:AYZ95 BIK94:BIV95 BSG94:BSR95 CCC94:CCN95 CLY94:CMJ95 CVU94:CWF95 DFQ94:DGB95 DPM94:DPX95 DZI94:DZT95 EJE94:EJP95 ETA94:ETL95 FCW94:FDH95 FMS94:FND95 FWO94:FWZ95 GGK94:GGV95 GQG94:GQR95 HAC94:HAN95 HJY94:HKJ95 HTU94:HUF95 IDQ94:IEB95 INM94:INX95 IXI94:IXT95 JHE94:JHP95 JRA94:JRL95 KAW94:KBH95 KKS94:KLD95 KUO94:KUZ95 LEK94:LEV95 LOG94:LOR95 LYC94:LYN95 MHY94:MIJ95 MRU94:MSF95 NBQ94:NCB95 NLM94:NLX95 NVI94:NVT95 OFE94:OFP95 OPA94:OPL95 OYW94:OZH95 PIS94:PJD95 PSO94:PSZ95 QCK94:QCV95 QMG94:QMR95 QWC94:QWN95 RFY94:RGJ95 RPU94:RQF95 RZQ94:SAB95 SJM94:SJX95 STI94:STT95 TDE94:TDP95 TNA94:TNL95 TWW94:TXH95 UGS94:UHD95 UQO94:UQZ95 VAK94:VAV95 VKG94:VKR95 VUC94:VUN95 WDY94:WEJ95 WNU94:WOF95 MN114:ND114 WJ114:WZ114 AGF114:AGV114 AQB114:AQR114 AZX114:BAN114 BJT114:BKJ114 BTP114:BUF114 CDL114:CEB114 CNH114:CNX114 CXD114:CXT114 DGZ114:DHP114 DQV114:DRL114 EAR114:EBH114 EKN114:ELD114 EUJ114:EUZ114 FEF114:FEV114 FOB114:FOR114 FXX114:FYN114 GHT114:GIJ114 GRP114:GSF114 HBL114:HCB114 HLH114:HLX114 HVD114:HVT114 IEZ114:IFP114 IOV114:IPL114 IYR114:IZH114 JIN114:JJD114 JSJ114:JSZ114 KCF114:KCV114 KMB114:KMR114 KVX114:KWN114 LFT114:LGJ114 LPP114:LQF114 LZL114:MAB114 MJH114:MJX114 MTD114:MTT114 NCZ114:NDP114 NMV114:NNL114 NWR114:NXH114 OGN114:OHD114 OQJ114:OQZ114 PAF114:PAV114 PKB114:PKR114 PTX114:PUN114 QDT114:QEJ114 QNP114:QOF114 QXL114:QYB114 RHH114:RHX114 RRD114:RRT114 SAZ114:SBP114 SKV114:SLL114 SUR114:SVH114 TEN114:TFD114 TOJ114:TOZ114 TYF114:TYV114 UIB114:UIR114 URX114:USN114 VBT114:VCJ114 VLP114:VMF114 VVL114:VWB114 WFH114:WFX114 WPD114:WPT114 WYZ114:WZP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HY245:MIJ250 MGB251:MGM252 AEW245:AFH250 ACZ251:ADK252 GGK245:GGV250 GEN251:GEY252 LE245:LP250 JH251:JS252 LYC245:LYN250 LWF251:LWQ252 VA245:VL250 TD251:TO252 DFQ245:DGB250 DDT251:DEE252 WXQ245:WYB250 WVT251:WWE252 LOG245:LOR250 LMJ251:LMU252 WNU245:WOF250 WLX251:WMI252 FWO245:FWZ250 FUR251:FVC252 WDY245:WEJ250 WCB251:WCM252 LEK245:LEV250 LCN251:LCY252 VUC245:VUN250 VSF251:VSQ252 BSG245:BSR250 BQJ251:BQU252 VKG245:VKR250 VIJ251:VIU252 KUO245:KUZ250 KSR251:KTC252 VAK245:VAV250 UYN251:UYY252 FMS245:FND250 FKV251:FLG252 UQO245:UQZ250 UOR251:UPC252 KKS245:KLD250 KIV251:KJG252 UGS245:UHD250 UEV251:UFG252 CVU245:CWF250 CTX251:CUI252 TWW245:TXH250 TUZ251:TVK252 KAW245:KBH250 JYZ251:JZK252 TNA245:TNL250 TLD251:TLO252 FCW245:FDH250 FAZ251:FBK252 TDE245:TDP250 TBH251:TBS252 JRA245:JRL250 JPD251:JPO252 STI245:STT250 SRL251:SRW252 AYO245:AYZ250 AWR251:AXC252 SJM245:SJX250 SHP251:SIA252 JHE245:JHP250 JFH251:JFS252 RZQ245:SAB250 RXT251:RYE252 ETA245:ETL250 ERD251:ERO252 RPU245:RQF250 RNX251:ROI252 IXI245:IXT250 IVL251:IVW252 RFY245:RGJ250 REB251:REM252 CLY245:CMJ250 CKB251:CKM252 QWC245:QWN250 QUF251:QUQ252 INM245:INX250 ILP251:IMA252 QMG245:QMR250 QKJ251:QKU252 EJE245:EJP250 EHH251:EHS252 QCK245:QCV250 QAN251:QAY252 IDQ245:IEB250 IBT251:ICE252 PSO245:PSZ250 PQR251:PRC252 BIK245:BIV250 BGN251:BGY252 PIS245:PJD250 PGV251:PHG252 HTU245:HUF250 HRX251:HSI252 OYW245:OZH250 OWZ251:OXK252 DZI245:DZT250 DXL251:DXW252 OPA245:OPL250 OND251:ONO252 HJY245:HKJ250 HIB251:HIM252 OFE245:OFP250 ODH251:ODS252 CCC245:CCN250 CAF251:CAQ252 NVI245:NVT250 NTL251:NTW252 HAC245:HAN250 GYF251:GYQ252 NLM245:NLX250 NJP251:NKA252 DPM245:DPX250 DNP251:DOA252 NBQ245:NCB250 MZT251:NAE252 GQG245:GQR250 GOJ251:GOU252 MRU245:MSF250 MPX251:MQI252 AOS245:APD250 L245:BS245 L246:BT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ZA119 M119 MO119 WK119 AGG119 AQC119 AZY119 BJU119 BTQ119 CDM119 CNI119 CXE119 DHA119 DQW119 EAS119 EKO119 EUK119 FEG119 FOC119 FXY119 GHU119 GRQ119 HBM119 HLI119 HVE119 IFA119 IOW119 IYS119 JIO119 JSK119 KCG119 KMC119 KVY119 LFU119 LPQ119 LZM119 MJI119 MTE119 NDA119 NMW119 NWS119 OGO119 OQK119 PAG119 PKC119 PTY119 QDU119 QNQ119 QXM119 RHI119 RRE119 SBA119 SKW119 SUS119 TEO119 TOK119 TYG119 UIC119 URY119 VBU119 VLQ119 VVM119 WFI119 WPE119">
      <formula1>900</formula1>
    </dataValidation>
    <dataValidation type="list" allowBlank="1" showInputMessage="1" errorTitle="Ошибка" error="Выберите значение из списка" prompt="Выберите значение из списка" sqref="WPE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ZA109 MO109 WK109 AGG109 AQC109 AZY109 BJU109 BTQ109 CDM109 CNI109 CXE109 DHA109 DQW109 EAS109 EKO109 EUK109 FEG109 FOC109 FXY109 GHU109 GRQ109 HBM109 HLI109 HVE109 IFA109 IOW109 IYS109 JIO109 JSK109 KCG109 KMC109 KVY109 LFU109 LPQ109 LZM109 MJI109 MTE109 NDA109 NMW109 NWS109 OGO109 OQK109 PAG109 PKC109 PTY109 QDU109 QNQ109 QXM109 RHI109 RRE109 SBA109 SKW109 SUS109 TEO109 TOK109 TYG109 UIC109 URY109 VBU109 VLQ109 VVM109 WFI109">
      <formula1>kind_of_heat_transfer</formula1>
    </dataValidation>
    <dataValidation allowBlank="1" prompt="Для выбора выполните двойной щелчок левой клавиши мыши по соответствующей ячейке." sqref="LE93:LP93 VA93:VL93 AEW93:AFH93 AOS93:APD93 AYO93:AYZ93 BIK93:BIV93 BSG93:BSR93 CCC93:CCN93 CLY93:CMJ93 CVU93:CWF93 DFQ93:DGB93 DPM93:DPX93 DZI93:DZT93 EJE93:EJP93 ETA93:ETL93 FCW93:FDH93 FMS93:FND93 FWO93:FWZ93 GGK93:GGV93 GQG93:GQR93 HAC93:HAN93 HJY93:HKJ93 HTU93:HUF93 IDQ93:IEB93 INM93:INX93 IXI93:IXT93 JHE93:JHP93 JRA93:JRL93 KAW93:KBH93 KKS93:KLD93 KUO93:KUZ93 LEK93:LEV93 LOG93:LOR93 LYC93:LYN93 MHY93:MIJ93 MRU93:MSF93 NBQ93:NCB93 NLM93:NLX93 NVI93:NVT93 OFE93:OFP93 OPA93:OPL93 OYW93:OZH93 PIS93:PJD93 PSO93:PSZ93 QCK93:QCV93 QMG93:QMR93 QWC93:QWN93 RFY93:RGJ93 RPU93:RQF93 RZQ93:SAB93 SJM93:SJX93 STI93:STT93 TDE93:TDP93 TNA93:TNL93 TWW93:TXH93 UGS93:UHD93 UQO93:UQZ93 VAK93:VAV93 VKG93:VKR93 VUC93:VUN93 WDY93:WEJ93 WNU93:WOF93 WXQ93:WYB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MN115:ND118 WJ115:WZ118 AGF115:AGV118 AQB115:AQR118 AZX115:BAN118 BJT115:BKJ118 BTP115:BUF118 CDL115:CEB118 CNH115:CNX118 CXD115:CXT118 DGZ115:DHP118 DQV115:DRL118 EAR115:EBH118 EKN115:ELD118 EUJ115:EUZ118 FEF115:FEV118 FOB115:FOR118 FXX115:FYN118 GHT115:GIJ118 GRP115:GSF118 HBL115:HCB118 HLH115:HLX118 HVD115:HVT118 IEZ115:IFP118 IOV115:IPL118 IYR115:IZH118 JIN115:JJD118 JSJ115:JSZ118 KCF115:KCV118 KMB115:KMR118 KVX115:KWN118 LFT115:LGJ118 LPP115:LQF118 LZL115:MAB118 MJH115:MJX118 MTD115:MTT118 NCZ115:NDP118 NMV115:NNL118 NWR115:NXH118 OGN115:OHD118 OQJ115:OQZ118 PAF115:PAV118 PKB115:PKR118 PTX115:PUN118 QDT115:QEJ118 QNP115:QOF118 QXL115:QYB118 RHH115:RHX118 RRD115:RRT118 SAZ115:SBP118 SKV115:SLL118 SUR115:SVH118 TEN115:TFD118 TOJ115:TOZ118 TYF115:TYV118 UIB115:UIR118 URX115:USN118 VBT115:VCJ118 VLP115:VMF118 VVL115:VWB118 WFH115:WFX118 WPD115:WPT118 WYZ115:WZP118 MN111:ND113 WJ111:WZ113 AGF111:AGV113 AQB111:AQR113 AZX111:BAN113 BJT111:BKJ113 BTP111:BUF113 CDL111:CEB113 CNH111:CNX113 CXD111:CXT113 DGZ111:DHP113 DQV111:DRL113 EAR111:EBH113 EKN111:ELD113 EUJ111:EUZ113 FEF111:FEV113 FOB111:FOR113 FXX111:FYN113 GHT111:GIJ113 GRP111:GSF113 HBL111:HCB113 HLH111:HLX113 HVD111:HVT113 IEZ111:IFP113 IOV111:IPL113 IYR111:IZH113 JIN111:JJD113 JSJ111:JSZ113 KCF111:KCV113 KMB111:KMR113 KVX111:KWN113 LFT111:LGJ113 LPP111:LQF113 LZL111:MAB113 MJH111:MJX113 MTD111:MTT113 NCZ111:NDP113 NMV111:NNL113 NWR111:NXH113 OGN111:OHD113 OQJ111:OQZ113 PAF111:PAV113 PKB111:PKR113 PTX111:PUN113 QDT111:QEJ113 QNP111:QOF113 QXL111:QYB113 RHH111:RHX113 RRD111:RRT113 SAZ111:SBP113 SKV111:SLL113 SUR111:SVH113 TEN111:TFD113 TOJ111:TOZ113 TYF111:TYV113 UIB111:UIR113 URX111:USN113 VBT111:VCJ113 VLP111:VMF113 VVL111:VWB113 WFH111:WFX113 WPD111:WPT113 WYZ111:WZP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XQ96:WYB98 WVT99:WWE100 WNU96:WOF98 WLX99:WMI100 WDY96:WEJ98 WCB99:WCM100 VUC96:VUN98 VSF99:VSQ100 VKG96:VKR98 VIJ99:VIU100 VAK96:VAV98 UYN99:UYY100 UQO96:UQZ98 UOR99:UPC100 UGS96:UHD98 UEV99:UFG100 TWW96:TXH98 TUZ99:TVK100 TNA96:TNL98 TLD99:TLO100 TDE96:TDP98 TBH99:TBS100 STI96:STT98 SRL99:SRW100 SJM96:SJX98 SHP99:SIA100 RZQ96:SAB98 RXT99:RYE100 RPU96:RQF98 RNX99:ROI100 RFY96:RGJ98 REB99:REM100 QWC96:QWN98 QUF99:QUQ100 QMG96:QMR98 QKJ99:QKU100 QCK96:QCV98 QAN99:QAY100 PSO96:PSZ98 PQR99:PRC100 PIS96:PJD98 PGV99:PHG100 OYW96:OZH98 OWZ99:OXK100 OPA96:OPL98 OND99:ONO100 OFE96:OFP98 ODH99:ODS100 NVI96:NVT98 NTL99:NTW100 NLM96:NLX98 NJP99:NKA100 NBQ96:NCB98 MZT99:NAE100 MRU96:MSF98 MPX99:MQI100 MHY96:MIJ98 MGB99:MGM100 LYC96:LYN98 LWF99:LWQ100 LOG96:LOR98 LMJ99:LMU100 LEK96:LEV98 LCN99:LCY100 KUO96:KUZ98 KSR99:KTC100 KKS96:KLD98 KIV99:KJG100 KAW96:KBH98 JYZ99:JZK100 JRA96:JRL98 JPD99:JPO100 JHE96:JHP98 JFH99:JFS100 IXI96:IXT98 IVL99:IVW100 INM96:INX98 ILP99:IMA100 IDQ96:IEB98 IBT99:ICE100 HTU96:HUF98 HRX99:HSI100 HJY96:HKJ98 HIB99:HIM100 HAC96:HAN98 GYF99:GYQ100 GQG96:GQR98 GOJ99:GOU100 GGK96:GGV98 GEN99:GEY100 FWO96:FWZ98 FUR99:FVC100 FMS96:FND98 FKV99:FLG100 FCW96:FDH98 FAZ99:FBK100 ETA96:ETL98 ERD99:ERO100 EJE96:EJP98 EHH99:EHS100 DZI96:DZT98 DXL99:DXW100 DPM96:DPX98 DNP99:DOA100 DFQ96:DGB98 DDT99:DEE100 CVU96:CWF98 CTX99:CUI100 CLY96:CMJ98 CKB99:CKM100 CCC96:CCN98 CAF99:CAQ100 BSG96:BSR98 BQJ99:BQU100 BIK96:BIV98 BGN99:BGY100 AYO96:AYZ98 AWR99:AXC100 AOS96:APD98 AMV99:ANG100 AEW96:AFH98 ACZ99:ADK100 VA96:VL98 TD99:TO100 LE96:LP98 JH99:JS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7"/>
      <c r="W1" s="458" t="s">
        <v>324</v>
      </c>
      <c r="X1" s="406" t="s">
        <v>293</v>
      </c>
      <c r="Y1" s="406" t="s">
        <v>307</v>
      </c>
      <c r="Z1" s="148"/>
      <c r="AA1" s="207" t="s">
        <v>362</v>
      </c>
      <c r="AB1" s="207"/>
      <c r="AC1" s="207" t="s">
        <v>363</v>
      </c>
      <c r="AD1" s="207"/>
      <c r="AF1" s="161" t="s">
        <v>336</v>
      </c>
      <c r="AH1" s="148" t="s">
        <v>337</v>
      </c>
      <c r="AI1" s="148" t="s">
        <v>338</v>
      </c>
      <c r="AK1" s="148" t="s">
        <v>353</v>
      </c>
      <c r="AM1" s="148" t="s">
        <v>354</v>
      </c>
      <c r="AP1" s="148" t="s">
        <v>370</v>
      </c>
      <c r="AQ1" s="148" t="s">
        <v>369</v>
      </c>
      <c r="AS1" s="406" t="s">
        <v>375</v>
      </c>
      <c r="AU1" s="161" t="s">
        <v>383</v>
      </c>
      <c r="AW1" s="408" t="s">
        <v>547</v>
      </c>
      <c r="AX1" s="408" t="s">
        <v>548</v>
      </c>
      <c r="AZ1" s="1322" t="s">
        <v>580</v>
      </c>
      <c r="BA1" s="1322"/>
      <c r="BC1" s="825" t="s">
        <v>722</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6" t="s">
        <v>284</v>
      </c>
      <c r="O2" s="526" t="s">
        <v>641</v>
      </c>
      <c r="P2" s="660" t="s">
        <v>41</v>
      </c>
      <c r="Q2" s="180" t="s">
        <v>3</v>
      </c>
      <c r="R2" s="183" t="s">
        <v>24</v>
      </c>
      <c r="S2" s="181" t="s">
        <v>26</v>
      </c>
      <c r="T2" s="182" t="s">
        <v>30</v>
      </c>
      <c r="U2" s="178" t="s">
        <v>36</v>
      </c>
      <c r="V2" s="1037">
        <v>1</v>
      </c>
      <c r="W2" s="459"/>
      <c r="X2" s="460" t="s">
        <v>611</v>
      </c>
      <c r="Y2" s="44" t="s">
        <v>636</v>
      </c>
      <c r="Z2" s="160"/>
      <c r="AA2" s="751" t="s">
        <v>715</v>
      </c>
      <c r="AB2" s="753" t="s">
        <v>716</v>
      </c>
      <c r="AC2" s="44" t="s">
        <v>309</v>
      </c>
      <c r="AD2" s="209" t="s">
        <v>309</v>
      </c>
      <c r="AF2" s="45" t="s">
        <v>36</v>
      </c>
      <c r="AH2" s="143" t="s">
        <v>341</v>
      </c>
      <c r="AI2" s="143" t="s">
        <v>341</v>
      </c>
      <c r="AK2" s="143" t="s">
        <v>345</v>
      </c>
      <c r="AM2" s="143" t="s">
        <v>355</v>
      </c>
      <c r="AP2" s="1100" t="s">
        <v>611</v>
      </c>
      <c r="AQ2" s="1033" t="s">
        <v>759</v>
      </c>
      <c r="AS2" s="44" t="s">
        <v>373</v>
      </c>
      <c r="AU2" s="45" t="s">
        <v>376</v>
      </c>
      <c r="AW2" s="409" t="s">
        <v>549</v>
      </c>
      <c r="AX2" s="410" t="s">
        <v>549</v>
      </c>
      <c r="AZ2" s="445" t="s">
        <v>581</v>
      </c>
      <c r="BA2" s="446" t="s">
        <v>582</v>
      </c>
      <c r="BC2" s="802"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6" t="s">
        <v>258</v>
      </c>
      <c r="O3" s="526" t="s">
        <v>642</v>
      </c>
      <c r="P3" s="660" t="s">
        <v>42</v>
      </c>
      <c r="Q3" s="180" t="s">
        <v>300</v>
      </c>
      <c r="R3" s="179" t="s">
        <v>302</v>
      </c>
      <c r="S3" s="181" t="s">
        <v>27</v>
      </c>
      <c r="T3" s="182" t="s">
        <v>31</v>
      </c>
      <c r="U3" s="178" t="s">
        <v>37</v>
      </c>
      <c r="V3" s="1037">
        <v>2</v>
      </c>
      <c r="W3" s="459"/>
      <c r="X3" s="460" t="s">
        <v>768</v>
      </c>
      <c r="Y3" s="44" t="s">
        <v>636</v>
      </c>
      <c r="Z3" s="160"/>
      <c r="AA3" s="751" t="s">
        <v>716</v>
      </c>
      <c r="AB3" s="753"/>
      <c r="AC3" s="44" t="s">
        <v>310</v>
      </c>
      <c r="AD3" s="209" t="s">
        <v>310</v>
      </c>
      <c r="AF3" s="45" t="s">
        <v>37</v>
      </c>
      <c r="AH3" s="143" t="s">
        <v>364</v>
      </c>
      <c r="AI3" s="143" t="s">
        <v>343</v>
      </c>
      <c r="AK3" s="143" t="s">
        <v>346</v>
      </c>
      <c r="AM3" s="143" t="s">
        <v>356</v>
      </c>
      <c r="AP3" s="1100" t="s">
        <v>769</v>
      </c>
      <c r="AQ3" s="1033" t="s">
        <v>614</v>
      </c>
      <c r="AS3" s="44" t="s">
        <v>374</v>
      </c>
      <c r="AU3" s="45" t="s">
        <v>377</v>
      </c>
      <c r="AW3" s="409" t="s">
        <v>550</v>
      </c>
      <c r="AX3" s="410" t="s">
        <v>550</v>
      </c>
      <c r="AZ3" s="146" t="s">
        <v>652</v>
      </c>
      <c r="BA3" s="179" t="s">
        <v>651</v>
      </c>
      <c r="BC3" s="802" t="s">
        <v>724</v>
      </c>
    </row>
    <row r="4" spans="1:55" ht="101.25">
      <c r="A4" s="6" t="s">
        <v>102</v>
      </c>
      <c r="B4" s="44">
        <v>2002</v>
      </c>
      <c r="C4" s="44">
        <v>2015</v>
      </c>
      <c r="E4" s="143" t="s">
        <v>187</v>
      </c>
      <c r="F4" s="143" t="s">
        <v>227</v>
      </c>
      <c r="H4" s="143" t="s">
        <v>2</v>
      </c>
      <c r="I4" s="143" t="s">
        <v>49</v>
      </c>
      <c r="J4" s="143" t="s">
        <v>282</v>
      </c>
      <c r="K4" s="144" t="s">
        <v>248</v>
      </c>
      <c r="L4" s="144" t="s">
        <v>248</v>
      </c>
      <c r="M4" s="144">
        <v>3</v>
      </c>
      <c r="N4" s="656" t="s">
        <v>285</v>
      </c>
      <c r="O4" s="543" t="s">
        <v>643</v>
      </c>
      <c r="Q4" s="180" t="s">
        <v>23</v>
      </c>
      <c r="R4" s="179" t="s">
        <v>771</v>
      </c>
      <c r="S4" s="181" t="s">
        <v>28</v>
      </c>
      <c r="T4" s="182" t="s">
        <v>32</v>
      </c>
      <c r="U4" s="178" t="s">
        <v>38</v>
      </c>
      <c r="V4" s="1037">
        <v>3</v>
      </c>
      <c r="W4" s="459"/>
      <c r="X4" s="460" t="s">
        <v>759</v>
      </c>
      <c r="Y4" s="751" t="s">
        <v>636</v>
      </c>
      <c r="Z4" s="208"/>
      <c r="AC4" s="44" t="s">
        <v>311</v>
      </c>
      <c r="AD4" s="209" t="s">
        <v>311</v>
      </c>
      <c r="AF4" s="45" t="s">
        <v>38</v>
      </c>
      <c r="AH4" s="45" t="s">
        <v>367</v>
      </c>
      <c r="AK4" s="143" t="s">
        <v>347</v>
      </c>
      <c r="AM4" s="143" t="s">
        <v>357</v>
      </c>
      <c r="AP4" s="1100" t="s">
        <v>768</v>
      </c>
      <c r="AQ4" s="1033" t="s">
        <v>615</v>
      </c>
      <c r="AS4" s="44" t="s">
        <v>344</v>
      </c>
      <c r="AU4" s="45" t="s">
        <v>378</v>
      </c>
      <c r="AW4" s="409" t="s">
        <v>551</v>
      </c>
      <c r="AX4" s="410" t="s">
        <v>551</v>
      </c>
      <c r="AZ4" s="146" t="s">
        <v>662</v>
      </c>
      <c r="BA4" s="179" t="s">
        <v>661</v>
      </c>
      <c r="BC4" s="802" t="s">
        <v>725</v>
      </c>
    </row>
    <row r="5" spans="1:55" ht="33.75">
      <c r="A5" s="6" t="s">
        <v>103</v>
      </c>
      <c r="B5" s="44">
        <v>2003</v>
      </c>
      <c r="C5" s="44">
        <v>2016</v>
      </c>
      <c r="E5" s="143" t="s">
        <v>188</v>
      </c>
      <c r="F5" s="143" t="s">
        <v>228</v>
      </c>
      <c r="I5" s="143" t="s">
        <v>50</v>
      </c>
      <c r="K5" s="144" t="s">
        <v>246</v>
      </c>
      <c r="L5" s="144" t="s">
        <v>246</v>
      </c>
      <c r="M5" s="144">
        <v>4</v>
      </c>
      <c r="N5" s="657" t="s">
        <v>286</v>
      </c>
      <c r="O5" s="543" t="s">
        <v>644</v>
      </c>
      <c r="Q5" s="180" t="s">
        <v>301</v>
      </c>
      <c r="R5" s="179" t="s">
        <v>303</v>
      </c>
      <c r="T5" s="45" t="s">
        <v>33</v>
      </c>
      <c r="U5" s="178" t="s">
        <v>39</v>
      </c>
      <c r="V5" s="1037">
        <v>4</v>
      </c>
      <c r="W5" s="459"/>
      <c r="X5" s="460" t="s">
        <v>612</v>
      </c>
      <c r="Y5" s="751" t="s">
        <v>660</v>
      </c>
      <c r="Z5" s="208">
        <v>1</v>
      </c>
      <c r="AF5" s="45" t="s">
        <v>326</v>
      </c>
      <c r="AH5" s="143" t="s">
        <v>365</v>
      </c>
      <c r="AK5" s="143" t="s">
        <v>348</v>
      </c>
      <c r="AM5" s="143" t="s">
        <v>358</v>
      </c>
      <c r="AP5" s="1100" t="s">
        <v>612</v>
      </c>
      <c r="AQ5" s="1033" t="s">
        <v>618</v>
      </c>
      <c r="AU5" s="45" t="s">
        <v>379</v>
      </c>
      <c r="AW5" s="409" t="s">
        <v>552</v>
      </c>
      <c r="AX5" s="410" t="s">
        <v>552</v>
      </c>
      <c r="AZ5" s="544" t="s">
        <v>663</v>
      </c>
      <c r="BA5" s="568" t="s">
        <v>668</v>
      </c>
      <c r="BC5" s="802" t="s">
        <v>726</v>
      </c>
    </row>
    <row r="6" spans="1:55" ht="45">
      <c r="A6" s="6" t="s">
        <v>104</v>
      </c>
      <c r="B6" s="44">
        <v>2004</v>
      </c>
      <c r="C6" s="44">
        <v>2017</v>
      </c>
      <c r="E6" s="143" t="s">
        <v>189</v>
      </c>
      <c r="F6" s="147"/>
      <c r="G6" s="148" t="s">
        <v>290</v>
      </c>
      <c r="H6" s="148" t="s">
        <v>257</v>
      </c>
      <c r="I6" s="143" t="s">
        <v>67</v>
      </c>
      <c r="J6" s="148" t="s">
        <v>263</v>
      </c>
      <c r="N6" s="657" t="s">
        <v>287</v>
      </c>
      <c r="O6" s="543" t="s">
        <v>645</v>
      </c>
      <c r="R6" s="179" t="s">
        <v>3</v>
      </c>
      <c r="T6" s="45" t="s">
        <v>34</v>
      </c>
      <c r="U6" s="178" t="s">
        <v>326</v>
      </c>
      <c r="V6" s="1037">
        <v>5</v>
      </c>
      <c r="W6" s="459"/>
      <c r="X6" s="751" t="s">
        <v>613</v>
      </c>
      <c r="Y6" s="751" t="s">
        <v>669</v>
      </c>
      <c r="Z6" s="208"/>
      <c r="AA6" s="219"/>
      <c r="AH6" s="143" t="s">
        <v>366</v>
      </c>
      <c r="AK6" s="143" t="s">
        <v>349</v>
      </c>
      <c r="AM6" s="143" t="s">
        <v>359</v>
      </c>
      <c r="AP6" s="1100" t="s">
        <v>613</v>
      </c>
      <c r="AQ6" s="1033" t="s">
        <v>617</v>
      </c>
      <c r="AU6" s="220" t="s">
        <v>380</v>
      </c>
      <c r="AW6" s="409" t="s">
        <v>553</v>
      </c>
      <c r="AX6" s="410" t="s">
        <v>553</v>
      </c>
      <c r="AZ6" s="544" t="s">
        <v>664</v>
      </c>
      <c r="BA6" s="568" t="s">
        <v>673</v>
      </c>
    </row>
    <row r="7" spans="1:55" ht="33.75">
      <c r="A7" s="6" t="s">
        <v>105</v>
      </c>
      <c r="B7" s="44">
        <v>2005</v>
      </c>
      <c r="E7" s="143" t="s">
        <v>190</v>
      </c>
      <c r="F7" s="147"/>
      <c r="G7" s="143" t="s">
        <v>254</v>
      </c>
      <c r="H7" s="143" t="s">
        <v>256</v>
      </c>
      <c r="I7" s="143" t="s">
        <v>68</v>
      </c>
      <c r="J7" s="143" t="s">
        <v>283</v>
      </c>
      <c r="N7" s="658" t="s">
        <v>288</v>
      </c>
      <c r="O7" s="543" t="s">
        <v>646</v>
      </c>
      <c r="U7" s="178" t="s">
        <v>84</v>
      </c>
      <c r="V7" s="1038" t="s">
        <v>68</v>
      </c>
      <c r="W7" s="459"/>
      <c r="X7" s="751" t="s">
        <v>614</v>
      </c>
      <c r="Y7" s="751" t="s">
        <v>660</v>
      </c>
      <c r="Z7" s="208"/>
      <c r="AA7" s="219"/>
      <c r="AH7" s="143" t="s">
        <v>342</v>
      </c>
      <c r="AK7" s="143" t="s">
        <v>350</v>
      </c>
      <c r="AM7" s="143" t="s">
        <v>360</v>
      </c>
      <c r="AP7" s="1100" t="s">
        <v>759</v>
      </c>
      <c r="AQ7" s="1033" t="s">
        <v>616</v>
      </c>
      <c r="AU7" s="220" t="s">
        <v>381</v>
      </c>
      <c r="AW7" s="409" t="s">
        <v>554</v>
      </c>
      <c r="AX7" s="410" t="s">
        <v>554</v>
      </c>
      <c r="AZ7" s="544" t="s">
        <v>681</v>
      </c>
      <c r="BA7" s="568" t="s">
        <v>682</v>
      </c>
    </row>
    <row r="8" spans="1:55" ht="33.75">
      <c r="A8" s="6" t="s">
        <v>106</v>
      </c>
      <c r="B8" s="44">
        <v>2006</v>
      </c>
      <c r="E8" s="143" t="s">
        <v>191</v>
      </c>
      <c r="F8" s="147"/>
      <c r="G8" s="143" t="s">
        <v>255</v>
      </c>
      <c r="H8" s="143" t="s">
        <v>262</v>
      </c>
      <c r="I8" s="143" t="s">
        <v>182</v>
      </c>
      <c r="J8" s="143" t="s">
        <v>279</v>
      </c>
      <c r="N8" s="659" t="s">
        <v>289</v>
      </c>
      <c r="O8" s="543" t="s">
        <v>647</v>
      </c>
      <c r="V8" s="1038" t="s">
        <v>182</v>
      </c>
      <c r="W8" s="459"/>
      <c r="X8" s="751" t="s">
        <v>615</v>
      </c>
      <c r="Y8" s="751" t="s">
        <v>660</v>
      </c>
      <c r="Z8" s="208"/>
      <c r="AA8" s="219"/>
      <c r="AK8" s="143" t="s">
        <v>351</v>
      </c>
      <c r="AP8" s="1100" t="s">
        <v>614</v>
      </c>
      <c r="AQ8" s="1033" t="s">
        <v>768</v>
      </c>
      <c r="AU8" s="220" t="s">
        <v>382</v>
      </c>
      <c r="AW8" s="409" t="s">
        <v>555</v>
      </c>
      <c r="AX8" s="410" t="s">
        <v>555</v>
      </c>
      <c r="AZ8" s="146" t="s">
        <v>689</v>
      </c>
      <c r="BA8" s="179" t="s">
        <v>688</v>
      </c>
    </row>
    <row r="9" spans="1:55" ht="112.5">
      <c r="A9" s="6" t="s">
        <v>107</v>
      </c>
      <c r="B9" s="44">
        <v>2007</v>
      </c>
      <c r="E9" s="143" t="s">
        <v>192</v>
      </c>
      <c r="F9" s="147"/>
      <c r="G9" s="143" t="s">
        <v>262</v>
      </c>
      <c r="I9" s="143" t="s">
        <v>183</v>
      </c>
      <c r="O9" s="543" t="s">
        <v>648</v>
      </c>
      <c r="V9" s="1038" t="s">
        <v>183</v>
      </c>
      <c r="W9" s="459"/>
      <c r="X9" s="751" t="s">
        <v>616</v>
      </c>
      <c r="Y9" s="751" t="s">
        <v>636</v>
      </c>
      <c r="Z9" s="208">
        <v>1</v>
      </c>
      <c r="AA9" s="219"/>
      <c r="AK9" s="143" t="s">
        <v>352</v>
      </c>
      <c r="AP9" s="1100" t="s">
        <v>615</v>
      </c>
      <c r="AQ9" s="1033" t="s">
        <v>611</v>
      </c>
      <c r="AW9" s="409" t="s">
        <v>556</v>
      </c>
      <c r="AX9" s="410" t="s">
        <v>556</v>
      </c>
      <c r="AZ9" s="146" t="s">
        <v>766</v>
      </c>
      <c r="BA9" s="179" t="s">
        <v>601</v>
      </c>
    </row>
    <row r="10" spans="1:55" ht="45">
      <c r="A10" s="6" t="s">
        <v>108</v>
      </c>
      <c r="B10" s="44">
        <v>2008</v>
      </c>
      <c r="E10" s="143" t="s">
        <v>193</v>
      </c>
      <c r="F10" s="147"/>
      <c r="I10" s="143" t="s">
        <v>207</v>
      </c>
      <c r="O10" s="543" t="s">
        <v>649</v>
      </c>
      <c r="V10" s="1039" t="s">
        <v>207</v>
      </c>
      <c r="W10" s="1036"/>
      <c r="X10" s="1034" t="s">
        <v>617</v>
      </c>
      <c r="Y10" s="1035" t="s">
        <v>683</v>
      </c>
      <c r="Z10" s="208"/>
      <c r="AP10" s="1100" t="s">
        <v>618</v>
      </c>
      <c r="AQ10" s="1033"/>
      <c r="AW10" s="409" t="s">
        <v>557</v>
      </c>
      <c r="AX10" s="410" t="s">
        <v>557</v>
      </c>
    </row>
    <row r="11" spans="1:55" ht="22.5">
      <c r="A11" s="6" t="s">
        <v>109</v>
      </c>
      <c r="B11" s="44">
        <v>2009</v>
      </c>
      <c r="E11" s="143" t="s">
        <v>194</v>
      </c>
      <c r="F11" s="147"/>
      <c r="I11" s="143" t="s">
        <v>208</v>
      </c>
      <c r="O11" s="526" t="s">
        <v>650</v>
      </c>
      <c r="V11" s="1038" t="s">
        <v>208</v>
      </c>
      <c r="W11" s="461"/>
      <c r="X11" s="460" t="s">
        <v>618</v>
      </c>
      <c r="Y11" s="751" t="s">
        <v>671</v>
      </c>
      <c r="Z11" s="208"/>
      <c r="AP11" s="1100" t="s">
        <v>617</v>
      </c>
      <c r="AQ11" s="740"/>
      <c r="AW11" s="409" t="s">
        <v>558</v>
      </c>
      <c r="AX11" s="410" t="s">
        <v>558</v>
      </c>
    </row>
    <row r="12" spans="1:55" ht="33.75">
      <c r="A12" s="6" t="s">
        <v>64</v>
      </c>
      <c r="B12" s="44">
        <v>2010</v>
      </c>
      <c r="E12" s="143" t="s">
        <v>195</v>
      </c>
      <c r="F12" s="147"/>
      <c r="G12" s="148" t="s">
        <v>291</v>
      </c>
      <c r="H12" s="148" t="s">
        <v>259</v>
      </c>
      <c r="I12" s="143" t="s">
        <v>209</v>
      </c>
      <c r="O12" s="526" t="s">
        <v>3</v>
      </c>
      <c r="V12" s="1038" t="s">
        <v>209</v>
      </c>
      <c r="W12" s="544"/>
      <c r="X12" s="460" t="s">
        <v>762</v>
      </c>
      <c r="Y12" s="751" t="s">
        <v>636</v>
      </c>
      <c r="AP12" s="1100" t="s">
        <v>616</v>
      </c>
      <c r="AW12" s="409" t="s">
        <v>208</v>
      </c>
      <c r="AX12" s="410" t="s">
        <v>208</v>
      </c>
    </row>
    <row r="13" spans="1:55" ht="22.5">
      <c r="A13" s="6" t="s">
        <v>110</v>
      </c>
      <c r="B13" s="44">
        <v>2011</v>
      </c>
      <c r="E13" s="143" t="s">
        <v>196</v>
      </c>
      <c r="F13" s="147"/>
      <c r="G13" s="143" t="s">
        <v>260</v>
      </c>
      <c r="H13" s="143" t="s">
        <v>261</v>
      </c>
      <c r="I13" s="143" t="s">
        <v>210</v>
      </c>
      <c r="V13" s="1038" t="s">
        <v>210</v>
      </c>
      <c r="W13" s="544"/>
      <c r="X13" s="544"/>
      <c r="Y13" s="544"/>
      <c r="AW13" s="409" t="s">
        <v>209</v>
      </c>
      <c r="AX13" s="410" t="s">
        <v>209</v>
      </c>
    </row>
    <row r="14" spans="1:55" ht="45">
      <c r="A14" s="6" t="s">
        <v>65</v>
      </c>
      <c r="B14" s="44">
        <v>2012</v>
      </c>
      <c r="G14" s="143" t="s">
        <v>262</v>
      </c>
      <c r="H14" s="143" t="s">
        <v>262</v>
      </c>
      <c r="I14" s="143" t="s">
        <v>211</v>
      </c>
      <c r="N14" s="99" t="s">
        <v>315</v>
      </c>
      <c r="V14" s="1037">
        <v>13</v>
      </c>
      <c r="W14" s="459"/>
      <c r="X14" s="460" t="s">
        <v>769</v>
      </c>
      <c r="Y14" s="751" t="s">
        <v>636</v>
      </c>
      <c r="AW14" s="409" t="s">
        <v>210</v>
      </c>
      <c r="AX14" s="410" t="s">
        <v>210</v>
      </c>
    </row>
    <row r="15" spans="1:55" ht="63.75">
      <c r="A15" s="6" t="s">
        <v>440</v>
      </c>
      <c r="B15" s="44">
        <v>2013</v>
      </c>
      <c r="I15" s="143" t="s">
        <v>212</v>
      </c>
      <c r="N15" s="177" t="s">
        <v>323</v>
      </c>
      <c r="V15" s="527"/>
      <c r="W15" s="527"/>
      <c r="X15" s="218"/>
      <c r="Y15" s="527"/>
      <c r="AW15" s="409" t="s">
        <v>211</v>
      </c>
      <c r="AX15" s="410" t="s">
        <v>211</v>
      </c>
    </row>
    <row r="16" spans="1:55" ht="21" customHeight="1">
      <c r="A16" s="6" t="s">
        <v>111</v>
      </c>
      <c r="B16" s="44">
        <v>2014</v>
      </c>
      <c r="I16" s="143" t="s">
        <v>213</v>
      </c>
      <c r="N16" s="177" t="s">
        <v>322</v>
      </c>
      <c r="AW16" s="409" t="s">
        <v>212</v>
      </c>
      <c r="AX16" s="410" t="s">
        <v>212</v>
      </c>
    </row>
    <row r="17" spans="1:50" ht="21" customHeight="1">
      <c r="A17" s="6" t="s">
        <v>112</v>
      </c>
      <c r="B17" s="44">
        <v>2015</v>
      </c>
      <c r="I17" s="143" t="s">
        <v>214</v>
      </c>
      <c r="N17" s="177" t="s">
        <v>321</v>
      </c>
      <c r="X17" s="218"/>
      <c r="AW17" s="409" t="s">
        <v>213</v>
      </c>
      <c r="AX17" s="410" t="s">
        <v>213</v>
      </c>
    </row>
    <row r="18" spans="1:50" ht="21" customHeight="1">
      <c r="A18" s="6" t="s">
        <v>113</v>
      </c>
      <c r="B18" s="44">
        <v>2016</v>
      </c>
      <c r="I18" s="143" t="s">
        <v>215</v>
      </c>
      <c r="N18" s="177" t="s">
        <v>320</v>
      </c>
      <c r="X18" s="218"/>
      <c r="AW18" s="409" t="s">
        <v>214</v>
      </c>
      <c r="AX18" s="410" t="s">
        <v>214</v>
      </c>
    </row>
    <row r="19" spans="1:50" ht="21" customHeight="1">
      <c r="A19" s="6" t="s">
        <v>114</v>
      </c>
      <c r="B19" s="44">
        <v>2017</v>
      </c>
      <c r="I19" s="143" t="s">
        <v>216</v>
      </c>
      <c r="N19" s="177" t="s">
        <v>319</v>
      </c>
      <c r="X19" s="218"/>
      <c r="AW19" s="409" t="s">
        <v>215</v>
      </c>
      <c r="AX19" s="410" t="s">
        <v>215</v>
      </c>
    </row>
    <row r="20" spans="1:50" ht="21" customHeight="1">
      <c r="A20" s="6" t="s">
        <v>115</v>
      </c>
      <c r="B20" s="44">
        <v>2018</v>
      </c>
      <c r="I20" s="143" t="s">
        <v>217</v>
      </c>
      <c r="N20" s="177" t="s">
        <v>318</v>
      </c>
      <c r="AW20" s="409" t="s">
        <v>216</v>
      </c>
      <c r="AX20" s="410" t="s">
        <v>216</v>
      </c>
    </row>
    <row r="21" spans="1:50" ht="21" customHeight="1">
      <c r="A21" s="6" t="s">
        <v>116</v>
      </c>
      <c r="B21" s="44">
        <v>2019</v>
      </c>
      <c r="I21" s="143" t="s">
        <v>218</v>
      </c>
      <c r="N21" s="177" t="s">
        <v>317</v>
      </c>
      <c r="AW21" s="409" t="s">
        <v>217</v>
      </c>
      <c r="AX21" s="410" t="s">
        <v>217</v>
      </c>
    </row>
    <row r="22" spans="1:50" ht="21" customHeight="1">
      <c r="A22" s="6" t="s">
        <v>117</v>
      </c>
      <c r="B22" s="44">
        <v>2020</v>
      </c>
      <c r="N22" s="177" t="s">
        <v>316</v>
      </c>
      <c r="AW22" s="409" t="s">
        <v>218</v>
      </c>
      <c r="AX22" s="410" t="s">
        <v>218</v>
      </c>
    </row>
    <row r="23" spans="1:50" ht="21" customHeight="1">
      <c r="A23" s="6" t="s">
        <v>118</v>
      </c>
      <c r="B23" s="44">
        <v>2021</v>
      </c>
      <c r="AW23" s="409" t="s">
        <v>559</v>
      </c>
      <c r="AX23" s="410" t="s">
        <v>559</v>
      </c>
    </row>
    <row r="24" spans="1:50" ht="21" customHeight="1">
      <c r="A24" s="6" t="s">
        <v>119</v>
      </c>
      <c r="B24" s="44">
        <v>2022</v>
      </c>
      <c r="AW24" s="409" t="s">
        <v>560</v>
      </c>
      <c r="AX24" s="410" t="s">
        <v>560</v>
      </c>
    </row>
    <row r="25" spans="1:50">
      <c r="A25" s="6" t="s">
        <v>120</v>
      </c>
      <c r="B25" s="44">
        <v>2023</v>
      </c>
      <c r="AW25" s="409" t="s">
        <v>561</v>
      </c>
      <c r="AX25" s="410" t="s">
        <v>561</v>
      </c>
    </row>
    <row r="26" spans="1:50">
      <c r="A26" s="6" t="s">
        <v>121</v>
      </c>
      <c r="B26" s="44">
        <v>2024</v>
      </c>
      <c r="AX26" s="410" t="s">
        <v>562</v>
      </c>
    </row>
    <row r="27" spans="1:50">
      <c r="A27" s="6" t="s">
        <v>122</v>
      </c>
      <c r="B27" s="44">
        <v>2025</v>
      </c>
      <c r="AX27" s="410" t="s">
        <v>563</v>
      </c>
    </row>
    <row r="28" spans="1:50">
      <c r="A28" s="6" t="s">
        <v>123</v>
      </c>
      <c r="D28" s="270"/>
      <c r="E28" s="271"/>
      <c r="F28" s="271"/>
      <c r="H28" s="272" t="s">
        <v>407</v>
      </c>
      <c r="AX28" s="410" t="s">
        <v>564</v>
      </c>
    </row>
    <row r="29" spans="1:50">
      <c r="A29" s="6" t="s">
        <v>124</v>
      </c>
      <c r="D29" s="273" t="s">
        <v>408</v>
      </c>
      <c r="E29" s="274" t="str">
        <f>IF(periodStart = "","", periodStart)</f>
        <v>01.01.2020</v>
      </c>
      <c r="F29" s="274" t="str">
        <f>IF(periodEnd = "","", periodEnd)</f>
        <v>31.12.2023</v>
      </c>
      <c r="H29" s="275" t="s">
        <v>1893</v>
      </c>
      <c r="AX29" s="410" t="s">
        <v>565</v>
      </c>
    </row>
    <row r="30" spans="1:50">
      <c r="A30" s="6" t="s">
        <v>125</v>
      </c>
      <c r="D30" s="276"/>
      <c r="E30" s="277"/>
      <c r="F30" s="277"/>
      <c r="AX30" s="410" t="s">
        <v>566</v>
      </c>
    </row>
    <row r="31" spans="1:50" ht="12.75">
      <c r="A31" s="6" t="s">
        <v>126</v>
      </c>
      <c r="D31" s="270"/>
      <c r="E31" s="271"/>
      <c r="F31" s="271"/>
      <c r="H31" s="278"/>
      <c r="AX31" s="410" t="s">
        <v>567</v>
      </c>
    </row>
    <row r="32" spans="1:50">
      <c r="A32" s="6" t="s">
        <v>127</v>
      </c>
      <c r="D32" s="273" t="s">
        <v>409</v>
      </c>
      <c r="E32" s="279"/>
      <c r="F32" s="279"/>
      <c r="H32" s="280" t="s">
        <v>410</v>
      </c>
      <c r="O32" s="527" t="s">
        <v>641</v>
      </c>
      <c r="AX32" s="410" t="s">
        <v>568</v>
      </c>
    </row>
    <row r="33" spans="1:50">
      <c r="A33" s="6" t="s">
        <v>128</v>
      </c>
      <c r="O33" s="527" t="s">
        <v>642</v>
      </c>
      <c r="AX33" s="410" t="s">
        <v>569</v>
      </c>
    </row>
    <row r="34" spans="1:50">
      <c r="A34" s="6" t="s">
        <v>129</v>
      </c>
      <c r="O34" s="527" t="s">
        <v>643</v>
      </c>
      <c r="AX34" s="410" t="s">
        <v>570</v>
      </c>
    </row>
    <row r="35" spans="1:50">
      <c r="A35" s="6" t="s">
        <v>130</v>
      </c>
      <c r="O35" s="527" t="s">
        <v>644</v>
      </c>
      <c r="X35" s="527"/>
      <c r="Y35" s="527"/>
      <c r="AX35" s="410" t="s">
        <v>571</v>
      </c>
    </row>
    <row r="36" spans="1:50">
      <c r="A36" s="6" t="s">
        <v>94</v>
      </c>
      <c r="O36" s="527" t="s">
        <v>645</v>
      </c>
      <c r="AX36" s="410" t="s">
        <v>572</v>
      </c>
    </row>
    <row r="37" spans="1:50">
      <c r="A37" s="6" t="s">
        <v>95</v>
      </c>
      <c r="O37" s="527" t="s">
        <v>646</v>
      </c>
      <c r="AX37" s="410" t="s">
        <v>573</v>
      </c>
    </row>
    <row r="38" spans="1:50">
      <c r="A38" s="6" t="s">
        <v>96</v>
      </c>
      <c r="O38" s="527" t="s">
        <v>647</v>
      </c>
      <c r="AX38" s="410" t="s">
        <v>574</v>
      </c>
    </row>
    <row r="39" spans="1:50">
      <c r="A39" s="6" t="s">
        <v>97</v>
      </c>
      <c r="O39" s="527" t="s">
        <v>648</v>
      </c>
      <c r="AX39" s="410" t="s">
        <v>522</v>
      </c>
    </row>
    <row r="40" spans="1:50">
      <c r="A40" s="6" t="s">
        <v>98</v>
      </c>
      <c r="O40" s="527" t="s">
        <v>649</v>
      </c>
      <c r="AX40" s="410" t="s">
        <v>523</v>
      </c>
    </row>
    <row r="41" spans="1:50">
      <c r="A41" s="6" t="s">
        <v>99</v>
      </c>
      <c r="O41" s="527" t="s">
        <v>650</v>
      </c>
      <c r="AX41" s="410" t="s">
        <v>524</v>
      </c>
    </row>
    <row r="42" spans="1:50">
      <c r="A42" s="6" t="s">
        <v>131</v>
      </c>
      <c r="AX42" s="410" t="s">
        <v>525</v>
      </c>
    </row>
    <row r="43" spans="1:50">
      <c r="A43" s="6" t="s">
        <v>132</v>
      </c>
      <c r="AX43" s="410" t="s">
        <v>526</v>
      </c>
    </row>
    <row r="44" spans="1:50">
      <c r="A44" s="6" t="s">
        <v>133</v>
      </c>
      <c r="AX44" s="410" t="s">
        <v>527</v>
      </c>
    </row>
    <row r="45" spans="1:50">
      <c r="A45" s="6" t="s">
        <v>134</v>
      </c>
      <c r="AX45" s="410" t="s">
        <v>528</v>
      </c>
    </row>
    <row r="46" spans="1:50">
      <c r="A46" s="6" t="s">
        <v>135</v>
      </c>
      <c r="AX46" s="410" t="s">
        <v>529</v>
      </c>
    </row>
    <row r="47" spans="1:50">
      <c r="A47" s="6" t="s">
        <v>156</v>
      </c>
      <c r="AX47" s="410" t="s">
        <v>530</v>
      </c>
    </row>
    <row r="48" spans="1:50">
      <c r="A48" s="6" t="s">
        <v>157</v>
      </c>
      <c r="AX48" s="410" t="s">
        <v>531</v>
      </c>
    </row>
    <row r="49" spans="1:50">
      <c r="A49" s="6" t="s">
        <v>158</v>
      </c>
      <c r="AX49" s="410" t="s">
        <v>532</v>
      </c>
    </row>
    <row r="50" spans="1:50">
      <c r="A50" s="6" t="s">
        <v>136</v>
      </c>
      <c r="AX50" s="410" t="s">
        <v>533</v>
      </c>
    </row>
    <row r="51" spans="1:50">
      <c r="A51" s="6" t="s">
        <v>137</v>
      </c>
      <c r="AX51" s="410" t="s">
        <v>534</v>
      </c>
    </row>
    <row r="52" spans="1:50">
      <c r="A52" s="6" t="s">
        <v>138</v>
      </c>
      <c r="AX52" s="410" t="s">
        <v>535</v>
      </c>
    </row>
    <row r="53" spans="1:50">
      <c r="A53" s="6" t="s">
        <v>139</v>
      </c>
      <c r="X53" s="480"/>
      <c r="AX53" s="410" t="s">
        <v>536</v>
      </c>
    </row>
    <row r="54" spans="1:50">
      <c r="A54" s="6" t="s">
        <v>140</v>
      </c>
      <c r="X54" s="480"/>
      <c r="AX54" s="410" t="s">
        <v>537</v>
      </c>
    </row>
    <row r="55" spans="1:50">
      <c r="A55" s="6" t="s">
        <v>141</v>
      </c>
      <c r="X55" s="480"/>
      <c r="AX55" s="410" t="s">
        <v>538</v>
      </c>
    </row>
    <row r="56" spans="1:50">
      <c r="A56" s="6" t="s">
        <v>142</v>
      </c>
      <c r="X56" s="480"/>
      <c r="AX56" s="410" t="s">
        <v>539</v>
      </c>
    </row>
    <row r="57" spans="1:50">
      <c r="A57" s="6" t="s">
        <v>387</v>
      </c>
      <c r="X57" s="480"/>
      <c r="AX57" s="410" t="s">
        <v>540</v>
      </c>
    </row>
    <row r="58" spans="1:50">
      <c r="A58" s="6" t="s">
        <v>143</v>
      </c>
      <c r="X58" s="480"/>
      <c r="AX58" s="410" t="s">
        <v>541</v>
      </c>
    </row>
    <row r="59" spans="1:50">
      <c r="A59" s="6" t="s">
        <v>144</v>
      </c>
      <c r="X59" s="480"/>
      <c r="AX59" s="410" t="s">
        <v>542</v>
      </c>
    </row>
    <row r="60" spans="1:50">
      <c r="A60" s="6" t="s">
        <v>145</v>
      </c>
      <c r="X60" s="480"/>
      <c r="AX60" s="410" t="s">
        <v>543</v>
      </c>
    </row>
    <row r="61" spans="1:50">
      <c r="A61" s="6" t="s">
        <v>146</v>
      </c>
      <c r="X61" s="480"/>
      <c r="AX61" s="410" t="s">
        <v>544</v>
      </c>
    </row>
    <row r="62" spans="1:50">
      <c r="A62" s="6" t="s">
        <v>89</v>
      </c>
      <c r="X62" s="480"/>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73"/>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0</v>
      </c>
    </row>
    <row r="65" spans="1:1">
      <c r="A65" s="1032">
        <f>IF('Форма 4.2.3 | Т-гор.вода'!$M$24="",1,0)</f>
        <v>0</v>
      </c>
    </row>
    <row r="66" spans="1:1">
      <c r="A66" s="1032">
        <f>IF('Форма 4.2.3 | Т-гор.вода'!$W$24="",1,0)</f>
        <v>0</v>
      </c>
    </row>
    <row r="67" spans="1:1">
      <c r="A67" s="1032">
        <f>IF('Форма 4.2.3 | Т-гор.вода'!$Y$24="",1,0)</f>
        <v>0</v>
      </c>
    </row>
    <row r="68" spans="1:1">
      <c r="A68" s="1032">
        <f>IF('Форма 4.2.3 | Т-гор.вода'!$X$24="",1,0)</f>
        <v>0</v>
      </c>
    </row>
    <row r="69" spans="1:1">
      <c r="A69" s="1032">
        <f>IF('Форма 4.2.3 | Т-гор.вода'!$Z$24="",1,0)</f>
        <v>0</v>
      </c>
    </row>
    <row r="70" spans="1:1">
      <c r="A70" s="1032">
        <f>IF('Форма 4.2.4 | Т-подкл'!$AB$23="",1,0)</f>
        <v>1</v>
      </c>
    </row>
    <row r="71" spans="1:1">
      <c r="A71" s="1032">
        <f>IF('Форма 4.2.4 | Т-подкл'!$AD$23="",1,0)</f>
        <v>1</v>
      </c>
    </row>
    <row r="72" spans="1:1">
      <c r="A72" s="1032">
        <f>IF('Форма 4.2.4 | Т-подкл'!$N$23="",1,0)</f>
        <v>0</v>
      </c>
    </row>
    <row r="73" spans="1:1">
      <c r="A73" s="1032">
        <f>IF('Форма 4.2.4 | Т-подкл'!$R$23="",1,0)</f>
        <v>0</v>
      </c>
    </row>
    <row r="74" spans="1:1">
      <c r="A74" s="1032">
        <f>IF('Форма 4.2.4 | Т-подкл'!$V$23="",1,0)</f>
        <v>0</v>
      </c>
    </row>
    <row r="75" spans="1:1">
      <c r="A75" s="1032">
        <f>IF('Форма 4.2.4 | Т-подкл'!$AC$23="",1,0)</f>
        <v>0</v>
      </c>
    </row>
    <row r="76" spans="1:1">
      <c r="A76" s="1032">
        <f>IF('Форма 4.2.4 | Т-подкл'!$AE$23="",1,0)</f>
        <v>0</v>
      </c>
    </row>
    <row r="77" spans="1:1">
      <c r="A77" s="1032">
        <f>IF('Форма 4.2.5 | Т-подкл(инд)'!$M$23="",1,0)</f>
        <v>1</v>
      </c>
    </row>
    <row r="78" spans="1:1">
      <c r="A78" s="1032">
        <f>IF('Форма 4.2.5 | Т-подкл(инд)'!$P$23="",1,0)</f>
        <v>1</v>
      </c>
    </row>
    <row r="79" spans="1:1">
      <c r="A79" s="1032">
        <f>IF('Форма 4.2.5 | Т-подкл(инд)'!$Q$23="",1,0)</f>
        <v>1</v>
      </c>
    </row>
    <row r="80" spans="1:1">
      <c r="A80" s="1032">
        <f>IF('Форма 4.2.5 | Т-подкл(инд)'!$R$23="",1,0)</f>
        <v>1</v>
      </c>
    </row>
    <row r="81" spans="1:1">
      <c r="A81" s="1032">
        <f>IF('Форма 4.2.5 | Т-подкл(инд)'!$S$23="",1,0)</f>
        <v>1</v>
      </c>
    </row>
    <row r="82" spans="1:1">
      <c r="A82" s="1032">
        <f>IF('Форма 4.2.5 | Т-подкл(инд)'!$T$23="",1,0)</f>
        <v>0</v>
      </c>
    </row>
    <row r="83" spans="1:1">
      <c r="A83" s="1032">
        <f>IF('Форма 4.2.5 | Т-подкл(инд)'!$V$23="",1,0)</f>
        <v>0</v>
      </c>
    </row>
    <row r="84" spans="1:1">
      <c r="A84" s="1032">
        <f>IF('Форма 4.7'!$E$12="",1,0)</f>
        <v>0</v>
      </c>
    </row>
    <row r="85" spans="1:1">
      <c r="A85" s="1032">
        <f>IF('Форма 4.7'!$F$12="",1,0)</f>
        <v>0</v>
      </c>
    </row>
    <row r="86" spans="1:1">
      <c r="A86" s="1032">
        <f>IF('Форма 4.8'!$G$11="",1,0)</f>
        <v>0</v>
      </c>
    </row>
    <row r="87" spans="1:1">
      <c r="A87" s="1032">
        <f>IF('Форма 4.8'!$G$12="",1,0)</f>
        <v>0</v>
      </c>
    </row>
    <row r="88" spans="1:1">
      <c r="A88" s="1032">
        <f>IF('Форма 4.8'!$H$12="",1,0)</f>
        <v>0</v>
      </c>
    </row>
    <row r="89" spans="1:1">
      <c r="A89" s="1032">
        <f>IF('Форма 4.8'!$H$13="",1,0)</f>
        <v>0</v>
      </c>
    </row>
    <row r="90" spans="1:1">
      <c r="A90" s="1032">
        <f>IF('Форма 4.8'!$E$15="",1,0)</f>
        <v>0</v>
      </c>
    </row>
    <row r="91" spans="1:1">
      <c r="A91" s="1032">
        <f>IF('Форма 4.8'!$H$15="",1,0)</f>
        <v>0</v>
      </c>
    </row>
    <row r="92" spans="1:1">
      <c r="A92" s="1032">
        <f>IF('Форма 4.8'!$G$18="",1,0)</f>
        <v>0</v>
      </c>
    </row>
    <row r="93" spans="1:1">
      <c r="A93" s="1032">
        <f>IF('Форма 4.8'!$G$22="",1,0)</f>
        <v>0</v>
      </c>
    </row>
    <row r="94" spans="1:1">
      <c r="A94" s="1032">
        <f>IF('Форма 4.8'!$G$25="",1,0)</f>
        <v>0</v>
      </c>
    </row>
    <row r="95" spans="1:1">
      <c r="A95" s="1032">
        <f>IF('Форма 4.8'!$E$32="",1,0)</f>
        <v>0</v>
      </c>
    </row>
    <row r="96" spans="1:1">
      <c r="A96" s="1032">
        <f>IF('Форма 4.8'!$H$32="",1,0)</f>
        <v>0</v>
      </c>
    </row>
    <row r="97" spans="1:1">
      <c r="A97" s="1032">
        <f>IF('Форма 4.8'!$G$28="",1,0)</f>
        <v>0</v>
      </c>
    </row>
    <row r="98" spans="1:1">
      <c r="A98" s="1032">
        <f>IF('Форма 1.0.2'!$E$12="",1,0)</f>
        <v>1</v>
      </c>
    </row>
    <row r="99" spans="1:1">
      <c r="A99" s="1032">
        <f>IF('Форма 1.0.2'!$F$12="",1,0)</f>
        <v>1</v>
      </c>
    </row>
    <row r="100" spans="1:1">
      <c r="A100" s="1032">
        <f>IF('Форма 1.0.2'!$G$12="",1,0)</f>
        <v>1</v>
      </c>
    </row>
    <row r="101" spans="1:1">
      <c r="A101" s="1032">
        <f>IF('Форма 1.0.2'!$H$12="",1,0)</f>
        <v>1</v>
      </c>
    </row>
    <row r="102" spans="1:1">
      <c r="A102" s="1032">
        <f>IF('Форма 1.0.2'!$I$12="",1,0)</f>
        <v>1</v>
      </c>
    </row>
    <row r="103" spans="1:1">
      <c r="A103" s="1032">
        <f>IF('Форма 1.0.2'!$J$12="",1,0)</f>
        <v>1</v>
      </c>
    </row>
    <row r="104" spans="1:1">
      <c r="A104" s="1032">
        <f>IF('Сведения об изменении'!$E$12="",1,0)</f>
        <v>0</v>
      </c>
    </row>
    <row r="105" spans="1:1">
      <c r="A105" s="1088">
        <f>IF('Форма 4.2.4 | Т-подкл'!$AA$23="",1,0)</f>
        <v>1</v>
      </c>
    </row>
    <row r="106" spans="1:1">
      <c r="A106" s="1088">
        <f>IF('Форма 4.2.4 | Т-подкл'!$Z$23="",1,0)</f>
        <v>1</v>
      </c>
    </row>
    <row r="107" spans="1:1">
      <c r="A107" s="1097">
        <f>IF('Форма 4.7'!$F$27="",1,0)</f>
        <v>0</v>
      </c>
    </row>
    <row r="108" spans="1:1">
      <c r="A108" s="1097">
        <f>IF('Форма 4.7'!$E$27="",1,0)</f>
        <v>0</v>
      </c>
    </row>
    <row r="109" spans="1:1">
      <c r="A109" s="1100">
        <f>IF(Территории!$E$12="",1,0)</f>
        <v>0</v>
      </c>
    </row>
    <row r="110" spans="1:1">
      <c r="A110" s="1100">
        <f>IF('Перечень тарифов'!$E$21="",1,0)</f>
        <v>0</v>
      </c>
    </row>
    <row r="111" spans="1:1">
      <c r="A111" s="1100">
        <f>IF('Перечень тарифов'!$F$21="",1,0)</f>
        <v>0</v>
      </c>
    </row>
    <row r="112" spans="1:1">
      <c r="A112" s="1100">
        <f>IF('Перечень тарифов'!$G$21="",1,0)</f>
        <v>0</v>
      </c>
    </row>
    <row r="113" spans="1:1">
      <c r="A113" s="1100">
        <f>IF('Перечень тарифов'!$K$21="",1,0)</f>
        <v>0</v>
      </c>
    </row>
    <row r="114" spans="1:1">
      <c r="A114" s="1100">
        <f>IF('Перечень тарифов'!$O$21="",1,0)</f>
        <v>0</v>
      </c>
    </row>
    <row r="115" spans="1:1">
      <c r="A115" s="1100">
        <f>IF('Перечень тарифов'!$S$21="",1,0)</f>
        <v>0</v>
      </c>
    </row>
    <row r="116" spans="1:1">
      <c r="A116" s="1100">
        <f>IF('Перечень тарифов'!$E$26="",1,0)</f>
        <v>0</v>
      </c>
    </row>
    <row r="117" spans="1:1">
      <c r="A117" s="1100">
        <f>IF('Перечень тарифов'!$F$26="",1,0)</f>
        <v>0</v>
      </c>
    </row>
    <row r="118" spans="1:1">
      <c r="A118" s="1100">
        <f>IF('Перечень тарифов'!$G$26="",1,0)</f>
        <v>0</v>
      </c>
    </row>
    <row r="119" spans="1:1">
      <c r="A119" s="1100">
        <f>IF('Перечень тарифов'!$K$26="",1,0)</f>
        <v>0</v>
      </c>
    </row>
    <row r="120" spans="1:1">
      <c r="A120" s="1100">
        <f>IF('Перечень тарифов'!$O$26="",1,0)</f>
        <v>0</v>
      </c>
    </row>
    <row r="121" spans="1:1">
      <c r="A121" s="1100">
        <f>IF('Перечень тарифов'!$S$26="",1,0)</f>
        <v>0</v>
      </c>
    </row>
    <row r="122" spans="1:1">
      <c r="A122" s="1100">
        <f>IF('Перечень тарифов'!$E$31="",1,0)</f>
        <v>0</v>
      </c>
    </row>
    <row r="123" spans="1:1">
      <c r="A123" s="1100">
        <f>IF('Перечень тарифов'!$F$31="",1,0)</f>
        <v>0</v>
      </c>
    </row>
    <row r="124" spans="1:1">
      <c r="A124" s="1100">
        <f>IF('Перечень тарифов'!$G$31="",1,0)</f>
        <v>0</v>
      </c>
    </row>
    <row r="125" spans="1:1">
      <c r="A125" s="1100">
        <f>IF('Перечень тарифов'!$K$31="",1,0)</f>
        <v>0</v>
      </c>
    </row>
    <row r="126" spans="1:1">
      <c r="A126" s="1100">
        <f>IF('Перечень тарифов'!$O$31="",1,0)</f>
        <v>0</v>
      </c>
    </row>
    <row r="127" spans="1:1">
      <c r="A127" s="1100">
        <f>IF('Перечень тарифов'!$S$31="",1,0)</f>
        <v>0</v>
      </c>
    </row>
    <row r="128" spans="1:1">
      <c r="A128" s="1100">
        <f>IF('Перечень тарифов'!$G$12="",1,0)</f>
        <v>0</v>
      </c>
    </row>
    <row r="129" spans="1:1">
      <c r="A129" s="1100">
        <f>IF('Перечень тарифов'!$G$11="",1,0)</f>
        <v>0</v>
      </c>
    </row>
    <row r="130" spans="1:1">
      <c r="A130" s="1100">
        <f>IF('Перечень тарифов'!$N$21="",1,0)</f>
        <v>0</v>
      </c>
    </row>
    <row r="131" spans="1:1">
      <c r="A131" s="1100">
        <f>IF('Перечень тарифов'!$N$26="",1,0)</f>
        <v>0</v>
      </c>
    </row>
    <row r="132" spans="1:1">
      <c r="A132" s="1100">
        <f>IF('Перечень тарифов'!$N$31="",1,0)</f>
        <v>0</v>
      </c>
    </row>
    <row r="133" spans="1:1">
      <c r="A133" s="1100">
        <f>IF('Форма 4.2.1 | Т-ТЭ | потр'!$O$24="",1,0)</f>
        <v>0</v>
      </c>
    </row>
    <row r="134" spans="1:1">
      <c r="A134" s="1100">
        <f>IF('Форма 4.2.3 | Т-гор.вода'!$O$24="",1,0)</f>
        <v>0</v>
      </c>
    </row>
    <row r="135" spans="1:1">
      <c r="A135" s="1100">
        <f>IF('Форма 4.2.3 | Т-гор.вода'!$P$24="",1,0)</f>
        <v>0</v>
      </c>
    </row>
    <row r="136" spans="1:1">
      <c r="A136" s="1100">
        <f>IF('Форма 4.2.2 | Т-ТН'!$O$24="",1,0)</f>
        <v>0</v>
      </c>
    </row>
    <row r="137" spans="1:1">
      <c r="A137" s="1100">
        <f>IF('Форма 4.2.2 | Т-ТН'!$Y$24="",1,0)</f>
        <v>0</v>
      </c>
    </row>
    <row r="138" spans="1:1">
      <c r="A138" s="1100">
        <f>IF('Форма 4.2.2 | Т-ТН'!$AA$24="",1,0)</f>
        <v>0</v>
      </c>
    </row>
    <row r="139" spans="1:1">
      <c r="A139" s="1100">
        <f>IF('Форма 4.2.2 | Т-ТН'!$V$24="",1,0)</f>
        <v>0</v>
      </c>
    </row>
    <row r="140" spans="1:1">
      <c r="A140" s="1100">
        <f>IF('Форма 4.2.2 | Т-ТН'!$Z$24="",1,0)</f>
        <v>0</v>
      </c>
    </row>
    <row r="141" spans="1:1">
      <c r="A141" s="1100">
        <f>IF('Форма 4.2.2 | Т-ТН'!$AB$24="",1,0)</f>
        <v>0</v>
      </c>
    </row>
    <row r="142" spans="1:1">
      <c r="A142" s="1100">
        <f>IF('Форма 4.2.2 | Т-ТН'!$AF$24="",1,0)</f>
        <v>0</v>
      </c>
    </row>
    <row r="143" spans="1:1">
      <c r="A143" s="1100">
        <f>IF('Форма 4.2.2 | Т-ТН'!$AH$24="",1,0)</f>
        <v>0</v>
      </c>
    </row>
    <row r="144" spans="1:1">
      <c r="A144" s="1100">
        <f>IF('Форма 4.2.2 | Т-ТН'!$AC$24="",1,0)</f>
        <v>0</v>
      </c>
    </row>
    <row r="145" spans="1:1">
      <c r="A145" s="1100">
        <f>IF('Форма 4.2.2 | Т-ТН'!$AG$24="",1,0)</f>
        <v>0</v>
      </c>
    </row>
    <row r="146" spans="1:1">
      <c r="A146" s="1100">
        <f>IF('Форма 4.2.2 | Т-ТН'!$AI$24="",1,0)</f>
        <v>0</v>
      </c>
    </row>
    <row r="147" spans="1:1">
      <c r="A147" s="1100">
        <f>IF('Форма 4.2.2 | Т-ТН'!$AM$24="",1,0)</f>
        <v>0</v>
      </c>
    </row>
    <row r="148" spans="1:1">
      <c r="A148" s="1100">
        <f>IF('Форма 4.2.2 | Т-ТН'!$AO$24="",1,0)</f>
        <v>0</v>
      </c>
    </row>
    <row r="149" spans="1:1">
      <c r="A149" s="1100">
        <f>IF('Форма 4.2.2 | Т-ТН'!$AJ$24="",1,0)</f>
        <v>0</v>
      </c>
    </row>
    <row r="150" spans="1:1">
      <c r="A150" s="1100">
        <f>IF('Форма 4.2.2 | Т-ТН'!$AN$24="",1,0)</f>
        <v>0</v>
      </c>
    </row>
    <row r="151" spans="1:1">
      <c r="A151" s="1100">
        <f>IF('Форма 4.2.2 | Т-ТН'!$AP$24="",1,0)</f>
        <v>0</v>
      </c>
    </row>
    <row r="152" spans="1:1">
      <c r="A152" s="1100">
        <f>IF('Форма 4.2.2 | Т-ТН'!$AT$24="",1,0)</f>
        <v>0</v>
      </c>
    </row>
    <row r="153" spans="1:1">
      <c r="A153" s="1100">
        <f>IF('Форма 4.2.2 | Т-ТН'!$AV$24="",1,0)</f>
        <v>0</v>
      </c>
    </row>
    <row r="154" spans="1:1">
      <c r="A154" s="1100">
        <f>IF('Форма 4.2.2 | Т-ТН'!$AQ$24="",1,0)</f>
        <v>0</v>
      </c>
    </row>
    <row r="155" spans="1:1">
      <c r="A155" s="1100">
        <f>IF('Форма 4.2.2 | Т-ТН'!$AU$24="",1,0)</f>
        <v>0</v>
      </c>
    </row>
    <row r="156" spans="1:1">
      <c r="A156" s="1100">
        <f>IF('Форма 4.2.2 | Т-ТН'!$AW$24="",1,0)</f>
        <v>0</v>
      </c>
    </row>
    <row r="157" spans="1:1">
      <c r="A157" s="1100">
        <f>IF('Форма 4.2.2 | Т-ТН'!$BA$24="",1,0)</f>
        <v>0</v>
      </c>
    </row>
    <row r="158" spans="1:1">
      <c r="A158" s="1100">
        <f>IF('Форма 4.2.2 | Т-ТН'!$BC$24="",1,0)</f>
        <v>0</v>
      </c>
    </row>
    <row r="159" spans="1:1">
      <c r="A159" s="1100">
        <f>IF('Форма 4.2.2 | Т-ТН'!$AX$24="",1,0)</f>
        <v>0</v>
      </c>
    </row>
    <row r="160" spans="1:1">
      <c r="A160" s="1100">
        <f>IF('Форма 4.2.2 | Т-ТН'!$BB$24="",1,0)</f>
        <v>0</v>
      </c>
    </row>
    <row r="161" spans="1:1">
      <c r="A161" s="1100">
        <f>IF('Форма 4.2.2 | Т-ТН'!$BD$24="",1,0)</f>
        <v>0</v>
      </c>
    </row>
    <row r="162" spans="1:1">
      <c r="A162" s="1100">
        <f>IF('Форма 4.2.2 | Т-ТН'!$BH$24="",1,0)</f>
        <v>0</v>
      </c>
    </row>
    <row r="163" spans="1:1">
      <c r="A163" s="1100">
        <f>IF('Форма 4.2.2 | Т-ТН'!$BJ$24="",1,0)</f>
        <v>0</v>
      </c>
    </row>
    <row r="164" spans="1:1">
      <c r="A164" s="1100">
        <f>IF('Форма 4.2.2 | Т-ТН'!$BE$24="",1,0)</f>
        <v>0</v>
      </c>
    </row>
    <row r="165" spans="1:1">
      <c r="A165" s="1100">
        <f>IF('Форма 4.2.2 | Т-ТН'!$BI$24="",1,0)</f>
        <v>0</v>
      </c>
    </row>
    <row r="166" spans="1:1">
      <c r="A166" s="1100">
        <f>IF('Форма 4.2.2 | Т-ТН'!$BK$24="",1,0)</f>
        <v>0</v>
      </c>
    </row>
    <row r="167" spans="1:1">
      <c r="A167" s="1100">
        <f>IF('Форма 4.2.2 | Т-ТН'!$BO$24="",1,0)</f>
        <v>0</v>
      </c>
    </row>
    <row r="168" spans="1:1">
      <c r="A168" s="1100">
        <f>IF('Форма 4.2.2 | Т-ТН'!$BQ$24="",1,0)</f>
        <v>0</v>
      </c>
    </row>
    <row r="169" spans="1:1">
      <c r="A169" s="1100">
        <f>IF('Форма 4.2.2 | Т-ТН'!$BL$24="",1,0)</f>
        <v>0</v>
      </c>
    </row>
    <row r="170" spans="1:1">
      <c r="A170" s="1100">
        <f>IF('Форма 4.2.2 | Т-ТН'!$BP$24="",1,0)</f>
        <v>0</v>
      </c>
    </row>
    <row r="171" spans="1:1">
      <c r="A171" s="1100">
        <f>IF('Форма 4.2.2 | Т-ТН'!$BR$24="",1,0)</f>
        <v>0</v>
      </c>
    </row>
    <row r="172" spans="1:1">
      <c r="A172" s="1100">
        <f>IF('Форма 4.2.3 | Т-гор.вода'!$AB$24="",1,0)</f>
        <v>0</v>
      </c>
    </row>
    <row r="173" spans="1:1">
      <c r="A173" s="1100">
        <f>IF('Форма 4.2.3 | Т-гор.вода'!$AI$24="",1,0)</f>
        <v>0</v>
      </c>
    </row>
    <row r="174" spans="1:1">
      <c r="A174" s="1100">
        <f>IF('Форма 4.2.3 | Т-гор.вода'!$AK$24="",1,0)</f>
        <v>0</v>
      </c>
    </row>
    <row r="175" spans="1:1">
      <c r="A175" s="1100">
        <f>IF('Форма 4.2.3 | Т-гор.вода'!$AA$24="",1,0)</f>
        <v>0</v>
      </c>
    </row>
    <row r="176" spans="1:1">
      <c r="A176" s="1100">
        <f>IF('Форма 4.2.3 | Т-гор.вода'!$AJ$24="",1,0)</f>
        <v>0</v>
      </c>
    </row>
    <row r="177" spans="1:1">
      <c r="A177" s="1100">
        <f>IF('Форма 4.2.3 | Т-гор.вода'!$AL$24="",1,0)</f>
        <v>0</v>
      </c>
    </row>
    <row r="178" spans="1:1">
      <c r="A178" s="1100">
        <f>IF('Форма 4.2.1 | Т-ТЭ | потр'!$Y$24="",1,0)</f>
        <v>0</v>
      </c>
    </row>
    <row r="179" spans="1:1">
      <c r="A179" s="1100">
        <f>IF('Форма 4.2.1 | Т-ТЭ | потр'!$AA$24="",1,0)</f>
        <v>0</v>
      </c>
    </row>
    <row r="180" spans="1:1">
      <c r="A180" s="1100">
        <f>IF('Форма 4.2.1 | Т-ТЭ | потр'!$V$24="",1,0)</f>
        <v>0</v>
      </c>
    </row>
    <row r="181" spans="1:1">
      <c r="A181" s="1100">
        <f>IF('Форма 4.2.1 | Т-ТЭ | потр'!$Z$24="",1,0)</f>
        <v>0</v>
      </c>
    </row>
    <row r="182" spans="1:1">
      <c r="A182" s="1100">
        <f>IF('Форма 4.2.1 | Т-ТЭ | потр'!$AB$24="",1,0)</f>
        <v>0</v>
      </c>
    </row>
    <row r="183" spans="1:1">
      <c r="A183" s="1100">
        <f>IF('Форма 4.2.1 | Т-ТЭ | потр'!$AF$24="",1,0)</f>
        <v>0</v>
      </c>
    </row>
    <row r="184" spans="1:1">
      <c r="A184" s="1100">
        <f>IF('Форма 4.2.1 | Т-ТЭ | потр'!$AH$24="",1,0)</f>
        <v>0</v>
      </c>
    </row>
    <row r="185" spans="1:1">
      <c r="A185" s="1100">
        <f>IF('Форма 4.2.1 | Т-ТЭ | потр'!$AC$24="",1,0)</f>
        <v>0</v>
      </c>
    </row>
    <row r="186" spans="1:1">
      <c r="A186" s="1100">
        <f>IF('Форма 4.2.1 | Т-ТЭ | потр'!$AG$24="",1,0)</f>
        <v>0</v>
      </c>
    </row>
    <row r="187" spans="1:1">
      <c r="A187" s="1100">
        <f>IF('Форма 4.2.1 | Т-ТЭ | потр'!$AI$24="",1,0)</f>
        <v>0</v>
      </c>
    </row>
    <row r="188" spans="1:1">
      <c r="A188" s="1100">
        <f>IF('Форма 4.2.1 | Т-ТЭ | потр'!$AM$24="",1,0)</f>
        <v>0</v>
      </c>
    </row>
    <row r="189" spans="1:1">
      <c r="A189" s="1100">
        <f>IF('Форма 4.2.1 | Т-ТЭ | потр'!$AO$24="",1,0)</f>
        <v>0</v>
      </c>
    </row>
    <row r="190" spans="1:1">
      <c r="A190" s="1100">
        <f>IF('Форма 4.2.1 | Т-ТЭ | потр'!$AJ$24="",1,0)</f>
        <v>0</v>
      </c>
    </row>
    <row r="191" spans="1:1">
      <c r="A191" s="1100">
        <f>IF('Форма 4.2.1 | Т-ТЭ | потр'!$AN$24="",1,0)</f>
        <v>0</v>
      </c>
    </row>
    <row r="192" spans="1:1">
      <c r="A192" s="1100">
        <f>IF('Форма 4.2.1 | Т-ТЭ | потр'!$AP$24="",1,0)</f>
        <v>0</v>
      </c>
    </row>
    <row r="193" spans="1:1">
      <c r="A193" s="1100">
        <f>IF('Форма 4.2.1 | Т-ТЭ | потр'!$AT$24="",1,0)</f>
        <v>0</v>
      </c>
    </row>
    <row r="194" spans="1:1">
      <c r="A194" s="1100">
        <f>IF('Форма 4.2.1 | Т-ТЭ | потр'!$AV$24="",1,0)</f>
        <v>0</v>
      </c>
    </row>
    <row r="195" spans="1:1">
      <c r="A195" s="1100">
        <f>IF('Форма 4.2.1 | Т-ТЭ | потр'!$AQ$24="",1,0)</f>
        <v>0</v>
      </c>
    </row>
    <row r="196" spans="1:1">
      <c r="A196" s="1100">
        <f>IF('Форма 4.2.1 | Т-ТЭ | потр'!$AU$24="",1,0)</f>
        <v>0</v>
      </c>
    </row>
    <row r="197" spans="1:1">
      <c r="A197" s="1100">
        <f>IF('Форма 4.2.1 | Т-ТЭ | потр'!$AW$24="",1,0)</f>
        <v>0</v>
      </c>
    </row>
    <row r="198" spans="1:1">
      <c r="A198" s="1100">
        <f>IF('Форма 4.2.1 | Т-ТЭ | потр'!$BA$24="",1,0)</f>
        <v>0</v>
      </c>
    </row>
    <row r="199" spans="1:1">
      <c r="A199" s="1100">
        <f>IF('Форма 4.2.1 | Т-ТЭ | потр'!$BC$24="",1,0)</f>
        <v>0</v>
      </c>
    </row>
    <row r="200" spans="1:1">
      <c r="A200" s="1100">
        <f>IF('Форма 4.2.1 | Т-ТЭ | потр'!$AX$24="",1,0)</f>
        <v>0</v>
      </c>
    </row>
    <row r="201" spans="1:1">
      <c r="A201" s="1100">
        <f>IF('Форма 4.2.1 | Т-ТЭ | потр'!$BB$24="",1,0)</f>
        <v>0</v>
      </c>
    </row>
    <row r="202" spans="1:1">
      <c r="A202" s="1100">
        <f>IF('Форма 4.2.1 | Т-ТЭ | потр'!$BD$24="",1,0)</f>
        <v>0</v>
      </c>
    </row>
    <row r="203" spans="1:1">
      <c r="A203" s="1100">
        <f>IF('Форма 4.2.1 | Т-ТЭ | потр'!$BH$24="",1,0)</f>
        <v>0</v>
      </c>
    </row>
    <row r="204" spans="1:1">
      <c r="A204" s="1100">
        <f>IF('Форма 4.2.1 | Т-ТЭ | потр'!$BJ$24="",1,0)</f>
        <v>0</v>
      </c>
    </row>
    <row r="205" spans="1:1">
      <c r="A205" s="1100">
        <f>IF('Форма 4.2.1 | Т-ТЭ | потр'!$BE$24="",1,0)</f>
        <v>0</v>
      </c>
    </row>
    <row r="206" spans="1:1">
      <c r="A206" s="1100">
        <f>IF('Форма 4.2.1 | Т-ТЭ | потр'!$BI$24="",1,0)</f>
        <v>0</v>
      </c>
    </row>
    <row r="207" spans="1:1">
      <c r="A207" s="1100">
        <f>IF('Форма 4.2.1 | Т-ТЭ | потр'!$BK$24="",1,0)</f>
        <v>0</v>
      </c>
    </row>
    <row r="208" spans="1:1">
      <c r="A208" s="1100">
        <f>IF('Форма 4.2.1 | Т-ТЭ | потр'!$BO$24="",1,0)</f>
        <v>0</v>
      </c>
    </row>
    <row r="209" spans="1:1">
      <c r="A209" s="1100">
        <f>IF('Форма 4.2.1 | Т-ТЭ | потр'!$BQ$24="",1,0)</f>
        <v>0</v>
      </c>
    </row>
    <row r="210" spans="1:1">
      <c r="A210" s="1100">
        <f>IF('Форма 4.2.1 | Т-ТЭ | потр'!$BL$24="",1,0)</f>
        <v>0</v>
      </c>
    </row>
    <row r="211" spans="1:1">
      <c r="A211" s="1100">
        <f>IF('Форма 4.2.1 | Т-ТЭ | потр'!$BP$24="",1,0)</f>
        <v>0</v>
      </c>
    </row>
    <row r="212" spans="1:1">
      <c r="A212" s="1100">
        <f>IF('Форма 4.2.1 | Т-ТЭ | потр'!$BR$24="",1,0)</f>
        <v>0</v>
      </c>
    </row>
    <row r="213" spans="1:1">
      <c r="A213" s="1100">
        <f>IF('Форма 4.2.3 | Т-гор.вода'!$AN$24="",1,0)</f>
        <v>0</v>
      </c>
    </row>
    <row r="214" spans="1:1">
      <c r="A214" s="1100">
        <f>IF('Форма 4.2.3 | Т-гор.вода'!$AU$24="",1,0)</f>
        <v>0</v>
      </c>
    </row>
    <row r="215" spans="1:1">
      <c r="A215" s="1100">
        <f>IF('Форма 4.2.3 | Т-гор.вода'!$AW$24="",1,0)</f>
        <v>0</v>
      </c>
    </row>
    <row r="216" spans="1:1">
      <c r="A216" s="1100">
        <f>IF('Форма 4.2.3 | Т-гор.вода'!$AM$24="",1,0)</f>
        <v>0</v>
      </c>
    </row>
    <row r="217" spans="1:1">
      <c r="A217" s="1100">
        <f>IF('Форма 4.2.3 | Т-гор.вода'!$AV$24="",1,0)</f>
        <v>0</v>
      </c>
    </row>
    <row r="218" spans="1:1">
      <c r="A218" s="1100">
        <f>IF('Форма 4.2.3 | Т-гор.вода'!$AX$24="",1,0)</f>
        <v>0</v>
      </c>
    </row>
    <row r="219" spans="1:1">
      <c r="A219" s="1100">
        <f>IF('Форма 4.2.3 | Т-гор.вода'!$AZ$24="",1,0)</f>
        <v>0</v>
      </c>
    </row>
    <row r="220" spans="1:1">
      <c r="A220" s="1100">
        <f>IF('Форма 4.2.3 | Т-гор.вода'!$BG$24="",1,0)</f>
        <v>0</v>
      </c>
    </row>
    <row r="221" spans="1:1">
      <c r="A221" s="1100">
        <f>IF('Форма 4.2.3 | Т-гор.вода'!$BI$24="",1,0)</f>
        <v>0</v>
      </c>
    </row>
    <row r="222" spans="1:1">
      <c r="A222" s="1100">
        <f>IF('Форма 4.2.3 | Т-гор.вода'!$AY$24="",1,0)</f>
        <v>0</v>
      </c>
    </row>
    <row r="223" spans="1:1">
      <c r="A223" s="1100">
        <f>IF('Форма 4.2.3 | Т-гор.вода'!$BH$24="",1,0)</f>
        <v>0</v>
      </c>
    </row>
    <row r="224" spans="1:1">
      <c r="A224" s="1100">
        <f>IF('Форма 4.2.3 | Т-гор.вода'!$BJ$24="",1,0)</f>
        <v>0</v>
      </c>
    </row>
    <row r="225" spans="1:1">
      <c r="A225" s="1100">
        <f>IF('Форма 4.2.3 | Т-гор.вода'!$BL$24="",1,0)</f>
        <v>0</v>
      </c>
    </row>
    <row r="226" spans="1:1">
      <c r="A226" s="1100">
        <f>IF('Форма 4.2.3 | Т-гор.вода'!$BS$24="",1,0)</f>
        <v>0</v>
      </c>
    </row>
    <row r="227" spans="1:1">
      <c r="A227" s="1100">
        <f>IF('Форма 4.2.3 | Т-гор.вода'!$BU$24="",1,0)</f>
        <v>0</v>
      </c>
    </row>
    <row r="228" spans="1:1">
      <c r="A228" s="1100">
        <f>IF('Форма 4.2.3 | Т-гор.вода'!$BK$24="",1,0)</f>
        <v>0</v>
      </c>
    </row>
    <row r="229" spans="1:1">
      <c r="A229" s="1100">
        <f>IF('Форма 4.2.3 | Т-гор.вода'!$BT$24="",1,0)</f>
        <v>0</v>
      </c>
    </row>
    <row r="230" spans="1:1">
      <c r="A230" s="1100">
        <f>IF('Форма 4.2.3 | Т-гор.вода'!$BV$24="",1,0)</f>
        <v>0</v>
      </c>
    </row>
    <row r="231" spans="1:1">
      <c r="A231" s="1100">
        <f>IF('Форма 4.2.3 | Т-гор.вода'!$BX$24="",1,0)</f>
        <v>0</v>
      </c>
    </row>
    <row r="232" spans="1:1">
      <c r="A232" s="1100">
        <f>IF('Форма 4.2.3 | Т-гор.вода'!$CE$24="",1,0)</f>
        <v>0</v>
      </c>
    </row>
    <row r="233" spans="1:1">
      <c r="A233" s="1100">
        <f>IF('Форма 4.2.3 | Т-гор.вода'!$CG$24="",1,0)</f>
        <v>0</v>
      </c>
    </row>
    <row r="234" spans="1:1">
      <c r="A234" s="1100">
        <f>IF('Форма 4.2.3 | Т-гор.вода'!$BW$24="",1,0)</f>
        <v>0</v>
      </c>
    </row>
    <row r="235" spans="1:1">
      <c r="A235" s="1100">
        <f>IF('Форма 4.2.3 | Т-гор.вода'!$CF$24="",1,0)</f>
        <v>0</v>
      </c>
    </row>
    <row r="236" spans="1:1">
      <c r="A236" s="1100">
        <f>IF('Форма 4.2.3 | Т-гор.вода'!$CH$24="",1,0)</f>
        <v>0</v>
      </c>
    </row>
    <row r="237" spans="1:1">
      <c r="A237" s="1100">
        <f>IF('Форма 4.2.3 | Т-гор.вода'!$CJ$24="",1,0)</f>
        <v>0</v>
      </c>
    </row>
    <row r="238" spans="1:1">
      <c r="A238" s="1100">
        <f>IF('Форма 4.2.3 | Т-гор.вода'!$CQ$24="",1,0)</f>
        <v>0</v>
      </c>
    </row>
    <row r="239" spans="1:1">
      <c r="A239" s="1100">
        <f>IF('Форма 4.2.3 | Т-гор.вода'!$CS$24="",1,0)</f>
        <v>0</v>
      </c>
    </row>
    <row r="240" spans="1:1">
      <c r="A240" s="1100">
        <f>IF('Форма 4.2.3 | Т-гор.вода'!$CI$24="",1,0)</f>
        <v>0</v>
      </c>
    </row>
    <row r="241" spans="1:1">
      <c r="A241" s="1100">
        <f>IF('Форма 4.2.3 | Т-гор.вода'!$CR$24="",1,0)</f>
        <v>0</v>
      </c>
    </row>
    <row r="242" spans="1:1">
      <c r="A242" s="1100">
        <f>IF('Форма 4.2.3 | Т-гор.вода'!$CT$24="",1,0)</f>
        <v>0</v>
      </c>
    </row>
    <row r="243" spans="1:1">
      <c r="A243" s="1100">
        <f>IF('Форма 4.2.3 | Т-гор.вода'!$CV$24="",1,0)</f>
        <v>0</v>
      </c>
    </row>
    <row r="244" spans="1:1">
      <c r="A244" s="1100">
        <f>IF('Форма 4.2.3 | Т-гор.вода'!$DC$24="",1,0)</f>
        <v>0</v>
      </c>
    </row>
    <row r="245" spans="1:1">
      <c r="A245" s="1100">
        <f>IF('Форма 4.2.3 | Т-гор.вода'!$DE$24="",1,0)</f>
        <v>0</v>
      </c>
    </row>
    <row r="246" spans="1:1">
      <c r="A246" s="1100">
        <f>IF('Форма 4.2.3 | Т-гор.вода'!$CU$24="",1,0)</f>
        <v>0</v>
      </c>
    </row>
    <row r="247" spans="1:1">
      <c r="A247" s="1100">
        <f>IF('Форма 4.2.3 | Т-гор.вода'!$DD$24="",1,0)</f>
        <v>0</v>
      </c>
    </row>
    <row r="248" spans="1:1">
      <c r="A248" s="1100">
        <f>IF('Форма 4.2.3 | Т-гор.вода'!$DF$24="",1,0)</f>
        <v>0</v>
      </c>
    </row>
    <row r="249" spans="1:1">
      <c r="A249" s="1100">
        <f>IF('Форма 4.7'!$E$13="",1,0)</f>
        <v>0</v>
      </c>
    </row>
    <row r="250" spans="1:1">
      <c r="A250" s="1100">
        <f>IF('Форма 4.7'!$F$13="",1,0)</f>
        <v>0</v>
      </c>
    </row>
    <row r="251" spans="1:1">
      <c r="A251" s="1100">
        <f>IF('Форма 4.7'!$E$14="",1,0)</f>
        <v>0</v>
      </c>
    </row>
    <row r="252" spans="1:1">
      <c r="A252" s="1100">
        <f>IF('Форма 4.7'!$F$14="",1,0)</f>
        <v>0</v>
      </c>
    </row>
    <row r="253" spans="1:1">
      <c r="A253" s="1100">
        <f>IF('Форма 4.7'!$E$15="",1,0)</f>
        <v>0</v>
      </c>
    </row>
    <row r="254" spans="1:1">
      <c r="A254" s="1100">
        <f>IF('Форма 4.7'!$F$15="",1,0)</f>
        <v>0</v>
      </c>
    </row>
    <row r="255" spans="1:1">
      <c r="A255" s="1100">
        <f>IF('Форма 4.7'!$E$16="",1,0)</f>
        <v>0</v>
      </c>
    </row>
    <row r="256" spans="1:1">
      <c r="A256" s="1100">
        <f>IF('Форма 4.7'!$F$16="",1,0)</f>
        <v>0</v>
      </c>
    </row>
    <row r="257" spans="1:1">
      <c r="A257" s="1100">
        <f>IF('Форма 4.7'!$E$17="",1,0)</f>
        <v>0</v>
      </c>
    </row>
    <row r="258" spans="1:1">
      <c r="A258" s="1100">
        <f>IF('Форма 4.7'!$F$17="",1,0)</f>
        <v>0</v>
      </c>
    </row>
    <row r="259" spans="1:1">
      <c r="A259" s="1100">
        <f>IF('Форма 4.7'!$E$18="",1,0)</f>
        <v>0</v>
      </c>
    </row>
    <row r="260" spans="1:1">
      <c r="A260" s="1100">
        <f>IF('Форма 4.7'!$F$18="",1,0)</f>
        <v>0</v>
      </c>
    </row>
    <row r="261" spans="1:1">
      <c r="A261" s="1100">
        <f>IF('Форма 4.7'!$E$19="",1,0)</f>
        <v>0</v>
      </c>
    </row>
    <row r="262" spans="1:1">
      <c r="A262" s="1100">
        <f>IF('Форма 4.7'!$F$19="",1,0)</f>
        <v>0</v>
      </c>
    </row>
    <row r="263" spans="1:1">
      <c r="A263" s="1100">
        <f>IF('Форма 4.7'!$E$20="",1,0)</f>
        <v>0</v>
      </c>
    </row>
    <row r="264" spans="1:1">
      <c r="A264" s="1100">
        <f>IF('Форма 4.7'!$F$20="",1,0)</f>
        <v>0</v>
      </c>
    </row>
    <row r="265" spans="1:1">
      <c r="A265" s="1100">
        <f>IF('Форма 4.7'!$E$21="",1,0)</f>
        <v>0</v>
      </c>
    </row>
    <row r="266" spans="1:1">
      <c r="A266" s="1100">
        <f>IF('Форма 4.7'!$F$21="",1,0)</f>
        <v>0</v>
      </c>
    </row>
    <row r="267" spans="1:1">
      <c r="A267" s="1100">
        <f>IF('Форма 4.7'!$E$22="",1,0)</f>
        <v>0</v>
      </c>
    </row>
    <row r="268" spans="1:1">
      <c r="A268" s="1100">
        <f>IF('Форма 4.7'!$F$22="",1,0)</f>
        <v>0</v>
      </c>
    </row>
    <row r="269" spans="1:1">
      <c r="A269" s="1100">
        <f>IF('Форма 4.7'!$E$23="",1,0)</f>
        <v>0</v>
      </c>
    </row>
    <row r="270" spans="1:1">
      <c r="A270" s="1100">
        <f>IF('Форма 4.7'!$F$23="",1,0)</f>
        <v>0</v>
      </c>
    </row>
    <row r="271" spans="1:1">
      <c r="A271" s="1100">
        <f>IF('Форма 4.7'!$E$24="",1,0)</f>
        <v>0</v>
      </c>
    </row>
    <row r="272" spans="1:1">
      <c r="A272" s="1100">
        <f>IF('Форма 4.7'!$F$24="",1,0)</f>
        <v>0</v>
      </c>
    </row>
    <row r="273" spans="1:1">
      <c r="A273" s="1100">
        <f>IF('Форма 4.8'!$G$29="",1,0)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0"/>
  </cols>
  <sheetData>
    <row r="1" spans="1:3">
      <c r="A1" s="1100" t="s">
        <v>511</v>
      </c>
      <c r="B1" s="1100" t="s">
        <v>512</v>
      </c>
      <c r="C1" s="1100" t="s">
        <v>66</v>
      </c>
    </row>
    <row r="2" spans="1:3">
      <c r="A2" s="1100">
        <v>4189678</v>
      </c>
      <c r="B2" s="1100" t="s">
        <v>1217</v>
      </c>
      <c r="C2" s="1100" t="s">
        <v>1218</v>
      </c>
    </row>
    <row r="3" spans="1:3">
      <c r="A3" s="1100">
        <v>4190415</v>
      </c>
      <c r="B3" s="1100" t="s">
        <v>1219</v>
      </c>
      <c r="C3" s="1100" t="s">
        <v>1218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22.5">
      <c r="B3" s="353" t="s">
        <v>1222</v>
      </c>
    </row>
    <row r="4" spans="2:2">
      <c r="B4" s="353" t="s">
        <v>515</v>
      </c>
    </row>
    <row r="5" spans="2:2">
      <c r="B5" s="353" t="s">
        <v>516</v>
      </c>
    </row>
    <row r="6" spans="2:2">
      <c r="B6" s="353"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0"/>
    <col min="2" max="2" width="65.28515625" style="1100" customWidth="1"/>
    <col min="3" max="3" width="41" style="1100" customWidth="1"/>
    <col min="4" max="16384" width="9.140625" style="1100"/>
  </cols>
  <sheetData>
    <row r="1" spans="1:2">
      <c r="A1" s="1100" t="s">
        <v>329</v>
      </c>
      <c r="B1" s="1100" t="s">
        <v>330</v>
      </c>
    </row>
    <row r="2" spans="1:2">
      <c r="A2" s="1100">
        <v>4213775</v>
      </c>
      <c r="B2" s="1100" t="s">
        <v>611</v>
      </c>
    </row>
    <row r="3" spans="1:2">
      <c r="A3" s="1100">
        <v>4213784</v>
      </c>
      <c r="B3" s="1100" t="s">
        <v>769</v>
      </c>
    </row>
    <row r="4" spans="1:2">
      <c r="A4" s="1100">
        <v>4213781</v>
      </c>
      <c r="B4" s="1100" t="s">
        <v>768</v>
      </c>
    </row>
    <row r="5" spans="1:2">
      <c r="A5" s="1100">
        <v>4213776</v>
      </c>
      <c r="B5" s="1100" t="s">
        <v>612</v>
      </c>
    </row>
    <row r="6" spans="1:2">
      <c r="A6" s="1100">
        <v>4213777</v>
      </c>
      <c r="B6" s="1100" t="s">
        <v>613</v>
      </c>
    </row>
    <row r="7" spans="1:2">
      <c r="A7" s="1100">
        <v>4238670</v>
      </c>
      <c r="B7" s="1100" t="s">
        <v>759</v>
      </c>
    </row>
    <row r="8" spans="1:2">
      <c r="A8" s="1100">
        <v>4213778</v>
      </c>
      <c r="B8" s="1100" t="s">
        <v>614</v>
      </c>
    </row>
    <row r="9" spans="1:2">
      <c r="A9" s="1100">
        <v>4213780</v>
      </c>
      <c r="B9" s="1100" t="s">
        <v>615</v>
      </c>
    </row>
    <row r="10" spans="1:2">
      <c r="A10" s="1100">
        <v>4213779</v>
      </c>
      <c r="B10" s="1100" t="s">
        <v>618</v>
      </c>
    </row>
    <row r="11" spans="1:2">
      <c r="A11" s="1100">
        <v>4213783</v>
      </c>
      <c r="B11" s="1100" t="s">
        <v>617</v>
      </c>
    </row>
    <row r="12" spans="1:2">
      <c r="A12" s="1100">
        <v>4213782</v>
      </c>
      <c r="B12" s="1100"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43" zoomScaleNormal="100" workbookViewId="0">
      <selection activeCell="J23" sqref="J23"/>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26361126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6" t="s">
        <v>767</v>
      </c>
      <c r="F5" s="1147"/>
      <c r="G5" s="434"/>
      <c r="J5" s="309"/>
    </row>
    <row r="6" spans="1:12" s="371" customFormat="1" ht="6">
      <c r="A6" s="365"/>
      <c r="B6" s="366"/>
      <c r="C6" s="367"/>
      <c r="D6" s="368"/>
      <c r="E6" s="373"/>
      <c r="F6" s="374"/>
      <c r="G6" s="375"/>
      <c r="I6" s="372"/>
    </row>
    <row r="7" spans="1:12" ht="27">
      <c r="D7" s="24"/>
      <c r="E7" s="25" t="s">
        <v>51</v>
      </c>
      <c r="F7" s="328" t="s">
        <v>127</v>
      </c>
      <c r="G7" s="383"/>
    </row>
    <row r="8" spans="1:12" s="371" customFormat="1" ht="6">
      <c r="A8" s="365"/>
      <c r="B8" s="366"/>
      <c r="C8" s="367"/>
      <c r="D8" s="368"/>
      <c r="E8" s="369"/>
      <c r="F8" s="370"/>
      <c r="G8" s="368"/>
      <c r="I8" s="372"/>
    </row>
    <row r="9" spans="1:12" ht="27">
      <c r="D9" s="24"/>
      <c r="E9" s="25" t="s">
        <v>473</v>
      </c>
      <c r="F9" s="348" t="s">
        <v>84</v>
      </c>
      <c r="G9" s="382"/>
    </row>
    <row r="10" spans="1:12" s="371" customFormat="1" ht="6">
      <c r="A10" s="376"/>
      <c r="B10" s="366"/>
      <c r="C10" s="367"/>
      <c r="D10" s="377"/>
      <c r="E10" s="373"/>
      <c r="F10" s="378"/>
      <c r="G10" s="379"/>
      <c r="I10" s="372"/>
    </row>
    <row r="11" spans="1:12" ht="27">
      <c r="A11" s="200"/>
      <c r="D11" s="24"/>
      <c r="E11" s="81" t="s">
        <v>471</v>
      </c>
      <c r="F11" s="1120" t="s">
        <v>1891</v>
      </c>
      <c r="G11" s="380"/>
    </row>
    <row r="12" spans="1:12" ht="27">
      <c r="D12" s="24"/>
      <c r="E12" s="81" t="s">
        <v>472</v>
      </c>
      <c r="F12" s="1120" t="s">
        <v>1892</v>
      </c>
      <c r="G12" s="382"/>
    </row>
    <row r="13" spans="1:12" s="371" customFormat="1" ht="6">
      <c r="A13" s="376"/>
      <c r="B13" s="366"/>
      <c r="C13" s="367"/>
      <c r="D13" s="377"/>
      <c r="E13" s="373"/>
      <c r="F13" s="378"/>
      <c r="G13" s="379"/>
      <c r="I13" s="372"/>
    </row>
    <row r="14" spans="1:12" ht="27">
      <c r="D14" s="24"/>
      <c r="E14" s="81" t="s">
        <v>368</v>
      </c>
      <c r="F14" s="329" t="s">
        <v>42</v>
      </c>
      <c r="G14" s="382"/>
    </row>
    <row r="15" spans="1:12" ht="27">
      <c r="D15" s="24"/>
      <c r="E15" s="81" t="s">
        <v>298</v>
      </c>
      <c r="F15" s="330" t="s">
        <v>1894</v>
      </c>
      <c r="G15" s="382"/>
    </row>
    <row r="16" spans="1:12" ht="27">
      <c r="D16" s="24"/>
      <c r="E16" s="81" t="s">
        <v>598</v>
      </c>
      <c r="F16" s="330" t="s">
        <v>1891</v>
      </c>
      <c r="G16" s="382"/>
    </row>
    <row r="17" spans="1:9" ht="19.5">
      <c r="D17" s="24"/>
      <c r="E17" s="25"/>
      <c r="F17" s="444" t="s">
        <v>606</v>
      </c>
      <c r="G17" s="21"/>
    </row>
    <row r="18" spans="1:9" ht="27">
      <c r="D18" s="24"/>
      <c r="E18" s="81" t="s">
        <v>501</v>
      </c>
      <c r="F18" s="329" t="s">
        <v>1221</v>
      </c>
      <c r="G18" s="382"/>
    </row>
    <row r="19" spans="1:9" ht="27">
      <c r="D19" s="24"/>
      <c r="E19" s="81" t="s">
        <v>595</v>
      </c>
      <c r="F19" s="330" t="s">
        <v>1895</v>
      </c>
      <c r="G19" s="382"/>
    </row>
    <row r="20" spans="1:9" ht="27">
      <c r="D20" s="24"/>
      <c r="E20" s="81" t="s">
        <v>594</v>
      </c>
      <c r="F20" s="329" t="s">
        <v>1896</v>
      </c>
      <c r="G20" s="382"/>
    </row>
    <row r="21" spans="1:9" ht="27">
      <c r="D21" s="24"/>
      <c r="E21" s="81" t="s">
        <v>500</v>
      </c>
      <c r="F21" s="329" t="s">
        <v>1897</v>
      </c>
      <c r="G21" s="382"/>
    </row>
    <row r="22" spans="1:9" ht="19.5">
      <c r="D22" s="24"/>
      <c r="E22" s="25"/>
      <c r="F22" s="444" t="s">
        <v>607</v>
      </c>
      <c r="G22" s="21"/>
    </row>
    <row r="23" spans="1:9" ht="27">
      <c r="D23" s="24"/>
      <c r="E23" s="81" t="s">
        <v>610</v>
      </c>
      <c r="F23" s="329" t="s">
        <v>1221</v>
      </c>
      <c r="G23" s="382"/>
    </row>
    <row r="24" spans="1:9" ht="27">
      <c r="D24" s="24"/>
      <c r="E24" s="81" t="s">
        <v>609</v>
      </c>
      <c r="F24" s="330" t="s">
        <v>1894</v>
      </c>
      <c r="G24" s="382"/>
    </row>
    <row r="25" spans="1:9" ht="27">
      <c r="D25" s="24"/>
      <c r="E25" s="81" t="s">
        <v>608</v>
      </c>
      <c r="F25" s="329" t="s">
        <v>1898</v>
      </c>
      <c r="G25" s="382"/>
    </row>
    <row r="26" spans="1:9" ht="27">
      <c r="D26" s="24"/>
      <c r="E26" s="81" t="s">
        <v>500</v>
      </c>
      <c r="F26" s="329" t="s">
        <v>1897</v>
      </c>
      <c r="G26" s="382"/>
    </row>
    <row r="27" spans="1:9" s="371" customFormat="1" ht="35.1" customHeight="1">
      <c r="A27" s="376"/>
      <c r="B27" s="366"/>
      <c r="C27" s="367"/>
      <c r="D27" s="377"/>
      <c r="E27" s="373"/>
      <c r="F27" s="378"/>
      <c r="G27" s="379"/>
      <c r="I27" s="372"/>
    </row>
    <row r="28" spans="1:9" ht="27">
      <c r="D28" s="24"/>
      <c r="E28" s="81" t="s">
        <v>169</v>
      </c>
      <c r="F28" s="348" t="s">
        <v>84</v>
      </c>
      <c r="G28" s="382"/>
    </row>
    <row r="29" spans="1:9" ht="27">
      <c r="C29" s="28"/>
      <c r="D29" s="29"/>
      <c r="E29" s="30" t="s">
        <v>78</v>
      </c>
      <c r="F29" s="331" t="s">
        <v>1354</v>
      </c>
      <c r="G29" s="381"/>
    </row>
    <row r="30" spans="1:9" ht="27" hidden="1">
      <c r="C30" s="28"/>
      <c r="D30" s="29"/>
      <c r="E30" s="52" t="s">
        <v>202</v>
      </c>
      <c r="F30" s="332"/>
      <c r="G30" s="381"/>
    </row>
    <row r="31" spans="1:9" ht="27">
      <c r="C31" s="28"/>
      <c r="D31" s="29"/>
      <c r="E31" s="30" t="s">
        <v>52</v>
      </c>
      <c r="F31" s="331" t="s">
        <v>1355</v>
      </c>
      <c r="G31" s="381"/>
    </row>
    <row r="32" spans="1:9" ht="27">
      <c r="C32" s="28"/>
      <c r="D32" s="29"/>
      <c r="E32" s="30" t="s">
        <v>53</v>
      </c>
      <c r="F32" s="331" t="s">
        <v>1356</v>
      </c>
      <c r="G32" s="381"/>
      <c r="H32" s="31"/>
    </row>
    <row r="33" spans="1:9" s="371" customFormat="1" ht="6">
      <c r="A33" s="376"/>
      <c r="B33" s="366"/>
      <c r="C33" s="367"/>
      <c r="D33" s="377"/>
      <c r="E33" s="373"/>
      <c r="F33" s="378"/>
      <c r="G33" s="379"/>
      <c r="I33" s="372"/>
    </row>
    <row r="34" spans="1:9" ht="27">
      <c r="A34" s="199"/>
      <c r="D34" s="26"/>
      <c r="E34" s="797" t="s">
        <v>721</v>
      </c>
      <c r="F34" s="1099" t="s">
        <v>724</v>
      </c>
      <c r="G34" s="380"/>
    </row>
    <row r="35" spans="1:9" s="371" customFormat="1" ht="6">
      <c r="A35" s="376"/>
      <c r="B35" s="366"/>
      <c r="C35" s="367"/>
      <c r="D35" s="377"/>
      <c r="E35" s="373"/>
      <c r="F35" s="378"/>
      <c r="G35" s="379"/>
      <c r="I35" s="372"/>
    </row>
    <row r="36" spans="1:9" ht="27">
      <c r="A36" s="199"/>
      <c r="D36" s="26"/>
      <c r="E36" s="81" t="s">
        <v>242</v>
      </c>
      <c r="F36" s="826" t="s">
        <v>203</v>
      </c>
      <c r="G36" s="380"/>
    </row>
    <row r="37" spans="1:9" s="371" customFormat="1" ht="6">
      <c r="A37" s="365"/>
      <c r="B37" s="366"/>
      <c r="C37" s="367"/>
      <c r="D37" s="368"/>
      <c r="E37" s="369"/>
      <c r="F37" s="370"/>
      <c r="G37" s="368"/>
      <c r="I37" s="372"/>
    </row>
    <row r="38" spans="1:9" ht="27">
      <c r="B38" s="189"/>
      <c r="D38" s="24"/>
      <c r="E38" s="81" t="s">
        <v>727</v>
      </c>
      <c r="F38" s="348" t="s">
        <v>83</v>
      </c>
      <c r="G38" s="382"/>
      <c r="I38" s="19"/>
    </row>
    <row r="39" spans="1:9" s="371" customFormat="1" ht="6">
      <c r="A39" s="376"/>
      <c r="B39" s="366"/>
      <c r="C39" s="367"/>
      <c r="D39" s="377"/>
      <c r="E39" s="373"/>
      <c r="F39" s="378"/>
      <c r="G39" s="379"/>
      <c r="I39" s="372"/>
    </row>
    <row r="40" spans="1:9" ht="27">
      <c r="A40" s="201"/>
      <c r="B40" s="92"/>
      <c r="D40" s="33"/>
      <c r="E40" s="32" t="s">
        <v>545</v>
      </c>
      <c r="F40" s="329" t="s">
        <v>1227</v>
      </c>
      <c r="G40" s="380"/>
    </row>
    <row r="41" spans="1:9" ht="27">
      <c r="A41" s="201"/>
      <c r="B41" s="92"/>
      <c r="D41" s="33"/>
      <c r="E41" s="41" t="s">
        <v>546</v>
      </c>
      <c r="F41" s="329" t="s">
        <v>1228</v>
      </c>
      <c r="G41" s="380"/>
    </row>
    <row r="42" spans="1:9" ht="19.5">
      <c r="D42" s="24"/>
      <c r="E42" s="25"/>
      <c r="F42" s="444" t="s">
        <v>577</v>
      </c>
      <c r="G42" s="21"/>
    </row>
    <row r="43" spans="1:9" ht="27">
      <c r="A43" s="201"/>
      <c r="D43" s="21"/>
      <c r="E43" s="442" t="s">
        <v>86</v>
      </c>
      <c r="F43" s="448" t="s">
        <v>1223</v>
      </c>
      <c r="G43" s="380"/>
    </row>
    <row r="44" spans="1:9" ht="27">
      <c r="A44" s="201"/>
      <c r="B44" s="92"/>
      <c r="D44" s="33"/>
      <c r="E44" s="442" t="s">
        <v>87</v>
      </c>
      <c r="F44" s="448" t="s">
        <v>1224</v>
      </c>
      <c r="G44" s="380"/>
    </row>
    <row r="45" spans="1:9" ht="27">
      <c r="A45" s="201"/>
      <c r="B45" s="92"/>
      <c r="D45" s="33"/>
      <c r="E45" s="442" t="s">
        <v>578</v>
      </c>
      <c r="F45" s="448" t="s">
        <v>1225</v>
      </c>
      <c r="G45" s="380"/>
    </row>
    <row r="46" spans="1:9" ht="27">
      <c r="D46" s="24"/>
      <c r="E46" s="443" t="s">
        <v>579</v>
      </c>
      <c r="F46" s="448" t="s">
        <v>1226</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algorithmName="SHA-512" hashValue="Kl1coUQYZrnjRYFYYT4RhzcNCANIgZwK/V5KGHtTOyYZk1VXxlSCPt9nAHrpP5hm4En7UYabANPP9kP1ThKxQg==" saltValue="g283bq7QO+EJSk0EI4F8Kg=="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0"/>
    <col min="2" max="2" width="65.28515625" style="1100" customWidth="1"/>
    <col min="3" max="3" width="41" style="1100" customWidth="1"/>
    <col min="4" max="16384" width="9.140625" style="1100"/>
  </cols>
  <sheetData>
    <row r="1" spans="1:2">
      <c r="A1" s="1100" t="s">
        <v>329</v>
      </c>
      <c r="B1" s="1100" t="s">
        <v>331</v>
      </c>
    </row>
    <row r="2" spans="1:2">
      <c r="A2" s="1100">
        <v>4190064</v>
      </c>
      <c r="B2" s="1100" t="s">
        <v>1207</v>
      </c>
    </row>
    <row r="3" spans="1:2">
      <c r="A3" s="1100">
        <v>4190065</v>
      </c>
      <c r="B3" s="1100" t="s">
        <v>1208</v>
      </c>
    </row>
    <row r="4" spans="1:2">
      <c r="A4" s="1100">
        <v>4190066</v>
      </c>
      <c r="B4" s="1100" t="s">
        <v>1209</v>
      </c>
    </row>
    <row r="5" spans="1:2">
      <c r="A5" s="1100">
        <v>4190067</v>
      </c>
      <c r="B5" s="1100" t="s">
        <v>1210</v>
      </c>
    </row>
    <row r="6" spans="1:2">
      <c r="A6" s="1100">
        <v>4190068</v>
      </c>
      <c r="B6" s="1100" t="s">
        <v>1211</v>
      </c>
    </row>
    <row r="7" spans="1:2">
      <c r="A7" s="1100">
        <v>4190069</v>
      </c>
      <c r="B7" s="1100" t="s">
        <v>1212</v>
      </c>
    </row>
    <row r="8" spans="1:2">
      <c r="A8" s="1100">
        <v>4190070</v>
      </c>
      <c r="B8" s="1100" t="s">
        <v>1213</v>
      </c>
    </row>
    <row r="9" spans="1:2">
      <c r="A9" s="1100">
        <v>4190071</v>
      </c>
      <c r="B9" s="1100" t="s">
        <v>1214</v>
      </c>
    </row>
    <row r="10" spans="1:2">
      <c r="A10" s="1100">
        <v>4190072</v>
      </c>
      <c r="B10" s="1100" t="s">
        <v>1215</v>
      </c>
    </row>
    <row r="11" spans="1:2">
      <c r="A11" s="1100">
        <v>4190073</v>
      </c>
      <c r="B11" s="1100" t="s">
        <v>1216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575</v>
      </c>
    </row>
    <row r="7" spans="1:2">
      <c r="A7" t="s">
        <v>745</v>
      </c>
      <c r="B7" t="s">
        <v>487</v>
      </c>
    </row>
    <row r="8" spans="1:2">
      <c r="A8" t="s">
        <v>746</v>
      </c>
      <c r="B8" t="s">
        <v>425</v>
      </c>
    </row>
    <row r="9" spans="1:2">
      <c r="A9" t="s">
        <v>507</v>
      </c>
      <c r="B9" t="s">
        <v>426</v>
      </c>
    </row>
    <row r="10" spans="1:2">
      <c r="A10" t="s">
        <v>417</v>
      </c>
      <c r="B10" t="s">
        <v>427</v>
      </c>
    </row>
    <row r="11" spans="1:2">
      <c r="A11" t="s">
        <v>760</v>
      </c>
      <c r="B11" t="s">
        <v>488</v>
      </c>
    </row>
    <row r="12" spans="1:2">
      <c r="A12" t="s">
        <v>761</v>
      </c>
      <c r="B12" t="s">
        <v>428</v>
      </c>
    </row>
    <row r="13" spans="1:2">
      <c r="A13" t="s">
        <v>747</v>
      </c>
      <c r="B13" t="s">
        <v>429</v>
      </c>
    </row>
    <row r="14" spans="1:2">
      <c r="A14" t="s">
        <v>748</v>
      </c>
      <c r="B14" t="s">
        <v>430</v>
      </c>
    </row>
    <row r="15" spans="1:2">
      <c r="A15" t="s">
        <v>749</v>
      </c>
      <c r="B15" t="s">
        <v>334</v>
      </c>
    </row>
    <row r="16" spans="1:2">
      <c r="A16" t="s">
        <v>750</v>
      </c>
      <c r="B16" t="s">
        <v>60</v>
      </c>
    </row>
    <row r="17" spans="1:2">
      <c r="A17" t="s">
        <v>751</v>
      </c>
      <c r="B17" t="s">
        <v>386</v>
      </c>
    </row>
    <row r="18" spans="1:2">
      <c r="A18" t="s">
        <v>752</v>
      </c>
      <c r="B18" t="s">
        <v>439</v>
      </c>
    </row>
    <row r="19" spans="1:2">
      <c r="A19" t="s">
        <v>753</v>
      </c>
      <c r="B19" t="s">
        <v>249</v>
      </c>
    </row>
    <row r="20" spans="1:2">
      <c r="A20" t="s">
        <v>754</v>
      </c>
      <c r="B20" t="s">
        <v>73</v>
      </c>
    </row>
    <row r="21" spans="1:2">
      <c r="A21" t="s">
        <v>755</v>
      </c>
      <c r="B21" t="s">
        <v>62</v>
      </c>
    </row>
    <row r="22" spans="1:2">
      <c r="A22" t="s">
        <v>756</v>
      </c>
      <c r="B22" t="s">
        <v>74</v>
      </c>
    </row>
    <row r="23" spans="1:2">
      <c r="A23" t="s">
        <v>757</v>
      </c>
      <c r="B23" t="s">
        <v>431</v>
      </c>
    </row>
    <row r="24" spans="1:2">
      <c r="A24" t="s">
        <v>758</v>
      </c>
      <c r="B24" t="s">
        <v>72</v>
      </c>
    </row>
    <row r="25" spans="1:2">
      <c r="A25" t="s">
        <v>599</v>
      </c>
      <c r="B25" t="s">
        <v>61</v>
      </c>
    </row>
    <row r="26" spans="1:2">
      <c r="A26" t="s">
        <v>600</v>
      </c>
      <c r="B26" t="s">
        <v>63</v>
      </c>
    </row>
    <row r="27" spans="1:2">
      <c r="A27" t="s">
        <v>509</v>
      </c>
      <c r="B27" t="s">
        <v>384</v>
      </c>
    </row>
    <row r="28" spans="1:2">
      <c r="A28" t="s">
        <v>419</v>
      </c>
      <c r="B28" t="s">
        <v>14</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8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1206</v>
      </c>
      <c r="B1" s="5" t="s">
        <v>1229</v>
      </c>
      <c r="C1" s="5" t="s">
        <v>1230</v>
      </c>
      <c r="D1" s="5" t="s">
        <v>1231</v>
      </c>
      <c r="E1" s="5" t="s">
        <v>1232</v>
      </c>
      <c r="F1" s="5" t="s">
        <v>1233</v>
      </c>
      <c r="G1" s="5" t="s">
        <v>1234</v>
      </c>
      <c r="H1" s="5" t="s">
        <v>1235</v>
      </c>
      <c r="I1" s="5" t="s">
        <v>1236</v>
      </c>
    </row>
    <row r="2" spans="1:10">
      <c r="A2" s="5">
        <v>1</v>
      </c>
      <c r="B2" s="5" t="s">
        <v>1237</v>
      </c>
      <c r="C2" s="5" t="s">
        <v>127</v>
      </c>
      <c r="D2" s="5" t="s">
        <v>1238</v>
      </c>
      <c r="E2" s="5" t="s">
        <v>1239</v>
      </c>
      <c r="F2" s="5" t="s">
        <v>1240</v>
      </c>
      <c r="G2" s="5" t="s">
        <v>1241</v>
      </c>
      <c r="H2" s="5" t="s">
        <v>1242</v>
      </c>
      <c r="J2" s="5" t="s">
        <v>1890</v>
      </c>
    </row>
    <row r="3" spans="1:10">
      <c r="A3" s="5">
        <v>2</v>
      </c>
      <c r="B3" s="5" t="s">
        <v>1237</v>
      </c>
      <c r="C3" s="5" t="s">
        <v>127</v>
      </c>
      <c r="D3" s="5" t="s">
        <v>1243</v>
      </c>
      <c r="E3" s="5" t="s">
        <v>1244</v>
      </c>
      <c r="F3" s="5" t="s">
        <v>1245</v>
      </c>
      <c r="G3" s="5" t="s">
        <v>1246</v>
      </c>
      <c r="J3" s="5" t="s">
        <v>1890</v>
      </c>
    </row>
    <row r="4" spans="1:10">
      <c r="A4" s="5">
        <v>3</v>
      </c>
      <c r="B4" s="5" t="s">
        <v>1237</v>
      </c>
      <c r="C4" s="5" t="s">
        <v>127</v>
      </c>
      <c r="D4" s="5" t="s">
        <v>1247</v>
      </c>
      <c r="E4" s="5" t="s">
        <v>1248</v>
      </c>
      <c r="F4" s="5" t="s">
        <v>1249</v>
      </c>
      <c r="G4" s="5" t="s">
        <v>1250</v>
      </c>
      <c r="J4" s="5" t="s">
        <v>1890</v>
      </c>
    </row>
    <row r="5" spans="1:10">
      <c r="A5" s="5">
        <v>4</v>
      </c>
      <c r="B5" s="5" t="s">
        <v>1237</v>
      </c>
      <c r="C5" s="5" t="s">
        <v>127</v>
      </c>
      <c r="D5" s="5" t="s">
        <v>1251</v>
      </c>
      <c r="E5" s="5" t="s">
        <v>1252</v>
      </c>
      <c r="F5" s="5" t="s">
        <v>1253</v>
      </c>
      <c r="G5" s="5" t="s">
        <v>1254</v>
      </c>
      <c r="J5" s="5" t="s">
        <v>1890</v>
      </c>
    </row>
    <row r="6" spans="1:10">
      <c r="A6" s="5">
        <v>5</v>
      </c>
      <c r="B6" s="5" t="s">
        <v>1237</v>
      </c>
      <c r="C6" s="5" t="s">
        <v>127</v>
      </c>
      <c r="D6" s="5" t="s">
        <v>1255</v>
      </c>
      <c r="E6" s="5" t="s">
        <v>1256</v>
      </c>
      <c r="F6" s="5" t="s">
        <v>1257</v>
      </c>
      <c r="G6" s="5" t="s">
        <v>1258</v>
      </c>
      <c r="J6" s="5" t="s">
        <v>1890</v>
      </c>
    </row>
    <row r="7" spans="1:10">
      <c r="A7" s="5">
        <v>6</v>
      </c>
      <c r="B7" s="5" t="s">
        <v>1237</v>
      </c>
      <c r="C7" s="5" t="s">
        <v>127</v>
      </c>
      <c r="D7" s="5" t="s">
        <v>1259</v>
      </c>
      <c r="E7" s="5" t="s">
        <v>1260</v>
      </c>
      <c r="F7" s="5" t="s">
        <v>1261</v>
      </c>
      <c r="G7" s="5" t="s">
        <v>1246</v>
      </c>
      <c r="J7" s="5" t="s">
        <v>1890</v>
      </c>
    </row>
    <row r="8" spans="1:10">
      <c r="A8" s="5">
        <v>7</v>
      </c>
      <c r="B8" s="5" t="s">
        <v>1237</v>
      </c>
      <c r="C8" s="5" t="s">
        <v>127</v>
      </c>
      <c r="D8" s="5" t="s">
        <v>1262</v>
      </c>
      <c r="E8" s="5" t="s">
        <v>1263</v>
      </c>
      <c r="F8" s="5" t="s">
        <v>1264</v>
      </c>
      <c r="G8" s="5" t="s">
        <v>1246</v>
      </c>
      <c r="J8" s="5" t="s">
        <v>1890</v>
      </c>
    </row>
    <row r="9" spans="1:10">
      <c r="A9" s="5">
        <v>8</v>
      </c>
      <c r="B9" s="5" t="s">
        <v>1237</v>
      </c>
      <c r="C9" s="5" t="s">
        <v>127</v>
      </c>
      <c r="D9" s="5" t="s">
        <v>1265</v>
      </c>
      <c r="E9" s="5" t="s">
        <v>1266</v>
      </c>
      <c r="F9" s="5" t="s">
        <v>1267</v>
      </c>
      <c r="G9" s="5" t="s">
        <v>1268</v>
      </c>
      <c r="J9" s="5" t="s">
        <v>1890</v>
      </c>
    </row>
    <row r="10" spans="1:10">
      <c r="A10" s="5">
        <v>9</v>
      </c>
      <c r="B10" s="5" t="s">
        <v>1237</v>
      </c>
      <c r="C10" s="5" t="s">
        <v>127</v>
      </c>
      <c r="D10" s="5" t="s">
        <v>1269</v>
      </c>
      <c r="E10" s="5" t="s">
        <v>1270</v>
      </c>
      <c r="F10" s="5" t="s">
        <v>1271</v>
      </c>
      <c r="G10" s="5" t="s">
        <v>1272</v>
      </c>
      <c r="H10" s="5" t="s">
        <v>1242</v>
      </c>
      <c r="J10" s="5" t="s">
        <v>1890</v>
      </c>
    </row>
    <row r="11" spans="1:10">
      <c r="A11" s="5">
        <v>10</v>
      </c>
      <c r="B11" s="5" t="s">
        <v>1237</v>
      </c>
      <c r="C11" s="5" t="s">
        <v>127</v>
      </c>
      <c r="D11" s="5" t="s">
        <v>1273</v>
      </c>
      <c r="E11" s="5" t="s">
        <v>1274</v>
      </c>
      <c r="F11" s="5" t="s">
        <v>1275</v>
      </c>
      <c r="G11" s="5" t="s">
        <v>1276</v>
      </c>
      <c r="J11" s="5" t="s">
        <v>1890</v>
      </c>
    </row>
    <row r="12" spans="1:10">
      <c r="A12" s="5">
        <v>11</v>
      </c>
      <c r="B12" s="5" t="s">
        <v>1237</v>
      </c>
      <c r="C12" s="5" t="s">
        <v>127</v>
      </c>
      <c r="D12" s="5" t="s">
        <v>1277</v>
      </c>
      <c r="E12" s="5" t="s">
        <v>1278</v>
      </c>
      <c r="F12" s="5" t="s">
        <v>1279</v>
      </c>
      <c r="G12" s="5" t="s">
        <v>1280</v>
      </c>
      <c r="H12" s="5" t="s">
        <v>1242</v>
      </c>
      <c r="J12" s="5" t="s">
        <v>1890</v>
      </c>
    </row>
    <row r="13" spans="1:10">
      <c r="A13" s="5">
        <v>12</v>
      </c>
      <c r="B13" s="5" t="s">
        <v>1237</v>
      </c>
      <c r="C13" s="5" t="s">
        <v>127</v>
      </c>
      <c r="D13" s="5" t="s">
        <v>1281</v>
      </c>
      <c r="E13" s="5" t="s">
        <v>1282</v>
      </c>
      <c r="F13" s="5" t="s">
        <v>1283</v>
      </c>
      <c r="G13" s="5" t="s">
        <v>1284</v>
      </c>
      <c r="H13" s="5" t="s">
        <v>1285</v>
      </c>
      <c r="J13" s="5" t="s">
        <v>1890</v>
      </c>
    </row>
    <row r="14" spans="1:10">
      <c r="A14" s="5">
        <v>13</v>
      </c>
      <c r="B14" s="5" t="s">
        <v>1237</v>
      </c>
      <c r="C14" s="5" t="s">
        <v>127</v>
      </c>
      <c r="D14" s="5" t="s">
        <v>1286</v>
      </c>
      <c r="E14" s="5" t="s">
        <v>1287</v>
      </c>
      <c r="F14" s="5" t="s">
        <v>1288</v>
      </c>
      <c r="G14" s="5" t="s">
        <v>1289</v>
      </c>
      <c r="H14" s="5" t="s">
        <v>1242</v>
      </c>
      <c r="J14" s="5" t="s">
        <v>1890</v>
      </c>
    </row>
    <row r="15" spans="1:10">
      <c r="A15" s="5">
        <v>14</v>
      </c>
      <c r="B15" s="5" t="s">
        <v>1237</v>
      </c>
      <c r="C15" s="5" t="s">
        <v>127</v>
      </c>
      <c r="D15" s="5" t="s">
        <v>1290</v>
      </c>
      <c r="E15" s="5" t="s">
        <v>1291</v>
      </c>
      <c r="F15" s="5" t="s">
        <v>1292</v>
      </c>
      <c r="G15" s="5" t="s">
        <v>1258</v>
      </c>
      <c r="J15" s="5" t="s">
        <v>1890</v>
      </c>
    </row>
    <row r="16" spans="1:10">
      <c r="A16" s="5">
        <v>15</v>
      </c>
      <c r="B16" s="5" t="s">
        <v>1237</v>
      </c>
      <c r="C16" s="5" t="s">
        <v>127</v>
      </c>
      <c r="D16" s="5" t="s">
        <v>1293</v>
      </c>
      <c r="E16" s="5" t="s">
        <v>1294</v>
      </c>
      <c r="F16" s="5" t="s">
        <v>1295</v>
      </c>
      <c r="G16" s="5" t="s">
        <v>1284</v>
      </c>
      <c r="H16" s="5" t="s">
        <v>1242</v>
      </c>
      <c r="J16" s="5" t="s">
        <v>1890</v>
      </c>
    </row>
    <row r="17" spans="1:10">
      <c r="A17" s="5">
        <v>16</v>
      </c>
      <c r="B17" s="5" t="s">
        <v>1237</v>
      </c>
      <c r="C17" s="5" t="s">
        <v>127</v>
      </c>
      <c r="D17" s="5" t="s">
        <v>1296</v>
      </c>
      <c r="E17" s="5" t="s">
        <v>1297</v>
      </c>
      <c r="F17" s="5" t="s">
        <v>1298</v>
      </c>
      <c r="G17" s="5" t="s">
        <v>1299</v>
      </c>
      <c r="H17" s="5" t="s">
        <v>1300</v>
      </c>
      <c r="J17" s="5" t="s">
        <v>1890</v>
      </c>
    </row>
    <row r="18" spans="1:10">
      <c r="A18" s="5">
        <v>17</v>
      </c>
      <c r="B18" s="5" t="s">
        <v>1237</v>
      </c>
      <c r="C18" s="5" t="s">
        <v>127</v>
      </c>
      <c r="D18" s="5" t="s">
        <v>1301</v>
      </c>
      <c r="E18" s="5" t="s">
        <v>1302</v>
      </c>
      <c r="F18" s="5" t="s">
        <v>1298</v>
      </c>
      <c r="G18" s="5" t="s">
        <v>1303</v>
      </c>
      <c r="J18" s="5" t="s">
        <v>1890</v>
      </c>
    </row>
    <row r="19" spans="1:10">
      <c r="A19" s="5">
        <v>18</v>
      </c>
      <c r="B19" s="5" t="s">
        <v>1237</v>
      </c>
      <c r="C19" s="5" t="s">
        <v>127</v>
      </c>
      <c r="D19" s="5" t="s">
        <v>1304</v>
      </c>
      <c r="E19" s="5" t="s">
        <v>1305</v>
      </c>
      <c r="F19" s="5" t="s">
        <v>1306</v>
      </c>
      <c r="G19" s="5" t="s">
        <v>1307</v>
      </c>
      <c r="J19" s="5" t="s">
        <v>1890</v>
      </c>
    </row>
    <row r="20" spans="1:10">
      <c r="A20" s="5">
        <v>19</v>
      </c>
      <c r="B20" s="5" t="s">
        <v>1237</v>
      </c>
      <c r="C20" s="5" t="s">
        <v>127</v>
      </c>
      <c r="D20" s="5" t="s">
        <v>1308</v>
      </c>
      <c r="E20" s="5" t="s">
        <v>1309</v>
      </c>
      <c r="F20" s="5" t="s">
        <v>1310</v>
      </c>
      <c r="G20" s="5" t="s">
        <v>1311</v>
      </c>
      <c r="J20" s="5" t="s">
        <v>1890</v>
      </c>
    </row>
    <row r="21" spans="1:10">
      <c r="A21" s="5">
        <v>20</v>
      </c>
      <c r="B21" s="5" t="s">
        <v>1237</v>
      </c>
      <c r="C21" s="5" t="s">
        <v>127</v>
      </c>
      <c r="D21" s="5" t="s">
        <v>1312</v>
      </c>
      <c r="E21" s="5" t="s">
        <v>1313</v>
      </c>
      <c r="F21" s="5" t="s">
        <v>1249</v>
      </c>
      <c r="G21" s="5" t="s">
        <v>1314</v>
      </c>
      <c r="H21" s="5" t="s">
        <v>1315</v>
      </c>
      <c r="J21" s="5" t="s">
        <v>1890</v>
      </c>
    </row>
    <row r="22" spans="1:10">
      <c r="A22" s="5">
        <v>21</v>
      </c>
      <c r="B22" s="5" t="s">
        <v>1237</v>
      </c>
      <c r="C22" s="5" t="s">
        <v>127</v>
      </c>
      <c r="D22" s="5" t="s">
        <v>1316</v>
      </c>
      <c r="E22" s="5" t="s">
        <v>1317</v>
      </c>
      <c r="F22" s="5" t="s">
        <v>1318</v>
      </c>
      <c r="G22" s="5" t="s">
        <v>1319</v>
      </c>
      <c r="H22" s="5" t="s">
        <v>1320</v>
      </c>
      <c r="J22" s="5" t="s">
        <v>1890</v>
      </c>
    </row>
    <row r="23" spans="1:10">
      <c r="A23" s="5">
        <v>22</v>
      </c>
      <c r="B23" s="5" t="s">
        <v>1237</v>
      </c>
      <c r="C23" s="5" t="s">
        <v>127</v>
      </c>
      <c r="D23" s="5" t="s">
        <v>1321</v>
      </c>
      <c r="E23" s="5" t="s">
        <v>1322</v>
      </c>
      <c r="F23" s="5" t="s">
        <v>1323</v>
      </c>
      <c r="G23" s="5" t="s">
        <v>1324</v>
      </c>
      <c r="J23" s="5" t="s">
        <v>1890</v>
      </c>
    </row>
    <row r="24" spans="1:10">
      <c r="A24" s="5">
        <v>23</v>
      </c>
      <c r="B24" s="5" t="s">
        <v>1237</v>
      </c>
      <c r="C24" s="5" t="s">
        <v>127</v>
      </c>
      <c r="D24" s="5" t="s">
        <v>1325</v>
      </c>
      <c r="E24" s="5" t="s">
        <v>1326</v>
      </c>
      <c r="F24" s="5" t="s">
        <v>1327</v>
      </c>
      <c r="G24" s="5" t="s">
        <v>1324</v>
      </c>
      <c r="J24" s="5" t="s">
        <v>1890</v>
      </c>
    </row>
    <row r="25" spans="1:10">
      <c r="A25" s="5">
        <v>24</v>
      </c>
      <c r="B25" s="5" t="s">
        <v>1237</v>
      </c>
      <c r="C25" s="5" t="s">
        <v>127</v>
      </c>
      <c r="D25" s="5" t="s">
        <v>1328</v>
      </c>
      <c r="E25" s="5" t="s">
        <v>1329</v>
      </c>
      <c r="F25" s="5" t="s">
        <v>1330</v>
      </c>
      <c r="G25" s="5" t="s">
        <v>1246</v>
      </c>
      <c r="H25" s="5" t="s">
        <v>1331</v>
      </c>
      <c r="J25" s="5" t="s">
        <v>1890</v>
      </c>
    </row>
    <row r="26" spans="1:10">
      <c r="A26" s="5">
        <v>25</v>
      </c>
      <c r="B26" s="5" t="s">
        <v>1237</v>
      </c>
      <c r="C26" s="5" t="s">
        <v>127</v>
      </c>
      <c r="D26" s="5" t="s">
        <v>1332</v>
      </c>
      <c r="E26" s="5" t="s">
        <v>1333</v>
      </c>
      <c r="F26" s="5" t="s">
        <v>1334</v>
      </c>
      <c r="G26" s="5" t="s">
        <v>1246</v>
      </c>
      <c r="J26" s="5" t="s">
        <v>1890</v>
      </c>
    </row>
    <row r="27" spans="1:10">
      <c r="A27" s="5">
        <v>26</v>
      </c>
      <c r="B27" s="5" t="s">
        <v>1237</v>
      </c>
      <c r="C27" s="5" t="s">
        <v>127</v>
      </c>
      <c r="D27" s="5" t="s">
        <v>1335</v>
      </c>
      <c r="E27" s="5" t="s">
        <v>1336</v>
      </c>
      <c r="F27" s="5" t="s">
        <v>1337</v>
      </c>
      <c r="G27" s="5" t="s">
        <v>1338</v>
      </c>
      <c r="J27" s="5" t="s">
        <v>1890</v>
      </c>
    </row>
    <row r="28" spans="1:10">
      <c r="A28" s="5">
        <v>27</v>
      </c>
      <c r="B28" s="5" t="s">
        <v>1237</v>
      </c>
      <c r="C28" s="5" t="s">
        <v>127</v>
      </c>
      <c r="D28" s="5" t="s">
        <v>1339</v>
      </c>
      <c r="E28" s="5" t="s">
        <v>1340</v>
      </c>
      <c r="F28" s="5" t="s">
        <v>1341</v>
      </c>
      <c r="G28" s="5" t="s">
        <v>1342</v>
      </c>
      <c r="J28" s="5" t="s">
        <v>1890</v>
      </c>
    </row>
    <row r="29" spans="1:10">
      <c r="A29" s="5">
        <v>28</v>
      </c>
      <c r="B29" s="5" t="s">
        <v>1237</v>
      </c>
      <c r="C29" s="5" t="s">
        <v>127</v>
      </c>
      <c r="D29" s="5" t="s">
        <v>1343</v>
      </c>
      <c r="E29" s="5" t="s">
        <v>1344</v>
      </c>
      <c r="F29" s="5" t="s">
        <v>1345</v>
      </c>
      <c r="G29" s="5" t="s">
        <v>1241</v>
      </c>
      <c r="J29" s="5" t="s">
        <v>1890</v>
      </c>
    </row>
    <row r="30" spans="1:10">
      <c r="A30" s="5">
        <v>29</v>
      </c>
      <c r="B30" s="5" t="s">
        <v>1237</v>
      </c>
      <c r="C30" s="5" t="s">
        <v>127</v>
      </c>
      <c r="D30" s="5" t="s">
        <v>1346</v>
      </c>
      <c r="E30" s="5" t="s">
        <v>1347</v>
      </c>
      <c r="F30" s="5" t="s">
        <v>1348</v>
      </c>
      <c r="G30" s="5" t="s">
        <v>1284</v>
      </c>
      <c r="J30" s="5" t="s">
        <v>1890</v>
      </c>
    </row>
    <row r="31" spans="1:10">
      <c r="A31" s="5">
        <v>30</v>
      </c>
      <c r="B31" s="5" t="s">
        <v>1237</v>
      </c>
      <c r="C31" s="5" t="s">
        <v>127</v>
      </c>
      <c r="D31" s="5" t="s">
        <v>1349</v>
      </c>
      <c r="E31" s="5" t="s">
        <v>1350</v>
      </c>
      <c r="F31" s="5" t="s">
        <v>1351</v>
      </c>
      <c r="G31" s="5" t="s">
        <v>1352</v>
      </c>
      <c r="J31" s="5" t="s">
        <v>1890</v>
      </c>
    </row>
    <row r="32" spans="1:10">
      <c r="A32" s="5">
        <v>31</v>
      </c>
      <c r="B32" s="5" t="s">
        <v>1237</v>
      </c>
      <c r="C32" s="5" t="s">
        <v>127</v>
      </c>
      <c r="D32" s="5" t="s">
        <v>1353</v>
      </c>
      <c r="E32" s="5" t="s">
        <v>1354</v>
      </c>
      <c r="F32" s="5" t="s">
        <v>1355</v>
      </c>
      <c r="G32" s="5" t="s">
        <v>1356</v>
      </c>
      <c r="J32" s="5" t="s">
        <v>1890</v>
      </c>
    </row>
    <row r="33" spans="1:10">
      <c r="A33" s="5">
        <v>32</v>
      </c>
      <c r="B33" s="5" t="s">
        <v>1237</v>
      </c>
      <c r="C33" s="5" t="s">
        <v>127</v>
      </c>
      <c r="D33" s="5" t="s">
        <v>1357</v>
      </c>
      <c r="E33" s="5" t="s">
        <v>1358</v>
      </c>
      <c r="F33" s="5" t="s">
        <v>1359</v>
      </c>
      <c r="G33" s="5" t="s">
        <v>1284</v>
      </c>
      <c r="H33" s="5" t="s">
        <v>1360</v>
      </c>
      <c r="J33" s="5" t="s">
        <v>1890</v>
      </c>
    </row>
    <row r="34" spans="1:10">
      <c r="A34" s="5">
        <v>33</v>
      </c>
      <c r="B34" s="5" t="s">
        <v>1237</v>
      </c>
      <c r="C34" s="5" t="s">
        <v>127</v>
      </c>
      <c r="D34" s="5" t="s">
        <v>1361</v>
      </c>
      <c r="E34" s="5" t="s">
        <v>1362</v>
      </c>
      <c r="F34" s="5" t="s">
        <v>1363</v>
      </c>
      <c r="G34" s="5" t="s">
        <v>1276</v>
      </c>
      <c r="J34" s="5" t="s">
        <v>1890</v>
      </c>
    </row>
    <row r="35" spans="1:10">
      <c r="A35" s="5">
        <v>34</v>
      </c>
      <c r="B35" s="5" t="s">
        <v>1237</v>
      </c>
      <c r="C35" s="5" t="s">
        <v>127</v>
      </c>
      <c r="D35" s="5" t="s">
        <v>1364</v>
      </c>
      <c r="E35" s="5" t="s">
        <v>1365</v>
      </c>
      <c r="F35" s="5" t="s">
        <v>1366</v>
      </c>
      <c r="G35" s="5" t="s">
        <v>1241</v>
      </c>
      <c r="J35" s="5" t="s">
        <v>1890</v>
      </c>
    </row>
    <row r="36" spans="1:10">
      <c r="A36" s="5">
        <v>35</v>
      </c>
      <c r="B36" s="5" t="s">
        <v>1237</v>
      </c>
      <c r="C36" s="5" t="s">
        <v>127</v>
      </c>
      <c r="D36" s="5" t="s">
        <v>1367</v>
      </c>
      <c r="E36" s="5" t="s">
        <v>1368</v>
      </c>
      <c r="F36" s="5" t="s">
        <v>1369</v>
      </c>
      <c r="G36" s="5" t="s">
        <v>1241</v>
      </c>
      <c r="J36" s="5" t="s">
        <v>1890</v>
      </c>
    </row>
    <row r="37" spans="1:10">
      <c r="A37" s="5">
        <v>36</v>
      </c>
      <c r="B37" s="5" t="s">
        <v>1237</v>
      </c>
      <c r="C37" s="5" t="s">
        <v>127</v>
      </c>
      <c r="D37" s="5" t="s">
        <v>1370</v>
      </c>
      <c r="E37" s="5" t="s">
        <v>1371</v>
      </c>
      <c r="F37" s="5" t="s">
        <v>1372</v>
      </c>
      <c r="G37" s="5" t="s">
        <v>1311</v>
      </c>
      <c r="H37" s="5" t="s">
        <v>1373</v>
      </c>
      <c r="J37" s="5" t="s">
        <v>1890</v>
      </c>
    </row>
    <row r="38" spans="1:10">
      <c r="A38" s="5">
        <v>37</v>
      </c>
      <c r="B38" s="5" t="s">
        <v>1237</v>
      </c>
      <c r="C38" s="5" t="s">
        <v>127</v>
      </c>
      <c r="D38" s="5" t="s">
        <v>1376</v>
      </c>
      <c r="E38" s="5" t="s">
        <v>1377</v>
      </c>
      <c r="F38" s="5" t="s">
        <v>1378</v>
      </c>
      <c r="G38" s="5" t="s">
        <v>1284</v>
      </c>
      <c r="H38" s="5" t="s">
        <v>1379</v>
      </c>
      <c r="J38" s="5" t="s">
        <v>1890</v>
      </c>
    </row>
    <row r="39" spans="1:10">
      <c r="A39" s="5">
        <v>38</v>
      </c>
      <c r="B39" s="5" t="s">
        <v>1237</v>
      </c>
      <c r="C39" s="5" t="s">
        <v>127</v>
      </c>
      <c r="D39" s="5" t="s">
        <v>1380</v>
      </c>
      <c r="E39" s="5" t="s">
        <v>1381</v>
      </c>
      <c r="F39" s="5" t="s">
        <v>1382</v>
      </c>
      <c r="G39" s="5" t="s">
        <v>1383</v>
      </c>
      <c r="J39" s="5" t="s">
        <v>1890</v>
      </c>
    </row>
    <row r="40" spans="1:10">
      <c r="A40" s="5">
        <v>39</v>
      </c>
      <c r="B40" s="5" t="s">
        <v>1237</v>
      </c>
      <c r="C40" s="5" t="s">
        <v>127</v>
      </c>
      <c r="D40" s="5" t="s">
        <v>1384</v>
      </c>
      <c r="E40" s="5" t="s">
        <v>1385</v>
      </c>
      <c r="F40" s="5" t="s">
        <v>1386</v>
      </c>
      <c r="G40" s="5" t="s">
        <v>1241</v>
      </c>
      <c r="J40" s="5" t="s">
        <v>1890</v>
      </c>
    </row>
    <row r="41" spans="1:10">
      <c r="A41" s="5">
        <v>40</v>
      </c>
      <c r="B41" s="5" t="s">
        <v>1237</v>
      </c>
      <c r="C41" s="5" t="s">
        <v>127</v>
      </c>
      <c r="D41" s="5" t="s">
        <v>1388</v>
      </c>
      <c r="E41" s="5" t="s">
        <v>1389</v>
      </c>
      <c r="F41" s="5" t="s">
        <v>1390</v>
      </c>
      <c r="G41" s="5" t="s">
        <v>1391</v>
      </c>
      <c r="J41" s="5" t="s">
        <v>1890</v>
      </c>
    </row>
    <row r="42" spans="1:10">
      <c r="A42" s="5">
        <v>41</v>
      </c>
      <c r="B42" s="5" t="s">
        <v>1237</v>
      </c>
      <c r="C42" s="5" t="s">
        <v>127</v>
      </c>
      <c r="D42" s="5" t="s">
        <v>1392</v>
      </c>
      <c r="E42" s="5" t="s">
        <v>1393</v>
      </c>
      <c r="F42" s="5" t="s">
        <v>1394</v>
      </c>
      <c r="G42" s="5" t="s">
        <v>1395</v>
      </c>
      <c r="H42" s="5" t="s">
        <v>1242</v>
      </c>
      <c r="J42" s="5" t="s">
        <v>1890</v>
      </c>
    </row>
    <row r="43" spans="1:10">
      <c r="A43" s="5">
        <v>42</v>
      </c>
      <c r="B43" s="5" t="s">
        <v>1237</v>
      </c>
      <c r="C43" s="5" t="s">
        <v>127</v>
      </c>
      <c r="D43" s="5" t="s">
        <v>1396</v>
      </c>
      <c r="E43" s="5" t="s">
        <v>1397</v>
      </c>
      <c r="F43" s="5" t="s">
        <v>1398</v>
      </c>
      <c r="G43" s="5" t="s">
        <v>1399</v>
      </c>
      <c r="J43" s="5" t="s">
        <v>1890</v>
      </c>
    </row>
    <row r="44" spans="1:10">
      <c r="A44" s="5">
        <v>43</v>
      </c>
      <c r="B44" s="5" t="s">
        <v>1237</v>
      </c>
      <c r="C44" s="5" t="s">
        <v>127</v>
      </c>
      <c r="D44" s="5" t="s">
        <v>1400</v>
      </c>
      <c r="E44" s="5" t="s">
        <v>1401</v>
      </c>
      <c r="F44" s="5" t="s">
        <v>1402</v>
      </c>
      <c r="G44" s="5" t="s">
        <v>1276</v>
      </c>
      <c r="J44" s="5" t="s">
        <v>1890</v>
      </c>
    </row>
    <row r="45" spans="1:10">
      <c r="A45" s="5">
        <v>44</v>
      </c>
      <c r="B45" s="5" t="s">
        <v>1237</v>
      </c>
      <c r="C45" s="5" t="s">
        <v>127</v>
      </c>
      <c r="D45" s="5" t="s">
        <v>1403</v>
      </c>
      <c r="E45" s="5" t="s">
        <v>1404</v>
      </c>
      <c r="F45" s="5" t="s">
        <v>1405</v>
      </c>
      <c r="G45" s="5" t="s">
        <v>1276</v>
      </c>
      <c r="J45" s="5" t="s">
        <v>1890</v>
      </c>
    </row>
    <row r="46" spans="1:10">
      <c r="A46" s="5">
        <v>45</v>
      </c>
      <c r="B46" s="5" t="s">
        <v>1237</v>
      </c>
      <c r="C46" s="5" t="s">
        <v>127</v>
      </c>
      <c r="D46" s="5" t="s">
        <v>1406</v>
      </c>
      <c r="E46" s="5" t="s">
        <v>1407</v>
      </c>
      <c r="F46" s="5" t="s">
        <v>1408</v>
      </c>
      <c r="G46" s="5" t="s">
        <v>1409</v>
      </c>
      <c r="J46" s="5" t="s">
        <v>1890</v>
      </c>
    </row>
    <row r="47" spans="1:10">
      <c r="A47" s="5">
        <v>46</v>
      </c>
      <c r="B47" s="5" t="s">
        <v>1237</v>
      </c>
      <c r="C47" s="5" t="s">
        <v>127</v>
      </c>
      <c r="D47" s="5" t="s">
        <v>1410</v>
      </c>
      <c r="E47" s="5" t="s">
        <v>1411</v>
      </c>
      <c r="F47" s="5" t="s">
        <v>1412</v>
      </c>
      <c r="G47" s="5" t="s">
        <v>1276</v>
      </c>
      <c r="J47" s="5" t="s">
        <v>1890</v>
      </c>
    </row>
    <row r="48" spans="1:10">
      <c r="A48" s="5">
        <v>47</v>
      </c>
      <c r="B48" s="5" t="s">
        <v>1237</v>
      </c>
      <c r="C48" s="5" t="s">
        <v>127</v>
      </c>
      <c r="D48" s="5" t="s">
        <v>1413</v>
      </c>
      <c r="E48" s="5" t="s">
        <v>1414</v>
      </c>
      <c r="F48" s="5" t="s">
        <v>1415</v>
      </c>
      <c r="G48" s="5" t="s">
        <v>1276</v>
      </c>
      <c r="H48" s="5" t="s">
        <v>1416</v>
      </c>
      <c r="J48" s="5" t="s">
        <v>1890</v>
      </c>
    </row>
    <row r="49" spans="1:10">
      <c r="A49" s="5">
        <v>48</v>
      </c>
      <c r="B49" s="5" t="s">
        <v>1237</v>
      </c>
      <c r="C49" s="5" t="s">
        <v>127</v>
      </c>
      <c r="D49" s="5" t="s">
        <v>1417</v>
      </c>
      <c r="E49" s="5" t="s">
        <v>1418</v>
      </c>
      <c r="F49" s="5" t="s">
        <v>1419</v>
      </c>
      <c r="G49" s="5" t="s">
        <v>1383</v>
      </c>
      <c r="H49" s="5" t="s">
        <v>1420</v>
      </c>
      <c r="J49" s="5" t="s">
        <v>1890</v>
      </c>
    </row>
    <row r="50" spans="1:10">
      <c r="A50" s="5">
        <v>49</v>
      </c>
      <c r="B50" s="5" t="s">
        <v>1237</v>
      </c>
      <c r="C50" s="5" t="s">
        <v>127</v>
      </c>
      <c r="D50" s="5" t="s">
        <v>1421</v>
      </c>
      <c r="E50" s="5" t="s">
        <v>1422</v>
      </c>
      <c r="F50" s="5" t="s">
        <v>1423</v>
      </c>
      <c r="G50" s="5" t="s">
        <v>1246</v>
      </c>
      <c r="H50" s="5" t="s">
        <v>1424</v>
      </c>
      <c r="J50" s="5" t="s">
        <v>1890</v>
      </c>
    </row>
    <row r="51" spans="1:10">
      <c r="A51" s="5">
        <v>50</v>
      </c>
      <c r="B51" s="5" t="s">
        <v>1237</v>
      </c>
      <c r="C51" s="5" t="s">
        <v>127</v>
      </c>
      <c r="D51" s="5" t="s">
        <v>1425</v>
      </c>
      <c r="E51" s="5" t="s">
        <v>1426</v>
      </c>
      <c r="F51" s="5" t="s">
        <v>1427</v>
      </c>
      <c r="G51" s="5" t="s">
        <v>1428</v>
      </c>
      <c r="J51" s="5" t="s">
        <v>1890</v>
      </c>
    </row>
    <row r="52" spans="1:10">
      <c r="A52" s="5">
        <v>51</v>
      </c>
      <c r="B52" s="5" t="s">
        <v>1237</v>
      </c>
      <c r="C52" s="5" t="s">
        <v>127</v>
      </c>
      <c r="D52" s="5" t="s">
        <v>1429</v>
      </c>
      <c r="E52" s="5" t="s">
        <v>1430</v>
      </c>
      <c r="F52" s="5" t="s">
        <v>1431</v>
      </c>
      <c r="G52" s="5" t="s">
        <v>1276</v>
      </c>
      <c r="J52" s="5" t="s">
        <v>1890</v>
      </c>
    </row>
    <row r="53" spans="1:10">
      <c r="A53" s="5">
        <v>52</v>
      </c>
      <c r="B53" s="5" t="s">
        <v>1237</v>
      </c>
      <c r="C53" s="5" t="s">
        <v>127</v>
      </c>
      <c r="D53" s="5" t="s">
        <v>1432</v>
      </c>
      <c r="E53" s="5" t="s">
        <v>1433</v>
      </c>
      <c r="F53" s="5" t="s">
        <v>1434</v>
      </c>
      <c r="G53" s="5" t="s">
        <v>1383</v>
      </c>
      <c r="J53" s="5" t="s">
        <v>1890</v>
      </c>
    </row>
    <row r="54" spans="1:10">
      <c r="A54" s="5">
        <v>53</v>
      </c>
      <c r="B54" s="5" t="s">
        <v>1237</v>
      </c>
      <c r="C54" s="5" t="s">
        <v>127</v>
      </c>
      <c r="D54" s="5" t="s">
        <v>1435</v>
      </c>
      <c r="E54" s="5" t="s">
        <v>1436</v>
      </c>
      <c r="F54" s="5" t="s">
        <v>1437</v>
      </c>
      <c r="G54" s="5" t="s">
        <v>1276</v>
      </c>
      <c r="J54" s="5" t="s">
        <v>1890</v>
      </c>
    </row>
    <row r="55" spans="1:10">
      <c r="A55" s="5">
        <v>54</v>
      </c>
      <c r="B55" s="5" t="s">
        <v>1237</v>
      </c>
      <c r="C55" s="5" t="s">
        <v>127</v>
      </c>
      <c r="D55" s="5" t="s">
        <v>1438</v>
      </c>
      <c r="E55" s="5" t="s">
        <v>1439</v>
      </c>
      <c r="F55" s="5" t="s">
        <v>1440</v>
      </c>
      <c r="G55" s="5" t="s">
        <v>1284</v>
      </c>
      <c r="J55" s="5" t="s">
        <v>1890</v>
      </c>
    </row>
    <row r="56" spans="1:10">
      <c r="A56" s="5">
        <v>55</v>
      </c>
      <c r="B56" s="5" t="s">
        <v>1237</v>
      </c>
      <c r="C56" s="5" t="s">
        <v>127</v>
      </c>
      <c r="D56" s="5" t="s">
        <v>1441</v>
      </c>
      <c r="E56" s="5" t="s">
        <v>1442</v>
      </c>
      <c r="F56" s="5" t="s">
        <v>1443</v>
      </c>
      <c r="G56" s="5" t="s">
        <v>1324</v>
      </c>
      <c r="J56" s="5" t="s">
        <v>1890</v>
      </c>
    </row>
    <row r="57" spans="1:10">
      <c r="A57" s="5">
        <v>56</v>
      </c>
      <c r="B57" s="5" t="s">
        <v>1237</v>
      </c>
      <c r="C57" s="5" t="s">
        <v>127</v>
      </c>
      <c r="D57" s="5" t="s">
        <v>1444</v>
      </c>
      <c r="E57" s="5" t="s">
        <v>1445</v>
      </c>
      <c r="F57" s="5" t="s">
        <v>1446</v>
      </c>
      <c r="G57" s="5" t="s">
        <v>1289</v>
      </c>
      <c r="J57" s="5" t="s">
        <v>1890</v>
      </c>
    </row>
    <row r="58" spans="1:10">
      <c r="A58" s="5">
        <v>57</v>
      </c>
      <c r="B58" s="5" t="s">
        <v>1237</v>
      </c>
      <c r="C58" s="5" t="s">
        <v>127</v>
      </c>
      <c r="D58" s="5" t="s">
        <v>1447</v>
      </c>
      <c r="E58" s="5" t="s">
        <v>1448</v>
      </c>
      <c r="F58" s="5" t="s">
        <v>1449</v>
      </c>
      <c r="G58" s="5" t="s">
        <v>1289</v>
      </c>
      <c r="J58" s="5" t="s">
        <v>1890</v>
      </c>
    </row>
    <row r="59" spans="1:10">
      <c r="A59" s="5">
        <v>58</v>
      </c>
      <c r="B59" s="5" t="s">
        <v>1237</v>
      </c>
      <c r="C59" s="5" t="s">
        <v>127</v>
      </c>
      <c r="D59" s="5" t="s">
        <v>1450</v>
      </c>
      <c r="E59" s="5" t="s">
        <v>1451</v>
      </c>
      <c r="F59" s="5" t="s">
        <v>1452</v>
      </c>
      <c r="G59" s="5" t="s">
        <v>1276</v>
      </c>
      <c r="J59" s="5" t="s">
        <v>1890</v>
      </c>
    </row>
    <row r="60" spans="1:10">
      <c r="A60" s="5">
        <v>59</v>
      </c>
      <c r="B60" s="5" t="s">
        <v>1237</v>
      </c>
      <c r="C60" s="5" t="s">
        <v>127</v>
      </c>
      <c r="D60" s="5" t="s">
        <v>1453</v>
      </c>
      <c r="E60" s="5" t="s">
        <v>1454</v>
      </c>
      <c r="F60" s="5" t="s">
        <v>1455</v>
      </c>
      <c r="G60" s="5" t="s">
        <v>1289</v>
      </c>
      <c r="J60" s="5" t="s">
        <v>1890</v>
      </c>
    </row>
    <row r="61" spans="1:10">
      <c r="A61" s="5">
        <v>60</v>
      </c>
      <c r="B61" s="5" t="s">
        <v>1237</v>
      </c>
      <c r="C61" s="5" t="s">
        <v>127</v>
      </c>
      <c r="D61" s="5" t="s">
        <v>1456</v>
      </c>
      <c r="E61" s="5" t="s">
        <v>1457</v>
      </c>
      <c r="F61" s="5" t="s">
        <v>1458</v>
      </c>
      <c r="G61" s="5" t="s">
        <v>1459</v>
      </c>
      <c r="J61" s="5" t="s">
        <v>1890</v>
      </c>
    </row>
    <row r="62" spans="1:10">
      <c r="A62" s="5">
        <v>61</v>
      </c>
      <c r="B62" s="5" t="s">
        <v>1237</v>
      </c>
      <c r="C62" s="5" t="s">
        <v>127</v>
      </c>
      <c r="D62" s="5" t="s">
        <v>1460</v>
      </c>
      <c r="E62" s="5" t="s">
        <v>1461</v>
      </c>
      <c r="F62" s="5" t="s">
        <v>1462</v>
      </c>
      <c r="G62" s="5" t="s">
        <v>1383</v>
      </c>
      <c r="J62" s="5" t="s">
        <v>1890</v>
      </c>
    </row>
    <row r="63" spans="1:10">
      <c r="A63" s="5">
        <v>62</v>
      </c>
      <c r="B63" s="5" t="s">
        <v>1237</v>
      </c>
      <c r="C63" s="5" t="s">
        <v>127</v>
      </c>
      <c r="D63" s="5" t="s">
        <v>1463</v>
      </c>
      <c r="E63" s="5" t="s">
        <v>1464</v>
      </c>
      <c r="F63" s="5" t="s">
        <v>1465</v>
      </c>
      <c r="G63" s="5" t="s">
        <v>1383</v>
      </c>
      <c r="J63" s="5" t="s">
        <v>1890</v>
      </c>
    </row>
    <row r="64" spans="1:10">
      <c r="A64" s="5">
        <v>63</v>
      </c>
      <c r="B64" s="5" t="s">
        <v>1237</v>
      </c>
      <c r="C64" s="5" t="s">
        <v>127</v>
      </c>
      <c r="D64" s="5" t="s">
        <v>1466</v>
      </c>
      <c r="E64" s="5" t="s">
        <v>1467</v>
      </c>
      <c r="F64" s="5" t="s">
        <v>1468</v>
      </c>
      <c r="G64" s="5" t="s">
        <v>1289</v>
      </c>
      <c r="H64" s="5" t="s">
        <v>1469</v>
      </c>
      <c r="J64" s="5" t="s">
        <v>1890</v>
      </c>
    </row>
    <row r="65" spans="1:10">
      <c r="A65" s="5">
        <v>64</v>
      </c>
      <c r="B65" s="5" t="s">
        <v>1237</v>
      </c>
      <c r="C65" s="5" t="s">
        <v>127</v>
      </c>
      <c r="D65" s="5" t="s">
        <v>1470</v>
      </c>
      <c r="E65" s="5" t="s">
        <v>1471</v>
      </c>
      <c r="F65" s="5" t="s">
        <v>1472</v>
      </c>
      <c r="G65" s="5" t="s">
        <v>1258</v>
      </c>
      <c r="H65" s="5" t="s">
        <v>1473</v>
      </c>
      <c r="J65" s="5" t="s">
        <v>1890</v>
      </c>
    </row>
    <row r="66" spans="1:10">
      <c r="A66" s="5">
        <v>65</v>
      </c>
      <c r="B66" s="5" t="s">
        <v>1237</v>
      </c>
      <c r="C66" s="5" t="s">
        <v>127</v>
      </c>
      <c r="D66" s="5" t="s">
        <v>1474</v>
      </c>
      <c r="E66" s="5" t="s">
        <v>1475</v>
      </c>
      <c r="F66" s="5" t="s">
        <v>1476</v>
      </c>
      <c r="G66" s="5" t="s">
        <v>1383</v>
      </c>
      <c r="J66" s="5" t="s">
        <v>1890</v>
      </c>
    </row>
    <row r="67" spans="1:10">
      <c r="A67" s="5">
        <v>66</v>
      </c>
      <c r="B67" s="5" t="s">
        <v>1237</v>
      </c>
      <c r="C67" s="5" t="s">
        <v>127</v>
      </c>
      <c r="D67" s="5" t="s">
        <v>1477</v>
      </c>
      <c r="E67" s="5" t="s">
        <v>1478</v>
      </c>
      <c r="F67" s="5" t="s">
        <v>1479</v>
      </c>
      <c r="G67" s="5" t="s">
        <v>1246</v>
      </c>
      <c r="H67" s="5" t="s">
        <v>1242</v>
      </c>
      <c r="J67" s="5" t="s">
        <v>1890</v>
      </c>
    </row>
    <row r="68" spans="1:10">
      <c r="A68" s="5">
        <v>67</v>
      </c>
      <c r="B68" s="5" t="s">
        <v>1237</v>
      </c>
      <c r="C68" s="5" t="s">
        <v>127</v>
      </c>
      <c r="D68" s="5" t="s">
        <v>1480</v>
      </c>
      <c r="E68" s="5" t="s">
        <v>1481</v>
      </c>
      <c r="F68" s="5" t="s">
        <v>1482</v>
      </c>
      <c r="G68" s="5" t="s">
        <v>1338</v>
      </c>
      <c r="J68" s="5" t="s">
        <v>1890</v>
      </c>
    </row>
    <row r="69" spans="1:10">
      <c r="A69" s="5">
        <v>68</v>
      </c>
      <c r="B69" s="5" t="s">
        <v>1237</v>
      </c>
      <c r="C69" s="5" t="s">
        <v>127</v>
      </c>
      <c r="D69" s="5" t="s">
        <v>1483</v>
      </c>
      <c r="E69" s="5" t="s">
        <v>1484</v>
      </c>
      <c r="F69" s="5" t="s">
        <v>1485</v>
      </c>
      <c r="G69" s="5" t="s">
        <v>1258</v>
      </c>
      <c r="J69" s="5" t="s">
        <v>1890</v>
      </c>
    </row>
    <row r="70" spans="1:10">
      <c r="A70" s="5">
        <v>69</v>
      </c>
      <c r="B70" s="5" t="s">
        <v>1237</v>
      </c>
      <c r="C70" s="5" t="s">
        <v>127</v>
      </c>
      <c r="D70" s="5" t="s">
        <v>1486</v>
      </c>
      <c r="E70" s="5" t="s">
        <v>1487</v>
      </c>
      <c r="F70" s="5" t="s">
        <v>1488</v>
      </c>
      <c r="G70" s="5" t="s">
        <v>1246</v>
      </c>
      <c r="J70" s="5" t="s">
        <v>1890</v>
      </c>
    </row>
    <row r="71" spans="1:10">
      <c r="A71" s="5">
        <v>70</v>
      </c>
      <c r="B71" s="5" t="s">
        <v>1237</v>
      </c>
      <c r="C71" s="5" t="s">
        <v>127</v>
      </c>
      <c r="D71" s="5" t="s">
        <v>1489</v>
      </c>
      <c r="E71" s="5" t="s">
        <v>1490</v>
      </c>
      <c r="F71" s="5" t="s">
        <v>1491</v>
      </c>
      <c r="G71" s="5" t="s">
        <v>1374</v>
      </c>
      <c r="H71" s="5" t="s">
        <v>1492</v>
      </c>
      <c r="J71" s="5" t="s">
        <v>1890</v>
      </c>
    </row>
    <row r="72" spans="1:10">
      <c r="A72" s="5">
        <v>71</v>
      </c>
      <c r="B72" s="5" t="s">
        <v>1237</v>
      </c>
      <c r="C72" s="5" t="s">
        <v>127</v>
      </c>
      <c r="D72" s="5" t="s">
        <v>1493</v>
      </c>
      <c r="E72" s="5" t="s">
        <v>1494</v>
      </c>
      <c r="F72" s="5" t="s">
        <v>1495</v>
      </c>
      <c r="G72" s="5" t="s">
        <v>1276</v>
      </c>
      <c r="J72" s="5" t="s">
        <v>1890</v>
      </c>
    </row>
    <row r="73" spans="1:10">
      <c r="A73" s="5">
        <v>72</v>
      </c>
      <c r="B73" s="5" t="s">
        <v>1237</v>
      </c>
      <c r="C73" s="5" t="s">
        <v>127</v>
      </c>
      <c r="D73" s="5" t="s">
        <v>1496</v>
      </c>
      <c r="E73" s="5" t="s">
        <v>1497</v>
      </c>
      <c r="F73" s="5" t="s">
        <v>1498</v>
      </c>
      <c r="G73" s="5" t="s">
        <v>1499</v>
      </c>
      <c r="J73" s="5" t="s">
        <v>1890</v>
      </c>
    </row>
    <row r="74" spans="1:10">
      <c r="A74" s="5">
        <v>73</v>
      </c>
      <c r="B74" s="5" t="s">
        <v>1237</v>
      </c>
      <c r="C74" s="5" t="s">
        <v>127</v>
      </c>
      <c r="D74" s="5" t="s">
        <v>1500</v>
      </c>
      <c r="E74" s="5" t="s">
        <v>1501</v>
      </c>
      <c r="F74" s="5" t="s">
        <v>1502</v>
      </c>
      <c r="G74" s="5" t="s">
        <v>1241</v>
      </c>
      <c r="J74" s="5" t="s">
        <v>1890</v>
      </c>
    </row>
    <row r="75" spans="1:10">
      <c r="A75" s="5">
        <v>74</v>
      </c>
      <c r="B75" s="5" t="s">
        <v>1237</v>
      </c>
      <c r="C75" s="5" t="s">
        <v>127</v>
      </c>
      <c r="D75" s="5" t="s">
        <v>1505</v>
      </c>
      <c r="E75" s="5" t="s">
        <v>1506</v>
      </c>
      <c r="F75" s="5" t="s">
        <v>1503</v>
      </c>
      <c r="G75" s="5" t="s">
        <v>1507</v>
      </c>
      <c r="H75" s="5" t="s">
        <v>1504</v>
      </c>
      <c r="J75" s="5" t="s">
        <v>1890</v>
      </c>
    </row>
    <row r="76" spans="1:10">
      <c r="A76" s="5">
        <v>75</v>
      </c>
      <c r="B76" s="5" t="s">
        <v>1237</v>
      </c>
      <c r="C76" s="5" t="s">
        <v>127</v>
      </c>
      <c r="D76" s="5" t="s">
        <v>1508</v>
      </c>
      <c r="E76" s="5" t="s">
        <v>1509</v>
      </c>
      <c r="F76" s="5" t="s">
        <v>1510</v>
      </c>
      <c r="G76" s="5" t="s">
        <v>1375</v>
      </c>
      <c r="J76" s="5" t="s">
        <v>1890</v>
      </c>
    </row>
    <row r="77" spans="1:10">
      <c r="A77" s="5">
        <v>76</v>
      </c>
      <c r="B77" s="5" t="s">
        <v>1237</v>
      </c>
      <c r="C77" s="5" t="s">
        <v>127</v>
      </c>
      <c r="D77" s="5" t="s">
        <v>1511</v>
      </c>
      <c r="E77" s="5" t="s">
        <v>1512</v>
      </c>
      <c r="F77" s="5" t="s">
        <v>1513</v>
      </c>
      <c r="G77" s="5" t="s">
        <v>1514</v>
      </c>
      <c r="J77" s="5" t="s">
        <v>1890</v>
      </c>
    </row>
    <row r="78" spans="1:10">
      <c r="A78" s="5">
        <v>77</v>
      </c>
      <c r="B78" s="5" t="s">
        <v>1237</v>
      </c>
      <c r="C78" s="5" t="s">
        <v>127</v>
      </c>
      <c r="D78" s="5" t="s">
        <v>1515</v>
      </c>
      <c r="E78" s="5" t="s">
        <v>1516</v>
      </c>
      <c r="F78" s="5" t="s">
        <v>1513</v>
      </c>
      <c r="G78" s="5" t="s">
        <v>1324</v>
      </c>
      <c r="H78" s="5" t="s">
        <v>1242</v>
      </c>
      <c r="J78" s="5" t="s">
        <v>1890</v>
      </c>
    </row>
    <row r="79" spans="1:10">
      <c r="A79" s="5">
        <v>78</v>
      </c>
      <c r="B79" s="5" t="s">
        <v>1237</v>
      </c>
      <c r="C79" s="5" t="s">
        <v>127</v>
      </c>
      <c r="D79" s="5" t="s">
        <v>1517</v>
      </c>
      <c r="E79" s="5" t="s">
        <v>1518</v>
      </c>
      <c r="F79" s="5" t="s">
        <v>1519</v>
      </c>
      <c r="G79" s="5" t="s">
        <v>1246</v>
      </c>
      <c r="J79" s="5" t="s">
        <v>1890</v>
      </c>
    </row>
    <row r="80" spans="1:10">
      <c r="A80" s="5">
        <v>79</v>
      </c>
      <c r="B80" s="5" t="s">
        <v>1237</v>
      </c>
      <c r="C80" s="5" t="s">
        <v>127</v>
      </c>
      <c r="D80" s="5" t="s">
        <v>1520</v>
      </c>
      <c r="E80" s="5" t="s">
        <v>1521</v>
      </c>
      <c r="F80" s="5" t="s">
        <v>1522</v>
      </c>
      <c r="G80" s="5" t="s">
        <v>1284</v>
      </c>
      <c r="J80" s="5" t="s">
        <v>1890</v>
      </c>
    </row>
    <row r="81" spans="1:10">
      <c r="A81" s="5">
        <v>80</v>
      </c>
      <c r="B81" s="5" t="s">
        <v>1237</v>
      </c>
      <c r="C81" s="5" t="s">
        <v>127</v>
      </c>
      <c r="D81" s="5" t="s">
        <v>1523</v>
      </c>
      <c r="E81" s="5" t="s">
        <v>1524</v>
      </c>
      <c r="F81" s="5" t="s">
        <v>1525</v>
      </c>
      <c r="G81" s="5" t="s">
        <v>1246</v>
      </c>
      <c r="J81" s="5" t="s">
        <v>1890</v>
      </c>
    </row>
    <row r="82" spans="1:10">
      <c r="A82" s="5">
        <v>81</v>
      </c>
      <c r="B82" s="5" t="s">
        <v>1237</v>
      </c>
      <c r="C82" s="5" t="s">
        <v>127</v>
      </c>
      <c r="D82" s="5" t="s">
        <v>1526</v>
      </c>
      <c r="E82" s="5" t="s">
        <v>1527</v>
      </c>
      <c r="F82" s="5" t="s">
        <v>1528</v>
      </c>
      <c r="G82" s="5" t="s">
        <v>1241</v>
      </c>
      <c r="J82" s="5" t="s">
        <v>1890</v>
      </c>
    </row>
    <row r="83" spans="1:10">
      <c r="A83" s="5">
        <v>82</v>
      </c>
      <c r="B83" s="5" t="s">
        <v>1237</v>
      </c>
      <c r="C83" s="5" t="s">
        <v>127</v>
      </c>
      <c r="D83" s="5" t="s">
        <v>1529</v>
      </c>
      <c r="E83" s="5" t="s">
        <v>1530</v>
      </c>
      <c r="F83" s="5" t="s">
        <v>1531</v>
      </c>
      <c r="G83" s="5" t="s">
        <v>1532</v>
      </c>
      <c r="H83" s="5" t="s">
        <v>1533</v>
      </c>
      <c r="J83" s="5" t="s">
        <v>1890</v>
      </c>
    </row>
    <row r="84" spans="1:10">
      <c r="A84" s="5">
        <v>83</v>
      </c>
      <c r="B84" s="5" t="s">
        <v>1237</v>
      </c>
      <c r="C84" s="5" t="s">
        <v>127</v>
      </c>
      <c r="D84" s="5" t="s">
        <v>1534</v>
      </c>
      <c r="E84" s="5" t="s">
        <v>1535</v>
      </c>
      <c r="F84" s="5" t="s">
        <v>1536</v>
      </c>
      <c r="G84" s="5" t="s">
        <v>1537</v>
      </c>
      <c r="J84" s="5" t="s">
        <v>1890</v>
      </c>
    </row>
    <row r="85" spans="1:10">
      <c r="A85" s="5">
        <v>84</v>
      </c>
      <c r="B85" s="5" t="s">
        <v>1237</v>
      </c>
      <c r="C85" s="5" t="s">
        <v>127</v>
      </c>
      <c r="D85" s="5" t="s">
        <v>1538</v>
      </c>
      <c r="E85" s="5" t="s">
        <v>1539</v>
      </c>
      <c r="F85" s="5" t="s">
        <v>1540</v>
      </c>
      <c r="G85" s="5" t="s">
        <v>1272</v>
      </c>
      <c r="J85" s="5" t="s">
        <v>1890</v>
      </c>
    </row>
    <row r="86" spans="1:10">
      <c r="A86" s="5">
        <v>85</v>
      </c>
      <c r="B86" s="5" t="s">
        <v>1237</v>
      </c>
      <c r="C86" s="5" t="s">
        <v>127</v>
      </c>
      <c r="D86" s="5" t="s">
        <v>1541</v>
      </c>
      <c r="E86" s="5" t="s">
        <v>1542</v>
      </c>
      <c r="F86" s="5" t="s">
        <v>1543</v>
      </c>
      <c r="G86" s="5" t="s">
        <v>1272</v>
      </c>
      <c r="J86" s="5" t="s">
        <v>1890</v>
      </c>
    </row>
    <row r="87" spans="1:10">
      <c r="A87" s="5">
        <v>86</v>
      </c>
      <c r="B87" s="5" t="s">
        <v>1237</v>
      </c>
      <c r="C87" s="5" t="s">
        <v>127</v>
      </c>
      <c r="D87" s="5" t="s">
        <v>1544</v>
      </c>
      <c r="E87" s="5" t="s">
        <v>1545</v>
      </c>
      <c r="F87" s="5" t="s">
        <v>1546</v>
      </c>
      <c r="G87" s="5" t="s">
        <v>1395</v>
      </c>
      <c r="J87" s="5" t="s">
        <v>1890</v>
      </c>
    </row>
    <row r="88" spans="1:10">
      <c r="A88" s="5">
        <v>87</v>
      </c>
      <c r="B88" s="5" t="s">
        <v>1237</v>
      </c>
      <c r="C88" s="5" t="s">
        <v>127</v>
      </c>
      <c r="D88" s="5" t="s">
        <v>1547</v>
      </c>
      <c r="E88" s="5" t="s">
        <v>1548</v>
      </c>
      <c r="F88" s="5" t="s">
        <v>1549</v>
      </c>
      <c r="G88" s="5" t="s">
        <v>1387</v>
      </c>
      <c r="J88" s="5" t="s">
        <v>1890</v>
      </c>
    </row>
    <row r="89" spans="1:10">
      <c r="A89" s="5">
        <v>88</v>
      </c>
      <c r="B89" s="5" t="s">
        <v>1237</v>
      </c>
      <c r="C89" s="5" t="s">
        <v>127</v>
      </c>
      <c r="D89" s="5" t="s">
        <v>1550</v>
      </c>
      <c r="E89" s="5" t="s">
        <v>1551</v>
      </c>
      <c r="F89" s="5" t="s">
        <v>1552</v>
      </c>
      <c r="G89" s="5" t="s">
        <v>1395</v>
      </c>
      <c r="H89" s="5" t="s">
        <v>1553</v>
      </c>
      <c r="J89" s="5" t="s">
        <v>1890</v>
      </c>
    </row>
    <row r="90" spans="1:10">
      <c r="A90" s="5">
        <v>89</v>
      </c>
      <c r="B90" s="5" t="s">
        <v>1237</v>
      </c>
      <c r="C90" s="5" t="s">
        <v>127</v>
      </c>
      <c r="D90" s="5" t="s">
        <v>1554</v>
      </c>
      <c r="E90" s="5" t="s">
        <v>1555</v>
      </c>
      <c r="F90" s="5" t="s">
        <v>1556</v>
      </c>
      <c r="G90" s="5" t="s">
        <v>1338</v>
      </c>
      <c r="H90" s="5" t="s">
        <v>1557</v>
      </c>
      <c r="J90" s="5" t="s">
        <v>1890</v>
      </c>
    </row>
    <row r="91" spans="1:10">
      <c r="A91" s="5">
        <v>90</v>
      </c>
      <c r="B91" s="5" t="s">
        <v>1237</v>
      </c>
      <c r="C91" s="5" t="s">
        <v>127</v>
      </c>
      <c r="D91" s="5" t="s">
        <v>1558</v>
      </c>
      <c r="E91" s="5" t="s">
        <v>1559</v>
      </c>
      <c r="F91" s="5" t="s">
        <v>1560</v>
      </c>
      <c r="G91" s="5" t="s">
        <v>1307</v>
      </c>
      <c r="H91" s="5" t="s">
        <v>1561</v>
      </c>
      <c r="J91" s="5" t="s">
        <v>1890</v>
      </c>
    </row>
    <row r="92" spans="1:10">
      <c r="A92" s="5">
        <v>91</v>
      </c>
      <c r="B92" s="5" t="s">
        <v>1237</v>
      </c>
      <c r="C92" s="5" t="s">
        <v>127</v>
      </c>
      <c r="D92" s="5" t="s">
        <v>1562</v>
      </c>
      <c r="E92" s="5" t="s">
        <v>1563</v>
      </c>
      <c r="F92" s="5" t="s">
        <v>1564</v>
      </c>
      <c r="G92" s="5" t="s">
        <v>1383</v>
      </c>
      <c r="H92" s="5" t="s">
        <v>1242</v>
      </c>
      <c r="J92" s="5" t="s">
        <v>1890</v>
      </c>
    </row>
    <row r="93" spans="1:10">
      <c r="A93" s="5">
        <v>92</v>
      </c>
      <c r="B93" s="5" t="s">
        <v>1237</v>
      </c>
      <c r="C93" s="5" t="s">
        <v>127</v>
      </c>
      <c r="D93" s="5" t="s">
        <v>1565</v>
      </c>
      <c r="E93" s="5" t="s">
        <v>1566</v>
      </c>
      <c r="F93" s="5" t="s">
        <v>1567</v>
      </c>
      <c r="G93" s="5" t="s">
        <v>1276</v>
      </c>
      <c r="H93" s="5" t="s">
        <v>1568</v>
      </c>
      <c r="J93" s="5" t="s">
        <v>1890</v>
      </c>
    </row>
    <row r="94" spans="1:10">
      <c r="A94" s="5">
        <v>93</v>
      </c>
      <c r="B94" s="5" t="s">
        <v>1237</v>
      </c>
      <c r="C94" s="5" t="s">
        <v>127</v>
      </c>
      <c r="D94" s="5" t="s">
        <v>1569</v>
      </c>
      <c r="E94" s="5" t="s">
        <v>1570</v>
      </c>
      <c r="F94" s="5" t="s">
        <v>1571</v>
      </c>
      <c r="G94" s="5" t="s">
        <v>1284</v>
      </c>
      <c r="H94" s="5" t="s">
        <v>1416</v>
      </c>
      <c r="J94" s="5" t="s">
        <v>1890</v>
      </c>
    </row>
    <row r="95" spans="1:10">
      <c r="A95" s="5">
        <v>94</v>
      </c>
      <c r="B95" s="5" t="s">
        <v>1237</v>
      </c>
      <c r="C95" s="5" t="s">
        <v>127</v>
      </c>
      <c r="D95" s="5" t="s">
        <v>1572</v>
      </c>
      <c r="E95" s="5" t="s">
        <v>1573</v>
      </c>
      <c r="F95" s="5" t="s">
        <v>1574</v>
      </c>
      <c r="G95" s="5" t="s">
        <v>1276</v>
      </c>
      <c r="H95" s="5" t="s">
        <v>1575</v>
      </c>
      <c r="J95" s="5" t="s">
        <v>1890</v>
      </c>
    </row>
    <row r="96" spans="1:10">
      <c r="A96" s="5">
        <v>95</v>
      </c>
      <c r="B96" s="5" t="s">
        <v>1237</v>
      </c>
      <c r="C96" s="5" t="s">
        <v>127</v>
      </c>
      <c r="D96" s="5" t="s">
        <v>1576</v>
      </c>
      <c r="E96" s="5" t="s">
        <v>1577</v>
      </c>
      <c r="F96" s="5" t="s">
        <v>1578</v>
      </c>
      <c r="G96" s="5" t="s">
        <v>1338</v>
      </c>
      <c r="J96" s="5" t="s">
        <v>1890</v>
      </c>
    </row>
    <row r="97" spans="1:10">
      <c r="A97" s="5">
        <v>96</v>
      </c>
      <c r="B97" s="5" t="s">
        <v>1237</v>
      </c>
      <c r="C97" s="5" t="s">
        <v>127</v>
      </c>
      <c r="D97" s="5" t="s">
        <v>1579</v>
      </c>
      <c r="E97" s="5" t="s">
        <v>1580</v>
      </c>
      <c r="F97" s="5" t="s">
        <v>1581</v>
      </c>
      <c r="G97" s="5" t="s">
        <v>1241</v>
      </c>
      <c r="H97" s="5" t="s">
        <v>1582</v>
      </c>
      <c r="J97" s="5" t="s">
        <v>1890</v>
      </c>
    </row>
    <row r="98" spans="1:10">
      <c r="A98" s="5">
        <v>97</v>
      </c>
      <c r="B98" s="5" t="s">
        <v>1237</v>
      </c>
      <c r="C98" s="5" t="s">
        <v>127</v>
      </c>
      <c r="D98" s="5" t="s">
        <v>1583</v>
      </c>
      <c r="E98" s="5" t="s">
        <v>1584</v>
      </c>
      <c r="F98" s="5" t="s">
        <v>1585</v>
      </c>
      <c r="G98" s="5" t="s">
        <v>1246</v>
      </c>
      <c r="J98" s="5" t="s">
        <v>1890</v>
      </c>
    </row>
    <row r="99" spans="1:10">
      <c r="A99" s="5">
        <v>98</v>
      </c>
      <c r="B99" s="5" t="s">
        <v>1237</v>
      </c>
      <c r="C99" s="5" t="s">
        <v>127</v>
      </c>
      <c r="D99" s="5" t="s">
        <v>1586</v>
      </c>
      <c r="E99" s="5" t="s">
        <v>1587</v>
      </c>
      <c r="F99" s="5" t="s">
        <v>1588</v>
      </c>
      <c r="G99" s="5" t="s">
        <v>1589</v>
      </c>
      <c r="J99" s="5" t="s">
        <v>1890</v>
      </c>
    </row>
    <row r="100" spans="1:10">
      <c r="A100" s="5">
        <v>99</v>
      </c>
      <c r="B100" s="5" t="s">
        <v>1237</v>
      </c>
      <c r="C100" s="5" t="s">
        <v>127</v>
      </c>
      <c r="D100" s="5" t="s">
        <v>1590</v>
      </c>
      <c r="E100" s="5" t="s">
        <v>1591</v>
      </c>
      <c r="F100" s="5" t="s">
        <v>1592</v>
      </c>
      <c r="G100" s="5" t="s">
        <v>1593</v>
      </c>
      <c r="J100" s="5" t="s">
        <v>1890</v>
      </c>
    </row>
    <row r="101" spans="1:10">
      <c r="A101" s="5">
        <v>100</v>
      </c>
      <c r="B101" s="5" t="s">
        <v>1237</v>
      </c>
      <c r="C101" s="5" t="s">
        <v>127</v>
      </c>
      <c r="D101" s="5" t="s">
        <v>1594</v>
      </c>
      <c r="E101" s="5" t="s">
        <v>1595</v>
      </c>
      <c r="F101" s="5" t="s">
        <v>1596</v>
      </c>
      <c r="G101" s="5" t="s">
        <v>1597</v>
      </c>
      <c r="J101" s="5" t="s">
        <v>1890</v>
      </c>
    </row>
    <row r="102" spans="1:10">
      <c r="A102" s="5">
        <v>101</v>
      </c>
      <c r="B102" s="5" t="s">
        <v>1237</v>
      </c>
      <c r="C102" s="5" t="s">
        <v>127</v>
      </c>
      <c r="D102" s="5" t="s">
        <v>1598</v>
      </c>
      <c r="E102" s="5" t="s">
        <v>1599</v>
      </c>
      <c r="F102" s="5" t="s">
        <v>1600</v>
      </c>
      <c r="G102" s="5" t="s">
        <v>1289</v>
      </c>
      <c r="J102" s="5" t="s">
        <v>1890</v>
      </c>
    </row>
    <row r="103" spans="1:10">
      <c r="A103" s="5">
        <v>102</v>
      </c>
      <c r="B103" s="5" t="s">
        <v>1237</v>
      </c>
      <c r="C103" s="5" t="s">
        <v>127</v>
      </c>
      <c r="D103" s="5" t="s">
        <v>1601</v>
      </c>
      <c r="E103" s="5" t="s">
        <v>1602</v>
      </c>
      <c r="F103" s="5" t="s">
        <v>1603</v>
      </c>
      <c r="G103" s="5" t="s">
        <v>1383</v>
      </c>
      <c r="J103" s="5" t="s">
        <v>1890</v>
      </c>
    </row>
    <row r="104" spans="1:10">
      <c r="A104" s="5">
        <v>103</v>
      </c>
      <c r="B104" s="5" t="s">
        <v>1237</v>
      </c>
      <c r="C104" s="5" t="s">
        <v>127</v>
      </c>
      <c r="D104" s="5" t="s">
        <v>1604</v>
      </c>
      <c r="E104" s="5" t="s">
        <v>1605</v>
      </c>
      <c r="F104" s="5" t="s">
        <v>1606</v>
      </c>
      <c r="G104" s="5" t="s">
        <v>1276</v>
      </c>
      <c r="H104" s="5" t="s">
        <v>1607</v>
      </c>
      <c r="J104" s="5" t="s">
        <v>1890</v>
      </c>
    </row>
    <row r="105" spans="1:10">
      <c r="A105" s="5">
        <v>104</v>
      </c>
      <c r="B105" s="5" t="s">
        <v>1237</v>
      </c>
      <c r="C105" s="5" t="s">
        <v>127</v>
      </c>
      <c r="D105" s="5" t="s">
        <v>1608</v>
      </c>
      <c r="E105" s="5" t="s">
        <v>1609</v>
      </c>
      <c r="F105" s="5" t="s">
        <v>1610</v>
      </c>
      <c r="G105" s="5" t="s">
        <v>1258</v>
      </c>
      <c r="J105" s="5" t="s">
        <v>1890</v>
      </c>
    </row>
    <row r="106" spans="1:10">
      <c r="A106" s="5">
        <v>105</v>
      </c>
      <c r="B106" s="5" t="s">
        <v>1237</v>
      </c>
      <c r="C106" s="5" t="s">
        <v>127</v>
      </c>
      <c r="D106" s="5" t="s">
        <v>1611</v>
      </c>
      <c r="E106" s="5" t="s">
        <v>1612</v>
      </c>
      <c r="F106" s="5" t="s">
        <v>1613</v>
      </c>
      <c r="G106" s="5" t="s">
        <v>1276</v>
      </c>
      <c r="J106" s="5" t="s">
        <v>1890</v>
      </c>
    </row>
    <row r="107" spans="1:10">
      <c r="A107" s="5">
        <v>106</v>
      </c>
      <c r="B107" s="5" t="s">
        <v>1237</v>
      </c>
      <c r="C107" s="5" t="s">
        <v>127</v>
      </c>
      <c r="D107" s="5" t="s">
        <v>1614</v>
      </c>
      <c r="E107" s="5" t="s">
        <v>1615</v>
      </c>
      <c r="F107" s="5" t="s">
        <v>1616</v>
      </c>
      <c r="G107" s="5" t="s">
        <v>1272</v>
      </c>
      <c r="H107" s="5" t="s">
        <v>1242</v>
      </c>
      <c r="J107" s="5" t="s">
        <v>1890</v>
      </c>
    </row>
    <row r="108" spans="1:10">
      <c r="A108" s="5">
        <v>107</v>
      </c>
      <c r="B108" s="5" t="s">
        <v>1237</v>
      </c>
      <c r="C108" s="5" t="s">
        <v>127</v>
      </c>
      <c r="D108" s="5" t="s">
        <v>1617</v>
      </c>
      <c r="E108" s="5" t="s">
        <v>1618</v>
      </c>
      <c r="F108" s="5" t="s">
        <v>1619</v>
      </c>
      <c r="G108" s="5" t="s">
        <v>1387</v>
      </c>
      <c r="H108" s="5" t="s">
        <v>1620</v>
      </c>
      <c r="J108" s="5" t="s">
        <v>1890</v>
      </c>
    </row>
    <row r="109" spans="1:10">
      <c r="A109" s="5">
        <v>108</v>
      </c>
      <c r="B109" s="5" t="s">
        <v>1237</v>
      </c>
      <c r="C109" s="5" t="s">
        <v>127</v>
      </c>
      <c r="D109" s="5" t="s">
        <v>1621</v>
      </c>
      <c r="E109" s="5" t="s">
        <v>1622</v>
      </c>
      <c r="F109" s="5" t="s">
        <v>1623</v>
      </c>
      <c r="G109" s="5" t="s">
        <v>1383</v>
      </c>
      <c r="J109" s="5" t="s">
        <v>1890</v>
      </c>
    </row>
    <row r="110" spans="1:10">
      <c r="A110" s="5">
        <v>109</v>
      </c>
      <c r="B110" s="5" t="s">
        <v>1237</v>
      </c>
      <c r="C110" s="5" t="s">
        <v>127</v>
      </c>
      <c r="D110" s="5" t="s">
        <v>1624</v>
      </c>
      <c r="E110" s="5" t="s">
        <v>1625</v>
      </c>
      <c r="F110" s="5" t="s">
        <v>1626</v>
      </c>
      <c r="G110" s="5" t="s">
        <v>1258</v>
      </c>
      <c r="H110" s="5" t="s">
        <v>1627</v>
      </c>
      <c r="J110" s="5" t="s">
        <v>1890</v>
      </c>
    </row>
    <row r="111" spans="1:10">
      <c r="A111" s="5">
        <v>110</v>
      </c>
      <c r="B111" s="5" t="s">
        <v>1237</v>
      </c>
      <c r="C111" s="5" t="s">
        <v>127</v>
      </c>
      <c r="D111" s="5" t="s">
        <v>1628</v>
      </c>
      <c r="E111" s="5" t="s">
        <v>1629</v>
      </c>
      <c r="F111" s="5" t="s">
        <v>1630</v>
      </c>
      <c r="G111" s="5" t="s">
        <v>1631</v>
      </c>
      <c r="J111" s="5" t="s">
        <v>1890</v>
      </c>
    </row>
    <row r="112" spans="1:10">
      <c r="A112" s="5">
        <v>111</v>
      </c>
      <c r="B112" s="5" t="s">
        <v>1237</v>
      </c>
      <c r="C112" s="5" t="s">
        <v>127</v>
      </c>
      <c r="D112" s="5" t="s">
        <v>1632</v>
      </c>
      <c r="E112" s="5" t="s">
        <v>1633</v>
      </c>
      <c r="F112" s="5" t="s">
        <v>1634</v>
      </c>
      <c r="G112" s="5" t="s">
        <v>1635</v>
      </c>
      <c r="J112" s="5" t="s">
        <v>1890</v>
      </c>
    </row>
    <row r="113" spans="1:10">
      <c r="A113" s="5">
        <v>112</v>
      </c>
      <c r="B113" s="5" t="s">
        <v>1237</v>
      </c>
      <c r="C113" s="5" t="s">
        <v>127</v>
      </c>
      <c r="D113" s="5" t="s">
        <v>1636</v>
      </c>
      <c r="E113" s="5" t="s">
        <v>1637</v>
      </c>
      <c r="F113" s="5" t="s">
        <v>1638</v>
      </c>
      <c r="G113" s="5" t="s">
        <v>1342</v>
      </c>
      <c r="H113" s="5" t="s">
        <v>1639</v>
      </c>
      <c r="J113" s="5" t="s">
        <v>1890</v>
      </c>
    </row>
    <row r="114" spans="1:10">
      <c r="A114" s="5">
        <v>113</v>
      </c>
      <c r="B114" s="5" t="s">
        <v>1237</v>
      </c>
      <c r="C114" s="5" t="s">
        <v>127</v>
      </c>
      <c r="D114" s="5" t="s">
        <v>1640</v>
      </c>
      <c r="E114" s="5" t="s">
        <v>1641</v>
      </c>
      <c r="F114" s="5" t="s">
        <v>1642</v>
      </c>
      <c r="G114" s="5" t="s">
        <v>1643</v>
      </c>
      <c r="H114" s="5" t="s">
        <v>1644</v>
      </c>
      <c r="J114" s="5" t="s">
        <v>1890</v>
      </c>
    </row>
    <row r="115" spans="1:10">
      <c r="A115" s="5">
        <v>114</v>
      </c>
      <c r="B115" s="5" t="s">
        <v>1237</v>
      </c>
      <c r="C115" s="5" t="s">
        <v>127</v>
      </c>
      <c r="D115" s="5" t="s">
        <v>1645</v>
      </c>
      <c r="E115" s="5" t="s">
        <v>1646</v>
      </c>
      <c r="F115" s="5" t="s">
        <v>1647</v>
      </c>
      <c r="G115" s="5" t="s">
        <v>1648</v>
      </c>
      <c r="J115" s="5" t="s">
        <v>1890</v>
      </c>
    </row>
    <row r="116" spans="1:10">
      <c r="A116" s="5">
        <v>115</v>
      </c>
      <c r="B116" s="5" t="s">
        <v>1237</v>
      </c>
      <c r="C116" s="5" t="s">
        <v>127</v>
      </c>
      <c r="D116" s="5" t="s">
        <v>1649</v>
      </c>
      <c r="E116" s="5" t="s">
        <v>1650</v>
      </c>
      <c r="F116" s="5" t="s">
        <v>1651</v>
      </c>
      <c r="G116" s="5" t="s">
        <v>1338</v>
      </c>
      <c r="J116" s="5" t="s">
        <v>1890</v>
      </c>
    </row>
    <row r="117" spans="1:10">
      <c r="A117" s="5">
        <v>116</v>
      </c>
      <c r="B117" s="5" t="s">
        <v>1237</v>
      </c>
      <c r="C117" s="5" t="s">
        <v>127</v>
      </c>
      <c r="D117" s="5" t="s">
        <v>1652</v>
      </c>
      <c r="E117" s="5" t="s">
        <v>1653</v>
      </c>
      <c r="F117" s="5" t="s">
        <v>1654</v>
      </c>
      <c r="G117" s="5" t="s">
        <v>1246</v>
      </c>
      <c r="H117" s="5" t="s">
        <v>1655</v>
      </c>
      <c r="J117" s="5" t="s">
        <v>1890</v>
      </c>
    </row>
    <row r="118" spans="1:10">
      <c r="A118" s="5">
        <v>117</v>
      </c>
      <c r="B118" s="5" t="s">
        <v>1237</v>
      </c>
      <c r="C118" s="5" t="s">
        <v>127</v>
      </c>
      <c r="D118" s="5" t="s">
        <v>1656</v>
      </c>
      <c r="E118" s="5" t="s">
        <v>1657</v>
      </c>
      <c r="F118" s="5" t="s">
        <v>1658</v>
      </c>
      <c r="G118" s="5" t="s">
        <v>1395</v>
      </c>
      <c r="H118" s="5" t="s">
        <v>1659</v>
      </c>
      <c r="J118" s="5" t="s">
        <v>1890</v>
      </c>
    </row>
    <row r="119" spans="1:10">
      <c r="A119" s="5">
        <v>118</v>
      </c>
      <c r="B119" s="5" t="s">
        <v>1237</v>
      </c>
      <c r="C119" s="5" t="s">
        <v>127</v>
      </c>
      <c r="D119" s="5" t="s">
        <v>1660</v>
      </c>
      <c r="E119" s="5" t="s">
        <v>1661</v>
      </c>
      <c r="F119" s="5" t="s">
        <v>1662</v>
      </c>
      <c r="G119" s="5" t="s">
        <v>1383</v>
      </c>
      <c r="J119" s="5" t="s">
        <v>1890</v>
      </c>
    </row>
    <row r="120" spans="1:10">
      <c r="A120" s="5">
        <v>119</v>
      </c>
      <c r="B120" s="5" t="s">
        <v>1237</v>
      </c>
      <c r="C120" s="5" t="s">
        <v>127</v>
      </c>
      <c r="D120" s="5" t="s">
        <v>1663</v>
      </c>
      <c r="E120" s="5" t="s">
        <v>1664</v>
      </c>
      <c r="F120" s="5" t="s">
        <v>1665</v>
      </c>
      <c r="G120" s="5" t="s">
        <v>1395</v>
      </c>
      <c r="J120" s="5" t="s">
        <v>1890</v>
      </c>
    </row>
    <row r="121" spans="1:10">
      <c r="A121" s="5">
        <v>120</v>
      </c>
      <c r="B121" s="5" t="s">
        <v>1237</v>
      </c>
      <c r="C121" s="5" t="s">
        <v>127</v>
      </c>
      <c r="D121" s="5" t="s">
        <v>1666</v>
      </c>
      <c r="E121" s="5" t="s">
        <v>1667</v>
      </c>
      <c r="F121" s="5" t="s">
        <v>1668</v>
      </c>
      <c r="G121" s="5" t="s">
        <v>1383</v>
      </c>
      <c r="J121" s="5" t="s">
        <v>1890</v>
      </c>
    </row>
    <row r="122" spans="1:10">
      <c r="A122" s="5">
        <v>121</v>
      </c>
      <c r="B122" s="5" t="s">
        <v>1237</v>
      </c>
      <c r="C122" s="5" t="s">
        <v>127</v>
      </c>
      <c r="D122" s="5" t="s">
        <v>1669</v>
      </c>
      <c r="E122" s="5" t="s">
        <v>1670</v>
      </c>
      <c r="F122" s="5" t="s">
        <v>1671</v>
      </c>
      <c r="G122" s="5" t="s">
        <v>1284</v>
      </c>
      <c r="H122" s="5" t="s">
        <v>1242</v>
      </c>
      <c r="J122" s="5" t="s">
        <v>1890</v>
      </c>
    </row>
    <row r="123" spans="1:10">
      <c r="A123" s="5">
        <v>122</v>
      </c>
      <c r="B123" s="5" t="s">
        <v>1237</v>
      </c>
      <c r="C123" s="5" t="s">
        <v>127</v>
      </c>
      <c r="D123" s="5" t="s">
        <v>1672</v>
      </c>
      <c r="E123" s="5" t="s">
        <v>1673</v>
      </c>
      <c r="F123" s="5" t="s">
        <v>1674</v>
      </c>
      <c r="G123" s="5" t="s">
        <v>1311</v>
      </c>
      <c r="H123" s="5" t="s">
        <v>1675</v>
      </c>
      <c r="J123" s="5" t="s">
        <v>1890</v>
      </c>
    </row>
    <row r="124" spans="1:10">
      <c r="A124" s="5">
        <v>123</v>
      </c>
      <c r="B124" s="5" t="s">
        <v>1237</v>
      </c>
      <c r="C124" s="5" t="s">
        <v>127</v>
      </c>
      <c r="D124" s="5" t="s">
        <v>1676</v>
      </c>
      <c r="E124" s="5" t="s">
        <v>1677</v>
      </c>
      <c r="F124" s="5" t="s">
        <v>1678</v>
      </c>
      <c r="G124" s="5" t="s">
        <v>1289</v>
      </c>
      <c r="J124" s="5" t="s">
        <v>1890</v>
      </c>
    </row>
    <row r="125" spans="1:10">
      <c r="A125" s="5">
        <v>124</v>
      </c>
      <c r="B125" s="5" t="s">
        <v>1237</v>
      </c>
      <c r="C125" s="5" t="s">
        <v>127</v>
      </c>
      <c r="D125" s="5" t="s">
        <v>1679</v>
      </c>
      <c r="E125" s="5" t="s">
        <v>1680</v>
      </c>
      <c r="F125" s="5" t="s">
        <v>1681</v>
      </c>
      <c r="G125" s="5" t="s">
        <v>1383</v>
      </c>
      <c r="H125" s="5" t="s">
        <v>1682</v>
      </c>
      <c r="J125" s="5" t="s">
        <v>1890</v>
      </c>
    </row>
    <row r="126" spans="1:10">
      <c r="A126" s="5">
        <v>125</v>
      </c>
      <c r="B126" s="5" t="s">
        <v>1237</v>
      </c>
      <c r="C126" s="5" t="s">
        <v>127</v>
      </c>
      <c r="D126" s="5" t="s">
        <v>1683</v>
      </c>
      <c r="E126" s="5" t="s">
        <v>1684</v>
      </c>
      <c r="F126" s="5" t="s">
        <v>1685</v>
      </c>
      <c r="G126" s="5" t="s">
        <v>1537</v>
      </c>
      <c r="J126" s="5" t="s">
        <v>1890</v>
      </c>
    </row>
    <row r="127" spans="1:10">
      <c r="A127" s="5">
        <v>126</v>
      </c>
      <c r="B127" s="5" t="s">
        <v>1237</v>
      </c>
      <c r="C127" s="5" t="s">
        <v>127</v>
      </c>
      <c r="D127" s="5" t="s">
        <v>1689</v>
      </c>
      <c r="E127" s="5" t="s">
        <v>1686</v>
      </c>
      <c r="F127" s="5" t="s">
        <v>1687</v>
      </c>
      <c r="G127" s="5" t="s">
        <v>1688</v>
      </c>
      <c r="J127" s="5" t="s">
        <v>1890</v>
      </c>
    </row>
    <row r="128" spans="1:10">
      <c r="A128" s="5">
        <v>127</v>
      </c>
      <c r="B128" s="5" t="s">
        <v>1237</v>
      </c>
      <c r="C128" s="5" t="s">
        <v>127</v>
      </c>
      <c r="D128" s="5" t="s">
        <v>1690</v>
      </c>
      <c r="E128" s="5" t="s">
        <v>1691</v>
      </c>
      <c r="F128" s="5" t="s">
        <v>1692</v>
      </c>
      <c r="G128" s="5" t="s">
        <v>1276</v>
      </c>
      <c r="H128" s="5" t="s">
        <v>1693</v>
      </c>
      <c r="J128" s="5" t="s">
        <v>1890</v>
      </c>
    </row>
    <row r="129" spans="1:10">
      <c r="A129" s="5">
        <v>128</v>
      </c>
      <c r="B129" s="5" t="s">
        <v>1237</v>
      </c>
      <c r="C129" s="5" t="s">
        <v>127</v>
      </c>
      <c r="D129" s="5" t="s">
        <v>1694</v>
      </c>
      <c r="E129" s="5" t="s">
        <v>1695</v>
      </c>
      <c r="F129" s="5" t="s">
        <v>1696</v>
      </c>
      <c r="G129" s="5" t="s">
        <v>1289</v>
      </c>
      <c r="H129" s="5" t="s">
        <v>1697</v>
      </c>
      <c r="J129" s="5" t="s">
        <v>1890</v>
      </c>
    </row>
    <row r="130" spans="1:10">
      <c r="A130" s="5">
        <v>129</v>
      </c>
      <c r="B130" s="5" t="s">
        <v>1237</v>
      </c>
      <c r="C130" s="5" t="s">
        <v>127</v>
      </c>
      <c r="D130" s="5" t="s">
        <v>1698</v>
      </c>
      <c r="E130" s="5" t="s">
        <v>1699</v>
      </c>
      <c r="F130" s="5" t="s">
        <v>1700</v>
      </c>
      <c r="G130" s="5" t="s">
        <v>1289</v>
      </c>
      <c r="H130" s="5" t="s">
        <v>1242</v>
      </c>
      <c r="J130" s="5" t="s">
        <v>1890</v>
      </c>
    </row>
    <row r="131" spans="1:10">
      <c r="A131" s="5">
        <v>130</v>
      </c>
      <c r="B131" s="5" t="s">
        <v>1237</v>
      </c>
      <c r="C131" s="5" t="s">
        <v>127</v>
      </c>
      <c r="D131" s="5" t="s">
        <v>1701</v>
      </c>
      <c r="E131" s="5" t="s">
        <v>1702</v>
      </c>
      <c r="F131" s="5" t="s">
        <v>1703</v>
      </c>
      <c r="G131" s="5" t="s">
        <v>1338</v>
      </c>
      <c r="H131" s="5" t="s">
        <v>1557</v>
      </c>
      <c r="J131" s="5" t="s">
        <v>1890</v>
      </c>
    </row>
    <row r="132" spans="1:10">
      <c r="A132" s="5">
        <v>131</v>
      </c>
      <c r="B132" s="5" t="s">
        <v>1237</v>
      </c>
      <c r="C132" s="5" t="s">
        <v>127</v>
      </c>
      <c r="D132" s="5" t="s">
        <v>1704</v>
      </c>
      <c r="E132" s="5" t="s">
        <v>1705</v>
      </c>
      <c r="F132" s="5" t="s">
        <v>1706</v>
      </c>
      <c r="G132" s="5" t="s">
        <v>1311</v>
      </c>
      <c r="J132" s="5" t="s">
        <v>1890</v>
      </c>
    </row>
    <row r="133" spans="1:10">
      <c r="A133" s="5">
        <v>132</v>
      </c>
      <c r="B133" s="5" t="s">
        <v>1237</v>
      </c>
      <c r="C133" s="5" t="s">
        <v>127</v>
      </c>
      <c r="D133" s="5" t="s">
        <v>1707</v>
      </c>
      <c r="E133" s="5" t="s">
        <v>1708</v>
      </c>
      <c r="F133" s="5" t="s">
        <v>1709</v>
      </c>
      <c r="G133" s="5" t="s">
        <v>1276</v>
      </c>
      <c r="J133" s="5" t="s">
        <v>1890</v>
      </c>
    </row>
    <row r="134" spans="1:10">
      <c r="A134" s="5">
        <v>133</v>
      </c>
      <c r="B134" s="5" t="s">
        <v>1237</v>
      </c>
      <c r="C134" s="5" t="s">
        <v>127</v>
      </c>
      <c r="D134" s="5" t="s">
        <v>1710</v>
      </c>
      <c r="E134" s="5" t="s">
        <v>1711</v>
      </c>
      <c r="F134" s="5" t="s">
        <v>1712</v>
      </c>
      <c r="G134" s="5" t="s">
        <v>1276</v>
      </c>
      <c r="J134" s="5" t="s">
        <v>1890</v>
      </c>
    </row>
    <row r="135" spans="1:10">
      <c r="A135" s="5">
        <v>134</v>
      </c>
      <c r="B135" s="5" t="s">
        <v>1237</v>
      </c>
      <c r="C135" s="5" t="s">
        <v>127</v>
      </c>
      <c r="D135" s="5" t="s">
        <v>1713</v>
      </c>
      <c r="E135" s="5" t="s">
        <v>1714</v>
      </c>
      <c r="F135" s="5" t="s">
        <v>1715</v>
      </c>
      <c r="G135" s="5" t="s">
        <v>1276</v>
      </c>
      <c r="H135" s="5" t="s">
        <v>1716</v>
      </c>
      <c r="J135" s="5" t="s">
        <v>1890</v>
      </c>
    </row>
    <row r="136" spans="1:10">
      <c r="A136" s="5">
        <v>135</v>
      </c>
      <c r="B136" s="5" t="s">
        <v>1237</v>
      </c>
      <c r="C136" s="5" t="s">
        <v>127</v>
      </c>
      <c r="D136" s="5" t="s">
        <v>1717</v>
      </c>
      <c r="E136" s="5" t="s">
        <v>1718</v>
      </c>
      <c r="F136" s="5" t="s">
        <v>1719</v>
      </c>
      <c r="G136" s="5" t="s">
        <v>1241</v>
      </c>
      <c r="J136" s="5" t="s">
        <v>1890</v>
      </c>
    </row>
    <row r="137" spans="1:10">
      <c r="A137" s="5">
        <v>136</v>
      </c>
      <c r="B137" s="5" t="s">
        <v>1237</v>
      </c>
      <c r="C137" s="5" t="s">
        <v>127</v>
      </c>
      <c r="D137" s="5" t="s">
        <v>1720</v>
      </c>
      <c r="E137" s="5" t="s">
        <v>1721</v>
      </c>
      <c r="F137" s="5" t="s">
        <v>1722</v>
      </c>
      <c r="G137" s="5" t="s">
        <v>1272</v>
      </c>
      <c r="H137" s="5" t="s">
        <v>1723</v>
      </c>
      <c r="J137" s="5" t="s">
        <v>1890</v>
      </c>
    </row>
    <row r="138" spans="1:10">
      <c r="A138" s="5">
        <v>137</v>
      </c>
      <c r="B138" s="5" t="s">
        <v>1237</v>
      </c>
      <c r="C138" s="5" t="s">
        <v>127</v>
      </c>
      <c r="D138" s="5" t="s">
        <v>1724</v>
      </c>
      <c r="E138" s="5" t="s">
        <v>1725</v>
      </c>
      <c r="F138" s="5" t="s">
        <v>1726</v>
      </c>
      <c r="G138" s="5" t="s">
        <v>1383</v>
      </c>
      <c r="J138" s="5" t="s">
        <v>1890</v>
      </c>
    </row>
    <row r="139" spans="1:10">
      <c r="A139" s="5">
        <v>138</v>
      </c>
      <c r="B139" s="5" t="s">
        <v>1237</v>
      </c>
      <c r="C139" s="5" t="s">
        <v>127</v>
      </c>
      <c r="D139" s="5" t="s">
        <v>1727</v>
      </c>
      <c r="E139" s="5" t="s">
        <v>1728</v>
      </c>
      <c r="F139" s="5" t="s">
        <v>1729</v>
      </c>
      <c r="G139" s="5" t="s">
        <v>1395</v>
      </c>
      <c r="J139" s="5" t="s">
        <v>1890</v>
      </c>
    </row>
    <row r="140" spans="1:10">
      <c r="A140" s="5">
        <v>139</v>
      </c>
      <c r="B140" s="5" t="s">
        <v>1237</v>
      </c>
      <c r="C140" s="5" t="s">
        <v>127</v>
      </c>
      <c r="D140" s="5" t="s">
        <v>1730</v>
      </c>
      <c r="E140" s="5" t="s">
        <v>1731</v>
      </c>
      <c r="F140" s="5" t="s">
        <v>1732</v>
      </c>
      <c r="G140" s="5" t="s">
        <v>1241</v>
      </c>
      <c r="J140" s="5" t="s">
        <v>1890</v>
      </c>
    </row>
    <row r="141" spans="1:10">
      <c r="A141" s="5">
        <v>140</v>
      </c>
      <c r="B141" s="5" t="s">
        <v>1237</v>
      </c>
      <c r="C141" s="5" t="s">
        <v>127</v>
      </c>
      <c r="D141" s="5" t="s">
        <v>1733</v>
      </c>
      <c r="E141" s="5" t="s">
        <v>1734</v>
      </c>
      <c r="F141" s="5" t="s">
        <v>1735</v>
      </c>
      <c r="G141" s="5" t="s">
        <v>1352</v>
      </c>
      <c r="J141" s="5" t="s">
        <v>1890</v>
      </c>
    </row>
    <row r="142" spans="1:10">
      <c r="A142" s="5">
        <v>141</v>
      </c>
      <c r="B142" s="5" t="s">
        <v>1237</v>
      </c>
      <c r="C142" s="5" t="s">
        <v>127</v>
      </c>
      <c r="D142" s="5" t="s">
        <v>1736</v>
      </c>
      <c r="E142" s="5" t="s">
        <v>1737</v>
      </c>
      <c r="F142" s="5" t="s">
        <v>1738</v>
      </c>
      <c r="G142" s="5" t="s">
        <v>1648</v>
      </c>
      <c r="H142" s="5" t="s">
        <v>1492</v>
      </c>
      <c r="J142" s="5" t="s">
        <v>1890</v>
      </c>
    </row>
    <row r="143" spans="1:10">
      <c r="A143" s="5">
        <v>142</v>
      </c>
      <c r="B143" s="5" t="s">
        <v>1237</v>
      </c>
      <c r="C143" s="5" t="s">
        <v>127</v>
      </c>
      <c r="D143" s="5" t="s">
        <v>1739</v>
      </c>
      <c r="E143" s="5" t="s">
        <v>1740</v>
      </c>
      <c r="F143" s="5" t="s">
        <v>1741</v>
      </c>
      <c r="G143" s="5" t="s">
        <v>1276</v>
      </c>
      <c r="H143" s="5" t="s">
        <v>1742</v>
      </c>
      <c r="J143" s="5" t="s">
        <v>1890</v>
      </c>
    </row>
    <row r="144" spans="1:10">
      <c r="A144" s="5">
        <v>143</v>
      </c>
      <c r="B144" s="5" t="s">
        <v>1237</v>
      </c>
      <c r="C144" s="5" t="s">
        <v>127</v>
      </c>
      <c r="D144" s="5" t="s">
        <v>1743</v>
      </c>
      <c r="E144" s="5" t="s">
        <v>1744</v>
      </c>
      <c r="F144" s="5" t="s">
        <v>1745</v>
      </c>
      <c r="G144" s="5" t="s">
        <v>1383</v>
      </c>
      <c r="J144" s="5" t="s">
        <v>1890</v>
      </c>
    </row>
    <row r="145" spans="1:10">
      <c r="A145" s="5">
        <v>144</v>
      </c>
      <c r="B145" s="5" t="s">
        <v>1237</v>
      </c>
      <c r="C145" s="5" t="s">
        <v>127</v>
      </c>
      <c r="D145" s="5" t="s">
        <v>1746</v>
      </c>
      <c r="E145" s="5" t="s">
        <v>1747</v>
      </c>
      <c r="F145" s="5" t="s">
        <v>1748</v>
      </c>
      <c r="G145" s="5" t="s">
        <v>1311</v>
      </c>
      <c r="H145" s="5" t="s">
        <v>1749</v>
      </c>
      <c r="J145" s="5" t="s">
        <v>1890</v>
      </c>
    </row>
    <row r="146" spans="1:10">
      <c r="A146" s="5">
        <v>145</v>
      </c>
      <c r="B146" s="5" t="s">
        <v>1237</v>
      </c>
      <c r="C146" s="5" t="s">
        <v>127</v>
      </c>
      <c r="D146" s="5" t="s">
        <v>1750</v>
      </c>
      <c r="E146" s="5" t="s">
        <v>1751</v>
      </c>
      <c r="F146" s="5" t="s">
        <v>1752</v>
      </c>
      <c r="G146" s="5" t="s">
        <v>1648</v>
      </c>
      <c r="J146" s="5" t="s">
        <v>1890</v>
      </c>
    </row>
    <row r="147" spans="1:10">
      <c r="A147" s="5">
        <v>146</v>
      </c>
      <c r="B147" s="5" t="s">
        <v>1237</v>
      </c>
      <c r="C147" s="5" t="s">
        <v>127</v>
      </c>
      <c r="D147" s="5" t="s">
        <v>1753</v>
      </c>
      <c r="E147" s="5" t="s">
        <v>1754</v>
      </c>
      <c r="F147" s="5" t="s">
        <v>1755</v>
      </c>
      <c r="G147" s="5" t="s">
        <v>1352</v>
      </c>
      <c r="J147" s="5" t="s">
        <v>1890</v>
      </c>
    </row>
    <row r="148" spans="1:10">
      <c r="A148" s="5">
        <v>147</v>
      </c>
      <c r="B148" s="5" t="s">
        <v>1237</v>
      </c>
      <c r="C148" s="5" t="s">
        <v>127</v>
      </c>
      <c r="D148" s="5" t="s">
        <v>1756</v>
      </c>
      <c r="E148" s="5" t="s">
        <v>1757</v>
      </c>
      <c r="F148" s="5" t="s">
        <v>1758</v>
      </c>
      <c r="G148" s="5" t="s">
        <v>1284</v>
      </c>
      <c r="H148" s="5" t="s">
        <v>1759</v>
      </c>
      <c r="J148" s="5" t="s">
        <v>1890</v>
      </c>
    </row>
    <row r="149" spans="1:10">
      <c r="A149" s="5">
        <v>148</v>
      </c>
      <c r="B149" s="5" t="s">
        <v>1237</v>
      </c>
      <c r="C149" s="5" t="s">
        <v>127</v>
      </c>
      <c r="D149" s="5" t="s">
        <v>1760</v>
      </c>
      <c r="E149" s="5" t="s">
        <v>1761</v>
      </c>
      <c r="F149" s="5" t="s">
        <v>1762</v>
      </c>
      <c r="G149" s="5" t="s">
        <v>1342</v>
      </c>
      <c r="J149" s="5" t="s">
        <v>1890</v>
      </c>
    </row>
    <row r="150" spans="1:10">
      <c r="A150" s="5">
        <v>149</v>
      </c>
      <c r="B150" s="5" t="s">
        <v>1237</v>
      </c>
      <c r="C150" s="5" t="s">
        <v>127</v>
      </c>
      <c r="D150" s="5" t="s">
        <v>1763</v>
      </c>
      <c r="E150" s="5" t="s">
        <v>1764</v>
      </c>
      <c r="F150" s="5" t="s">
        <v>1765</v>
      </c>
      <c r="G150" s="5" t="s">
        <v>1272</v>
      </c>
      <c r="J150" s="5" t="s">
        <v>1890</v>
      </c>
    </row>
    <row r="151" spans="1:10">
      <c r="A151" s="5">
        <v>150</v>
      </c>
      <c r="B151" s="5" t="s">
        <v>1237</v>
      </c>
      <c r="C151" s="5" t="s">
        <v>127</v>
      </c>
      <c r="D151" s="5" t="s">
        <v>1766</v>
      </c>
      <c r="E151" s="5" t="s">
        <v>1767</v>
      </c>
      <c r="F151" s="5" t="s">
        <v>1768</v>
      </c>
      <c r="G151" s="5" t="s">
        <v>1387</v>
      </c>
      <c r="J151" s="5" t="s">
        <v>1890</v>
      </c>
    </row>
    <row r="152" spans="1:10">
      <c r="A152" s="5">
        <v>151</v>
      </c>
      <c r="B152" s="5" t="s">
        <v>1237</v>
      </c>
      <c r="C152" s="5" t="s">
        <v>127</v>
      </c>
      <c r="D152" s="5" t="s">
        <v>1769</v>
      </c>
      <c r="E152" s="5" t="s">
        <v>1770</v>
      </c>
      <c r="F152" s="5" t="s">
        <v>1771</v>
      </c>
      <c r="G152" s="5" t="s">
        <v>1272</v>
      </c>
      <c r="H152" s="5" t="s">
        <v>1772</v>
      </c>
      <c r="J152" s="5" t="s">
        <v>1890</v>
      </c>
    </row>
    <row r="153" spans="1:10">
      <c r="A153" s="5">
        <v>152</v>
      </c>
      <c r="B153" s="5" t="s">
        <v>1237</v>
      </c>
      <c r="C153" s="5" t="s">
        <v>127</v>
      </c>
      <c r="D153" s="5" t="s">
        <v>1773</v>
      </c>
      <c r="E153" s="5" t="s">
        <v>1774</v>
      </c>
      <c r="F153" s="5" t="s">
        <v>1775</v>
      </c>
      <c r="G153" s="5" t="s">
        <v>1276</v>
      </c>
      <c r="H153" s="5" t="s">
        <v>1242</v>
      </c>
      <c r="J153" s="5" t="s">
        <v>1890</v>
      </c>
    </row>
    <row r="154" spans="1:10">
      <c r="A154" s="5">
        <v>153</v>
      </c>
      <c r="B154" s="5" t="s">
        <v>1237</v>
      </c>
      <c r="C154" s="5" t="s">
        <v>127</v>
      </c>
      <c r="D154" s="5" t="s">
        <v>1776</v>
      </c>
      <c r="E154" s="5" t="s">
        <v>1777</v>
      </c>
      <c r="F154" s="5" t="s">
        <v>1778</v>
      </c>
      <c r="G154" s="5" t="s">
        <v>1383</v>
      </c>
      <c r="J154" s="5" t="s">
        <v>1890</v>
      </c>
    </row>
    <row r="155" spans="1:10">
      <c r="A155" s="5">
        <v>154</v>
      </c>
      <c r="B155" s="5" t="s">
        <v>1237</v>
      </c>
      <c r="C155" s="5" t="s">
        <v>127</v>
      </c>
      <c r="D155" s="5" t="s">
        <v>1779</v>
      </c>
      <c r="E155" s="5" t="s">
        <v>1780</v>
      </c>
      <c r="F155" s="5" t="s">
        <v>1781</v>
      </c>
      <c r="G155" s="5" t="s">
        <v>1648</v>
      </c>
      <c r="H155" s="5" t="s">
        <v>1782</v>
      </c>
      <c r="J155" s="5" t="s">
        <v>1890</v>
      </c>
    </row>
    <row r="156" spans="1:10">
      <c r="A156" s="5">
        <v>155</v>
      </c>
      <c r="B156" s="5" t="s">
        <v>1237</v>
      </c>
      <c r="C156" s="5" t="s">
        <v>127</v>
      </c>
      <c r="D156" s="5" t="s">
        <v>1783</v>
      </c>
      <c r="E156" s="5" t="s">
        <v>1784</v>
      </c>
      <c r="F156" s="5" t="s">
        <v>1785</v>
      </c>
      <c r="G156" s="5" t="s">
        <v>1311</v>
      </c>
      <c r="J156" s="5" t="s">
        <v>1890</v>
      </c>
    </row>
    <row r="157" spans="1:10">
      <c r="A157" s="5">
        <v>156</v>
      </c>
      <c r="B157" s="5" t="s">
        <v>1237</v>
      </c>
      <c r="C157" s="5" t="s">
        <v>127</v>
      </c>
      <c r="D157" s="5" t="s">
        <v>1786</v>
      </c>
      <c r="E157" s="5" t="s">
        <v>1787</v>
      </c>
      <c r="F157" s="5" t="s">
        <v>1788</v>
      </c>
      <c r="G157" s="5" t="s">
        <v>1276</v>
      </c>
      <c r="J157" s="5" t="s">
        <v>1890</v>
      </c>
    </row>
    <row r="158" spans="1:10">
      <c r="A158" s="5">
        <v>157</v>
      </c>
      <c r="B158" s="5" t="s">
        <v>1237</v>
      </c>
      <c r="C158" s="5" t="s">
        <v>127</v>
      </c>
      <c r="D158" s="5" t="s">
        <v>1789</v>
      </c>
      <c r="E158" s="5" t="s">
        <v>1790</v>
      </c>
      <c r="F158" s="5" t="s">
        <v>1791</v>
      </c>
      <c r="G158" s="5" t="s">
        <v>1387</v>
      </c>
      <c r="J158" s="5" t="s">
        <v>1890</v>
      </c>
    </row>
    <row r="159" spans="1:10">
      <c r="A159" s="5">
        <v>158</v>
      </c>
      <c r="B159" s="5" t="s">
        <v>1237</v>
      </c>
      <c r="C159" s="5" t="s">
        <v>127</v>
      </c>
      <c r="D159" s="5" t="s">
        <v>1792</v>
      </c>
      <c r="E159" s="5" t="s">
        <v>1793</v>
      </c>
      <c r="F159" s="5" t="s">
        <v>1794</v>
      </c>
      <c r="G159" s="5" t="s">
        <v>1648</v>
      </c>
      <c r="J159" s="5" t="s">
        <v>1890</v>
      </c>
    </row>
    <row r="160" spans="1:10">
      <c r="A160" s="5">
        <v>159</v>
      </c>
      <c r="B160" s="5" t="s">
        <v>1237</v>
      </c>
      <c r="C160" s="5" t="s">
        <v>127</v>
      </c>
      <c r="D160" s="5" t="s">
        <v>1795</v>
      </c>
      <c r="E160" s="5" t="s">
        <v>1796</v>
      </c>
      <c r="F160" s="5" t="s">
        <v>1797</v>
      </c>
      <c r="G160" s="5" t="s">
        <v>1631</v>
      </c>
      <c r="J160" s="5" t="s">
        <v>1890</v>
      </c>
    </row>
    <row r="161" spans="1:10">
      <c r="A161" s="5">
        <v>160</v>
      </c>
      <c r="B161" s="5" t="s">
        <v>1237</v>
      </c>
      <c r="C161" s="5" t="s">
        <v>127</v>
      </c>
      <c r="D161" s="5" t="s">
        <v>1798</v>
      </c>
      <c r="E161" s="5" t="s">
        <v>1799</v>
      </c>
      <c r="F161" s="5" t="s">
        <v>1800</v>
      </c>
      <c r="G161" s="5" t="s">
        <v>1311</v>
      </c>
      <c r="H161" s="5" t="s">
        <v>1801</v>
      </c>
      <c r="J161" s="5" t="s">
        <v>1890</v>
      </c>
    </row>
    <row r="162" spans="1:10">
      <c r="A162" s="5">
        <v>161</v>
      </c>
      <c r="B162" s="5" t="s">
        <v>1237</v>
      </c>
      <c r="C162" s="5" t="s">
        <v>127</v>
      </c>
      <c r="D162" s="5" t="s">
        <v>1802</v>
      </c>
      <c r="E162" s="5" t="s">
        <v>1803</v>
      </c>
      <c r="F162" s="5" t="s">
        <v>1804</v>
      </c>
      <c r="G162" s="5" t="s">
        <v>1597</v>
      </c>
      <c r="J162" s="5" t="s">
        <v>1890</v>
      </c>
    </row>
    <row r="163" spans="1:10">
      <c r="A163" s="5">
        <v>162</v>
      </c>
      <c r="B163" s="5" t="s">
        <v>1237</v>
      </c>
      <c r="C163" s="5" t="s">
        <v>127</v>
      </c>
      <c r="D163" s="5" t="s">
        <v>1805</v>
      </c>
      <c r="E163" s="5" t="s">
        <v>1806</v>
      </c>
      <c r="F163" s="5" t="s">
        <v>1807</v>
      </c>
      <c r="G163" s="5" t="s">
        <v>1276</v>
      </c>
      <c r="J163" s="5" t="s">
        <v>1890</v>
      </c>
    </row>
    <row r="164" spans="1:10">
      <c r="A164" s="5">
        <v>163</v>
      </c>
      <c r="B164" s="5" t="s">
        <v>1237</v>
      </c>
      <c r="C164" s="5" t="s">
        <v>127</v>
      </c>
      <c r="D164" s="5" t="s">
        <v>1808</v>
      </c>
      <c r="E164" s="5" t="s">
        <v>1809</v>
      </c>
      <c r="F164" s="5" t="s">
        <v>1810</v>
      </c>
      <c r="G164" s="5" t="s">
        <v>1276</v>
      </c>
      <c r="J164" s="5" t="s">
        <v>1890</v>
      </c>
    </row>
    <row r="165" spans="1:10">
      <c r="A165" s="5">
        <v>164</v>
      </c>
      <c r="B165" s="5" t="s">
        <v>1237</v>
      </c>
      <c r="C165" s="5" t="s">
        <v>127</v>
      </c>
      <c r="D165" s="5" t="s">
        <v>1811</v>
      </c>
      <c r="E165" s="5" t="s">
        <v>1812</v>
      </c>
      <c r="F165" s="5" t="s">
        <v>1813</v>
      </c>
      <c r="G165" s="5" t="s">
        <v>1276</v>
      </c>
      <c r="J165" s="5" t="s">
        <v>1890</v>
      </c>
    </row>
    <row r="166" spans="1:10">
      <c r="A166" s="5">
        <v>165</v>
      </c>
      <c r="B166" s="5" t="s">
        <v>1237</v>
      </c>
      <c r="C166" s="5" t="s">
        <v>127</v>
      </c>
      <c r="D166" s="5" t="s">
        <v>1814</v>
      </c>
      <c r="E166" s="5" t="s">
        <v>1815</v>
      </c>
      <c r="F166" s="5" t="s">
        <v>1816</v>
      </c>
      <c r="G166" s="5" t="s">
        <v>1648</v>
      </c>
      <c r="H166" s="5" t="s">
        <v>1817</v>
      </c>
      <c r="J166" s="5" t="s">
        <v>1890</v>
      </c>
    </row>
    <row r="167" spans="1:10">
      <c r="A167" s="5">
        <v>166</v>
      </c>
      <c r="B167" s="5" t="s">
        <v>1237</v>
      </c>
      <c r="C167" s="5" t="s">
        <v>127</v>
      </c>
      <c r="D167" s="5" t="s">
        <v>1818</v>
      </c>
      <c r="E167" s="5" t="s">
        <v>1819</v>
      </c>
      <c r="F167" s="5" t="s">
        <v>1820</v>
      </c>
      <c r="G167" s="5" t="s">
        <v>1352</v>
      </c>
      <c r="J167" s="5" t="s">
        <v>1890</v>
      </c>
    </row>
    <row r="168" spans="1:10">
      <c r="A168" s="5">
        <v>167</v>
      </c>
      <c r="B168" s="5" t="s">
        <v>1237</v>
      </c>
      <c r="C168" s="5" t="s">
        <v>127</v>
      </c>
      <c r="D168" s="5" t="s">
        <v>1821</v>
      </c>
      <c r="E168" s="5" t="s">
        <v>1822</v>
      </c>
      <c r="F168" s="5" t="s">
        <v>1823</v>
      </c>
      <c r="G168" s="5" t="s">
        <v>1246</v>
      </c>
      <c r="J168" s="5" t="s">
        <v>1890</v>
      </c>
    </row>
    <row r="169" spans="1:10">
      <c r="A169" s="5">
        <v>168</v>
      </c>
      <c r="B169" s="5" t="s">
        <v>1237</v>
      </c>
      <c r="C169" s="5" t="s">
        <v>127</v>
      </c>
      <c r="D169" s="5" t="s">
        <v>1824</v>
      </c>
      <c r="E169" s="5" t="s">
        <v>1825</v>
      </c>
      <c r="F169" s="5" t="s">
        <v>1826</v>
      </c>
      <c r="G169" s="5" t="s">
        <v>1383</v>
      </c>
      <c r="H169" s="5" t="s">
        <v>1242</v>
      </c>
      <c r="J169" s="5" t="s">
        <v>1890</v>
      </c>
    </row>
    <row r="170" spans="1:10">
      <c r="A170" s="5">
        <v>169</v>
      </c>
      <c r="B170" s="5" t="s">
        <v>1237</v>
      </c>
      <c r="C170" s="5" t="s">
        <v>127</v>
      </c>
      <c r="D170" s="5" t="s">
        <v>1827</v>
      </c>
      <c r="E170" s="5" t="s">
        <v>1828</v>
      </c>
      <c r="F170" s="5" t="s">
        <v>1829</v>
      </c>
      <c r="G170" s="5" t="s">
        <v>1830</v>
      </c>
      <c r="J170" s="5" t="s">
        <v>1890</v>
      </c>
    </row>
    <row r="171" spans="1:10">
      <c r="A171" s="5">
        <v>170</v>
      </c>
      <c r="B171" s="5" t="s">
        <v>1237</v>
      </c>
      <c r="C171" s="5" t="s">
        <v>127</v>
      </c>
      <c r="D171" s="5" t="s">
        <v>1831</v>
      </c>
      <c r="E171" s="5" t="s">
        <v>1832</v>
      </c>
      <c r="F171" s="5" t="s">
        <v>1833</v>
      </c>
      <c r="G171" s="5" t="s">
        <v>1311</v>
      </c>
      <c r="J171" s="5" t="s">
        <v>1890</v>
      </c>
    </row>
    <row r="172" spans="1:10">
      <c r="A172" s="5">
        <v>171</v>
      </c>
      <c r="B172" s="5" t="s">
        <v>1237</v>
      </c>
      <c r="C172" s="5" t="s">
        <v>127</v>
      </c>
      <c r="D172" s="5" t="s">
        <v>1834</v>
      </c>
      <c r="E172" s="5" t="s">
        <v>1835</v>
      </c>
      <c r="F172" s="5" t="s">
        <v>1836</v>
      </c>
      <c r="G172" s="5" t="s">
        <v>1837</v>
      </c>
      <c r="J172" s="5" t="s">
        <v>1890</v>
      </c>
    </row>
    <row r="173" spans="1:10">
      <c r="A173" s="5">
        <v>172</v>
      </c>
      <c r="B173" s="5" t="s">
        <v>1237</v>
      </c>
      <c r="C173" s="5" t="s">
        <v>127</v>
      </c>
      <c r="D173" s="5" t="s">
        <v>1838</v>
      </c>
      <c r="E173" s="5" t="s">
        <v>1839</v>
      </c>
      <c r="F173" s="5" t="s">
        <v>1840</v>
      </c>
      <c r="G173" s="5" t="s">
        <v>1841</v>
      </c>
      <c r="J173" s="5" t="s">
        <v>1890</v>
      </c>
    </row>
    <row r="174" spans="1:10">
      <c r="A174" s="5">
        <v>173</v>
      </c>
      <c r="B174" s="5" t="s">
        <v>1237</v>
      </c>
      <c r="C174" s="5" t="s">
        <v>127</v>
      </c>
      <c r="D174" s="5" t="s">
        <v>1842</v>
      </c>
      <c r="E174" s="5" t="s">
        <v>1843</v>
      </c>
      <c r="F174" s="5" t="s">
        <v>1844</v>
      </c>
      <c r="G174" s="5" t="s">
        <v>1383</v>
      </c>
      <c r="H174" s="5" t="s">
        <v>1242</v>
      </c>
      <c r="J174" s="5" t="s">
        <v>1890</v>
      </c>
    </row>
    <row r="175" spans="1:10">
      <c r="A175" s="5">
        <v>174</v>
      </c>
      <c r="B175" s="5" t="s">
        <v>1237</v>
      </c>
      <c r="C175" s="5" t="s">
        <v>127</v>
      </c>
      <c r="D175" s="5" t="s">
        <v>1845</v>
      </c>
      <c r="E175" s="5" t="s">
        <v>1846</v>
      </c>
      <c r="F175" s="5" t="s">
        <v>1847</v>
      </c>
      <c r="G175" s="5" t="s">
        <v>1342</v>
      </c>
      <c r="J175" s="5" t="s">
        <v>1890</v>
      </c>
    </row>
    <row r="176" spans="1:10">
      <c r="A176" s="5">
        <v>175</v>
      </c>
      <c r="B176" s="5" t="s">
        <v>1237</v>
      </c>
      <c r="C176" s="5" t="s">
        <v>127</v>
      </c>
      <c r="D176" s="5" t="s">
        <v>1848</v>
      </c>
      <c r="E176" s="5" t="s">
        <v>1849</v>
      </c>
      <c r="F176" s="5" t="s">
        <v>1850</v>
      </c>
      <c r="G176" s="5" t="s">
        <v>1352</v>
      </c>
      <c r="J176" s="5" t="s">
        <v>1890</v>
      </c>
    </row>
    <row r="177" spans="1:10">
      <c r="A177" s="5">
        <v>176</v>
      </c>
      <c r="B177" s="5" t="s">
        <v>1237</v>
      </c>
      <c r="C177" s="5" t="s">
        <v>127</v>
      </c>
      <c r="D177" s="5" t="s">
        <v>1851</v>
      </c>
      <c r="E177" s="5" t="s">
        <v>1852</v>
      </c>
      <c r="F177" s="5" t="s">
        <v>1853</v>
      </c>
      <c r="G177" s="5" t="s">
        <v>1854</v>
      </c>
      <c r="J177" s="5" t="s">
        <v>1890</v>
      </c>
    </row>
    <row r="178" spans="1:10">
      <c r="A178" s="5">
        <v>177</v>
      </c>
      <c r="B178" s="5" t="s">
        <v>1237</v>
      </c>
      <c r="C178" s="5" t="s">
        <v>127</v>
      </c>
      <c r="D178" s="5" t="s">
        <v>1855</v>
      </c>
      <c r="E178" s="5" t="s">
        <v>1856</v>
      </c>
      <c r="F178" s="5" t="s">
        <v>1857</v>
      </c>
      <c r="G178" s="5" t="s">
        <v>1589</v>
      </c>
      <c r="J178" s="5" t="s">
        <v>1890</v>
      </c>
    </row>
    <row r="179" spans="1:10">
      <c r="A179" s="5">
        <v>178</v>
      </c>
      <c r="B179" s="5" t="s">
        <v>1237</v>
      </c>
      <c r="C179" s="5" t="s">
        <v>127</v>
      </c>
      <c r="D179" s="5" t="s">
        <v>1858</v>
      </c>
      <c r="E179" s="5" t="s">
        <v>1859</v>
      </c>
      <c r="F179" s="5" t="s">
        <v>1860</v>
      </c>
      <c r="G179" s="5" t="s">
        <v>1861</v>
      </c>
      <c r="H179" s="5" t="s">
        <v>1862</v>
      </c>
      <c r="J179" s="5" t="s">
        <v>1890</v>
      </c>
    </row>
    <row r="180" spans="1:10">
      <c r="A180" s="5">
        <v>179</v>
      </c>
      <c r="B180" s="5" t="s">
        <v>1237</v>
      </c>
      <c r="C180" s="5" t="s">
        <v>127</v>
      </c>
      <c r="D180" s="5" t="s">
        <v>1863</v>
      </c>
      <c r="E180" s="5" t="s">
        <v>1864</v>
      </c>
      <c r="F180" s="5" t="s">
        <v>1865</v>
      </c>
      <c r="G180" s="5" t="s">
        <v>1631</v>
      </c>
      <c r="J180" s="5" t="s">
        <v>1890</v>
      </c>
    </row>
    <row r="181" spans="1:10">
      <c r="A181" s="5">
        <v>180</v>
      </c>
      <c r="B181" s="5" t="s">
        <v>1237</v>
      </c>
      <c r="C181" s="5" t="s">
        <v>127</v>
      </c>
      <c r="D181" s="5" t="s">
        <v>1866</v>
      </c>
      <c r="E181" s="5" t="s">
        <v>1867</v>
      </c>
      <c r="F181" s="5" t="s">
        <v>1868</v>
      </c>
      <c r="G181" s="5" t="s">
        <v>1869</v>
      </c>
      <c r="H181" s="5" t="s">
        <v>1870</v>
      </c>
      <c r="J181" s="5" t="s">
        <v>1890</v>
      </c>
    </row>
    <row r="182" spans="1:10">
      <c r="A182" s="5">
        <v>181</v>
      </c>
      <c r="B182" s="5" t="s">
        <v>1237</v>
      </c>
      <c r="C182" s="5" t="s">
        <v>127</v>
      </c>
      <c r="D182" s="5" t="s">
        <v>1871</v>
      </c>
      <c r="E182" s="5" t="s">
        <v>1872</v>
      </c>
      <c r="F182" s="5" t="s">
        <v>1873</v>
      </c>
      <c r="G182" s="5" t="s">
        <v>1246</v>
      </c>
      <c r="J182" s="5" t="s">
        <v>1890</v>
      </c>
    </row>
    <row r="183" spans="1:10">
      <c r="A183" s="5">
        <v>182</v>
      </c>
      <c r="B183" s="5" t="s">
        <v>1237</v>
      </c>
      <c r="C183" s="5" t="s">
        <v>127</v>
      </c>
      <c r="D183" s="5" t="s">
        <v>1874</v>
      </c>
      <c r="E183" s="5" t="s">
        <v>1875</v>
      </c>
      <c r="F183" s="5" t="s">
        <v>1876</v>
      </c>
      <c r="G183" s="5" t="s">
        <v>1324</v>
      </c>
      <c r="J183" s="5" t="s">
        <v>1890</v>
      </c>
    </row>
    <row r="184" spans="1:10">
      <c r="A184" s="5">
        <v>183</v>
      </c>
      <c r="B184" s="5" t="s">
        <v>1237</v>
      </c>
      <c r="C184" s="5" t="s">
        <v>127</v>
      </c>
      <c r="D184" s="5" t="s">
        <v>1877</v>
      </c>
      <c r="E184" s="5" t="s">
        <v>1878</v>
      </c>
      <c r="F184" s="5" t="s">
        <v>1879</v>
      </c>
      <c r="G184" s="5" t="s">
        <v>1324</v>
      </c>
      <c r="J184" s="5" t="s">
        <v>1890</v>
      </c>
    </row>
    <row r="185" spans="1:10">
      <c r="A185" s="5">
        <v>184</v>
      </c>
      <c r="B185" s="5" t="s">
        <v>1237</v>
      </c>
      <c r="C185" s="5" t="s">
        <v>127</v>
      </c>
      <c r="D185" s="5" t="s">
        <v>1880</v>
      </c>
      <c r="E185" s="5" t="s">
        <v>1881</v>
      </c>
      <c r="F185" s="5" t="s">
        <v>1279</v>
      </c>
      <c r="G185" s="5" t="s">
        <v>1837</v>
      </c>
      <c r="J185" s="5" t="s">
        <v>1890</v>
      </c>
    </row>
    <row r="186" spans="1:10">
      <c r="A186" s="5">
        <v>185</v>
      </c>
      <c r="B186" s="5" t="s">
        <v>1237</v>
      </c>
      <c r="C186" s="5" t="s">
        <v>127</v>
      </c>
      <c r="D186" s="5" t="s">
        <v>1882</v>
      </c>
      <c r="E186" s="5" t="s">
        <v>1883</v>
      </c>
      <c r="F186" s="5" t="s">
        <v>1884</v>
      </c>
      <c r="G186" s="5" t="s">
        <v>1885</v>
      </c>
      <c r="H186" s="5" t="s">
        <v>1886</v>
      </c>
      <c r="J186" s="5" t="s">
        <v>1890</v>
      </c>
    </row>
    <row r="187" spans="1:10">
      <c r="A187" s="5">
        <v>186</v>
      </c>
      <c r="B187" s="5" t="s">
        <v>1237</v>
      </c>
      <c r="C187" s="5" t="s">
        <v>127</v>
      </c>
      <c r="D187" s="5" t="s">
        <v>1887</v>
      </c>
      <c r="E187" s="5" t="s">
        <v>1888</v>
      </c>
      <c r="F187" s="5" t="s">
        <v>1889</v>
      </c>
      <c r="G187" s="5" t="s">
        <v>1428</v>
      </c>
      <c r="J187" s="5" t="s">
        <v>1890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1"/>
  <sheetViews>
    <sheetView showGridLines="0" topLeftCell="C3" zoomScaleNormal="100" workbookViewId="0">
      <selection activeCell="K15" sqref="K15"/>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514</v>
      </c>
      <c r="L1" s="360" t="s">
        <v>400</v>
      </c>
      <c r="M1" s="395" t="s">
        <v>513</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0" t="s">
        <v>396</v>
      </c>
      <c r="E4" s="1161"/>
      <c r="F4" s="1161"/>
      <c r="G4" s="1161"/>
      <c r="H4" s="1162"/>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3"/>
      <c r="E6" s="1163"/>
      <c r="F6" s="1164" t="s">
        <v>83</v>
      </c>
      <c r="G6" s="1164"/>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1" t="s">
        <v>16</v>
      </c>
      <c r="E8" s="1151"/>
      <c r="F8" s="1151" t="s">
        <v>397</v>
      </c>
      <c r="G8" s="1151"/>
      <c r="H8" s="1151"/>
      <c r="I8" s="1165" t="s">
        <v>398</v>
      </c>
      <c r="J8" s="1165"/>
      <c r="K8" s="1165"/>
      <c r="L8" s="1165"/>
      <c r="M8" s="212"/>
      <c r="N8" s="212"/>
      <c r="O8" s="212"/>
      <c r="P8" s="212"/>
      <c r="Q8" s="359"/>
      <c r="R8" s="212"/>
      <c r="S8" s="356"/>
      <c r="T8" s="356"/>
      <c r="U8" s="356"/>
      <c r="V8" s="356"/>
    </row>
    <row r="9" spans="1:256" s="126" customFormat="1" ht="20.25" customHeight="1">
      <c r="A9" s="125"/>
      <c r="B9" s="36"/>
      <c r="C9" s="230"/>
      <c r="D9" s="240" t="s">
        <v>91</v>
      </c>
      <c r="E9" s="240" t="s">
        <v>399</v>
      </c>
      <c r="F9" s="1156" t="s">
        <v>91</v>
      </c>
      <c r="G9" s="1157"/>
      <c r="H9" s="241" t="s">
        <v>399</v>
      </c>
      <c r="I9" s="1158" t="s">
        <v>91</v>
      </c>
      <c r="J9" s="1158"/>
      <c r="K9" s="241" t="s">
        <v>399</v>
      </c>
      <c r="L9" s="241" t="s">
        <v>400</v>
      </c>
      <c r="M9" s="212"/>
      <c r="N9" s="212"/>
      <c r="O9" s="212"/>
      <c r="P9" s="212"/>
      <c r="Q9" s="359"/>
      <c r="R9" s="212"/>
      <c r="S9" s="356"/>
      <c r="T9" s="356"/>
      <c r="U9" s="356"/>
      <c r="V9" s="356"/>
    </row>
    <row r="10" spans="1:256" ht="12" customHeight="1">
      <c r="C10" s="249"/>
      <c r="D10" s="354" t="s">
        <v>92</v>
      </c>
      <c r="E10" s="354" t="s">
        <v>48</v>
      </c>
      <c r="F10" s="1159" t="s">
        <v>49</v>
      </c>
      <c r="G10" s="1159"/>
      <c r="H10" s="354" t="s">
        <v>50</v>
      </c>
      <c r="I10" s="1159" t="s">
        <v>67</v>
      </c>
      <c r="J10" s="1159"/>
      <c r="K10" s="354" t="s">
        <v>68</v>
      </c>
      <c r="L10" s="354" t="s">
        <v>182</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521</v>
      </c>
      <c r="N11" s="212"/>
      <c r="O11" s="212"/>
      <c r="P11" s="212" t="s">
        <v>519</v>
      </c>
      <c r="Q11" s="359" t="s">
        <v>520</v>
      </c>
      <c r="R11" s="212" t="s">
        <v>583</v>
      </c>
      <c r="S11" s="356"/>
      <c r="T11" s="356"/>
      <c r="U11" s="356"/>
      <c r="V11" s="356"/>
    </row>
    <row r="12" spans="1:256" s="265" customFormat="1" ht="0.95" customHeight="1">
      <c r="A12" s="89"/>
      <c r="B12" s="186" t="s">
        <v>404</v>
      </c>
      <c r="C12" s="1150"/>
      <c r="D12" s="1151">
        <v>1</v>
      </c>
      <c r="E12" s="1152" t="s">
        <v>1222</v>
      </c>
      <c r="F12" s="1119"/>
      <c r="G12" s="1102">
        <v>0</v>
      </c>
      <c r="H12" s="357"/>
      <c r="I12" s="250"/>
      <c r="J12" s="394" t="s">
        <v>518</v>
      </c>
      <c r="K12" s="733"/>
      <c r="L12" s="266"/>
      <c r="M12" s="829">
        <f>mergeValue(H12)</f>
        <v>0</v>
      </c>
      <c r="N12" s="1008"/>
      <c r="O12" s="1008"/>
      <c r="P12" s="829" t="str">
        <f>IF(ISERROR(MATCH(Q12,MODesc,0)),"n","y")</f>
        <v>y</v>
      </c>
      <c r="Q12" s="1008" t="s">
        <v>1222</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404</v>
      </c>
      <c r="C13" s="1150"/>
      <c r="D13" s="1151"/>
      <c r="E13" s="1153"/>
      <c r="F13" s="1154"/>
      <c r="G13" s="1151">
        <v>1</v>
      </c>
      <c r="H13" s="1149" t="s">
        <v>859</v>
      </c>
      <c r="I13" s="250"/>
      <c r="J13" s="394" t="s">
        <v>518</v>
      </c>
      <c r="K13" s="733"/>
      <c r="L13" s="266"/>
      <c r="M13" s="829" t="str">
        <f>mergeValue(H13)</f>
        <v>Всеволожский муниципальный район</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404</v>
      </c>
      <c r="C14" s="1150"/>
      <c r="D14" s="1151"/>
      <c r="E14" s="1153"/>
      <c r="F14" s="1155"/>
      <c r="G14" s="1151"/>
      <c r="H14" s="1149"/>
      <c r="I14" s="1121"/>
      <c r="J14" s="1102">
        <v>1</v>
      </c>
      <c r="K14" s="1118" t="s">
        <v>869</v>
      </c>
      <c r="L14" s="247" t="s">
        <v>870</v>
      </c>
      <c r="M14" s="829" t="str">
        <f>mergeValue(H14)</f>
        <v>Всеволожский муниципальный район</v>
      </c>
      <c r="N14" s="1008"/>
      <c r="O14" s="1008"/>
      <c r="P14" s="1008"/>
      <c r="Q14" s="1008"/>
      <c r="R14" s="829" t="str">
        <f>K14&amp;" ("&amp;L14&amp;")"</f>
        <v>Заневское (41612155)</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265" customFormat="1" ht="15" customHeight="1">
      <c r="A15" s="89"/>
      <c r="B15" s="186" t="s">
        <v>404</v>
      </c>
      <c r="C15" s="1150"/>
      <c r="D15" s="1151"/>
      <c r="E15" s="1153"/>
      <c r="F15" s="1155"/>
      <c r="G15" s="1151"/>
      <c r="H15" s="1149"/>
      <c r="I15" s="1121"/>
      <c r="J15" s="1102">
        <v>2</v>
      </c>
      <c r="K15" s="1118" t="s">
        <v>881</v>
      </c>
      <c r="L15" s="247" t="s">
        <v>882</v>
      </c>
      <c r="M15" s="829" t="str">
        <f>mergeValue(H15)</f>
        <v>Всеволожский муниципальный район</v>
      </c>
      <c r="N15" s="1008"/>
      <c r="O15" s="1008"/>
      <c r="P15" s="1008"/>
      <c r="Q15" s="1008"/>
      <c r="R15" s="829" t="str">
        <f>K15&amp;" ("&amp;L15&amp;")"</f>
        <v>Муринское (41612428)</v>
      </c>
      <c r="S15" s="186"/>
      <c r="T15" s="186"/>
      <c r="U15" s="248"/>
      <c r="V15" s="186"/>
      <c r="W15" s="186"/>
      <c r="X15" s="186"/>
      <c r="Y15" s="264"/>
      <c r="Z15" s="264"/>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596"/>
      <c r="AZ15" s="596"/>
      <c r="BA15" s="596"/>
      <c r="BB15" s="596"/>
      <c r="BC15" s="596"/>
      <c r="BD15" s="596"/>
      <c r="BE15" s="596"/>
      <c r="BF15" s="596"/>
      <c r="BG15" s="596"/>
      <c r="BH15" s="596"/>
      <c r="BI15" s="596"/>
      <c r="BJ15" s="596"/>
      <c r="BK15" s="596"/>
      <c r="BL15" s="596"/>
      <c r="BM15" s="596"/>
      <c r="BN15" s="596"/>
      <c r="BO15" s="596"/>
      <c r="BP15" s="596"/>
      <c r="BQ15" s="596"/>
      <c r="BR15" s="596"/>
      <c r="BS15" s="596"/>
      <c r="BT15" s="596"/>
      <c r="BU15" s="596"/>
      <c r="BV15" s="264"/>
      <c r="BW15" s="264"/>
      <c r="BX15" s="264"/>
      <c r="BY15" s="264"/>
      <c r="BZ15" s="264"/>
      <c r="CA15" s="264"/>
      <c r="CB15" s="264"/>
      <c r="CC15" s="264"/>
      <c r="CD15" s="264"/>
      <c r="CE15" s="264"/>
    </row>
    <row r="16" spans="1:256" s="126" customFormat="1" ht="0.95" customHeight="1">
      <c r="A16" s="36"/>
      <c r="B16" s="36" t="s">
        <v>401</v>
      </c>
      <c r="C16" s="230"/>
      <c r="D16" s="250"/>
      <c r="E16" s="203"/>
      <c r="F16" s="252"/>
      <c r="G16" s="252"/>
      <c r="H16" s="252"/>
      <c r="I16" s="252"/>
      <c r="J16" s="252"/>
      <c r="K16" s="252"/>
      <c r="L16" s="253"/>
      <c r="M16" s="399"/>
      <c r="N16" s="212"/>
      <c r="O16" s="212"/>
      <c r="P16" s="212"/>
      <c r="Q16" s="359" t="s">
        <v>19</v>
      </c>
      <c r="R16" s="212"/>
      <c r="S16" s="356"/>
      <c r="T16" s="356"/>
      <c r="U16" s="356"/>
      <c r="V16" s="356"/>
    </row>
    <row r="17" spans="1:22" s="126" customFormat="1" ht="21" customHeight="1">
      <c r="A17" s="125"/>
      <c r="B17" s="36"/>
      <c r="C17" s="232"/>
      <c r="D17" s="254"/>
      <c r="E17" s="254"/>
      <c r="F17" s="254"/>
      <c r="G17" s="254"/>
      <c r="H17" s="254"/>
      <c r="I17" s="254"/>
      <c r="J17" s="254"/>
      <c r="K17" s="254"/>
      <c r="L17" s="254"/>
      <c r="M17" s="212"/>
      <c r="N17" s="212"/>
      <c r="O17" s="212"/>
      <c r="P17" s="212"/>
      <c r="Q17" s="359"/>
      <c r="R17" s="212"/>
      <c r="S17" s="356"/>
      <c r="T17" s="356"/>
      <c r="U17" s="356"/>
      <c r="V17" s="356"/>
    </row>
    <row r="18" spans="1:22" s="126" customFormat="1">
      <c r="A18" s="125"/>
      <c r="B18" s="36"/>
      <c r="C18" s="232"/>
      <c r="D18" s="36"/>
      <c r="E18" s="36"/>
      <c r="F18" s="36"/>
      <c r="G18" s="36"/>
      <c r="H18" s="36"/>
      <c r="I18" s="36"/>
      <c r="J18" s="36"/>
      <c r="K18" s="36"/>
      <c r="L18" s="36"/>
      <c r="M18" s="212"/>
      <c r="N18" s="212"/>
      <c r="O18" s="212"/>
      <c r="P18" s="212"/>
      <c r="Q18" s="359"/>
      <c r="R18" s="212"/>
      <c r="S18" s="356"/>
      <c r="T18" s="356"/>
      <c r="U18" s="356"/>
      <c r="V18" s="356"/>
    </row>
    <row r="19" spans="1:22" s="126" customFormat="1" ht="0.75" customHeight="1">
      <c r="A19" s="125"/>
      <c r="B19" s="36"/>
      <c r="C19" s="232"/>
      <c r="D19" s="36"/>
      <c r="E19" s="36"/>
      <c r="F19" s="36"/>
      <c r="G19" s="36"/>
      <c r="H19" s="36"/>
      <c r="I19" s="36"/>
      <c r="J19" s="36"/>
      <c r="K19" s="36"/>
      <c r="L19" s="36"/>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row r="21" spans="1:22" s="256" customFormat="1" ht="10.5">
      <c r="A21" s="255"/>
      <c r="C21" s="257"/>
      <c r="D21" s="258"/>
      <c r="E21" s="258"/>
      <c r="M21" s="212"/>
      <c r="N21" s="212"/>
      <c r="O21" s="212"/>
      <c r="P21" s="212"/>
      <c r="Q21" s="359"/>
      <c r="R21" s="212"/>
      <c r="S21" s="356"/>
      <c r="T21" s="356"/>
      <c r="U21" s="356"/>
      <c r="V21" s="356"/>
    </row>
  </sheetData>
  <sheetProtection algorithmName="SHA-512" hashValue="84QFVFsa5PEGn+gTkxGDw6igoRqG/N7F8NbxUZv7nF12vzWy0Q2aCWsZXxPj2xnb9Ybgj6cEieTWfqYAcJHD8w==" saltValue="rJ1Yq+L7Mz7tEYPCafGwx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5"/>
    <mergeCell ref="C12:C15"/>
    <mergeCell ref="D12:D15"/>
    <mergeCell ref="E12:E15"/>
    <mergeCell ref="F13:F15"/>
    <mergeCell ref="G13:G15"/>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D20"/>
  <sheetViews>
    <sheetView showGridLines="0" workbookViewId="0"/>
  </sheetViews>
  <sheetFormatPr defaultRowHeight="11.25"/>
  <sheetData>
    <row r="1" spans="1:4">
      <c r="A1" t="s">
        <v>1206</v>
      </c>
      <c r="B1" t="s">
        <v>513</v>
      </c>
      <c r="C1" t="s">
        <v>514</v>
      </c>
      <c r="D1" t="s">
        <v>1205</v>
      </c>
    </row>
    <row r="2" spans="1:4">
      <c r="A2">
        <v>44</v>
      </c>
      <c r="B2" t="s">
        <v>859</v>
      </c>
      <c r="C2" t="s">
        <v>861</v>
      </c>
      <c r="D2" t="s">
        <v>862</v>
      </c>
    </row>
    <row r="3" spans="1:4">
      <c r="A3">
        <v>45</v>
      </c>
      <c r="B3" t="s">
        <v>859</v>
      </c>
      <c r="C3" t="s">
        <v>863</v>
      </c>
      <c r="D3" t="s">
        <v>864</v>
      </c>
    </row>
    <row r="4" spans="1:4">
      <c r="A4">
        <v>46</v>
      </c>
      <c r="B4" t="s">
        <v>859</v>
      </c>
      <c r="C4" t="s">
        <v>859</v>
      </c>
      <c r="D4" t="s">
        <v>860</v>
      </c>
    </row>
    <row r="5" spans="1:4">
      <c r="A5">
        <v>47</v>
      </c>
      <c r="B5" t="s">
        <v>859</v>
      </c>
      <c r="C5" t="s">
        <v>865</v>
      </c>
      <c r="D5" t="s">
        <v>866</v>
      </c>
    </row>
    <row r="6" spans="1:4">
      <c r="A6">
        <v>48</v>
      </c>
      <c r="B6" t="s">
        <v>859</v>
      </c>
      <c r="C6" t="s">
        <v>867</v>
      </c>
      <c r="D6" t="s">
        <v>868</v>
      </c>
    </row>
    <row r="7" spans="1:4">
      <c r="A7">
        <v>50</v>
      </c>
      <c r="B7" t="s">
        <v>859</v>
      </c>
      <c r="C7" t="s">
        <v>871</v>
      </c>
      <c r="D7" t="s">
        <v>872</v>
      </c>
    </row>
    <row r="8" spans="1:4">
      <c r="A8">
        <v>51</v>
      </c>
      <c r="B8" t="s">
        <v>859</v>
      </c>
      <c r="C8" t="s">
        <v>873</v>
      </c>
      <c r="D8" t="s">
        <v>874</v>
      </c>
    </row>
    <row r="9" spans="1:4">
      <c r="A9">
        <v>52</v>
      </c>
      <c r="B9" t="s">
        <v>859</v>
      </c>
      <c r="C9" t="s">
        <v>875</v>
      </c>
      <c r="D9" t="s">
        <v>876</v>
      </c>
    </row>
    <row r="10" spans="1:4">
      <c r="A10">
        <v>53</v>
      </c>
      <c r="B10" t="s">
        <v>859</v>
      </c>
      <c r="C10" t="s">
        <v>877</v>
      </c>
      <c r="D10" t="s">
        <v>878</v>
      </c>
    </row>
    <row r="11" spans="1:4">
      <c r="A11">
        <v>54</v>
      </c>
      <c r="B11" t="s">
        <v>859</v>
      </c>
      <c r="C11" t="s">
        <v>879</v>
      </c>
      <c r="D11" t="s">
        <v>880</v>
      </c>
    </row>
    <row r="12" spans="1:4">
      <c r="A12">
        <v>55</v>
      </c>
      <c r="B12" t="s">
        <v>859</v>
      </c>
      <c r="C12" t="s">
        <v>881</v>
      </c>
      <c r="D12" t="s">
        <v>882</v>
      </c>
    </row>
    <row r="13" spans="1:4">
      <c r="A13">
        <v>56</v>
      </c>
      <c r="B13" t="s">
        <v>859</v>
      </c>
      <c r="C13" t="s">
        <v>883</v>
      </c>
      <c r="D13" t="s">
        <v>884</v>
      </c>
    </row>
    <row r="14" spans="1:4">
      <c r="A14">
        <v>57</v>
      </c>
      <c r="B14" t="s">
        <v>859</v>
      </c>
      <c r="C14" t="s">
        <v>885</v>
      </c>
      <c r="D14" t="s">
        <v>886</v>
      </c>
    </row>
    <row r="15" spans="1:4">
      <c r="A15">
        <v>58</v>
      </c>
      <c r="B15" t="s">
        <v>859</v>
      </c>
      <c r="C15" t="s">
        <v>887</v>
      </c>
      <c r="D15" t="s">
        <v>888</v>
      </c>
    </row>
    <row r="16" spans="1:4">
      <c r="A16">
        <v>59</v>
      </c>
      <c r="B16" t="s">
        <v>859</v>
      </c>
      <c r="C16" t="s">
        <v>889</v>
      </c>
      <c r="D16" t="s">
        <v>890</v>
      </c>
    </row>
    <row r="17" spans="1:4">
      <c r="A17">
        <v>60</v>
      </c>
      <c r="B17" t="s">
        <v>859</v>
      </c>
      <c r="C17" t="s">
        <v>891</v>
      </c>
      <c r="D17" t="s">
        <v>892</v>
      </c>
    </row>
    <row r="18" spans="1:4">
      <c r="A18">
        <v>61</v>
      </c>
      <c r="B18" t="s">
        <v>859</v>
      </c>
      <c r="C18" t="s">
        <v>893</v>
      </c>
      <c r="D18" t="s">
        <v>894</v>
      </c>
    </row>
    <row r="19" spans="1:4">
      <c r="A19">
        <v>62</v>
      </c>
      <c r="B19" t="s">
        <v>859</v>
      </c>
      <c r="C19" t="s">
        <v>895</v>
      </c>
      <c r="D19" t="s">
        <v>896</v>
      </c>
    </row>
    <row r="20" spans="1:4">
      <c r="A20">
        <v>63</v>
      </c>
      <c r="B20" t="s">
        <v>859</v>
      </c>
      <c r="C20" t="s">
        <v>897</v>
      </c>
      <c r="D20" t="s">
        <v>898</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056"/>
  </cols>
  <sheetData>
    <row r="1" spans="1:4">
      <c r="A1" s="1056" t="s">
        <v>1206</v>
      </c>
      <c r="B1" t="s">
        <v>513</v>
      </c>
      <c r="C1" t="s">
        <v>514</v>
      </c>
      <c r="D1" t="s">
        <v>1205</v>
      </c>
    </row>
    <row r="2" spans="1:4">
      <c r="A2" s="1056">
        <v>1</v>
      </c>
      <c r="B2" t="s">
        <v>773</v>
      </c>
      <c r="C2" t="s">
        <v>773</v>
      </c>
      <c r="D2" t="s">
        <v>774</v>
      </c>
    </row>
    <row r="3" spans="1:4">
      <c r="A3" s="1056">
        <v>2</v>
      </c>
      <c r="B3" t="s">
        <v>773</v>
      </c>
      <c r="C3" t="s">
        <v>775</v>
      </c>
      <c r="D3" t="s">
        <v>776</v>
      </c>
    </row>
    <row r="4" spans="1:4">
      <c r="A4" s="1056">
        <v>3</v>
      </c>
      <c r="B4" t="s">
        <v>773</v>
      </c>
      <c r="C4" t="s">
        <v>777</v>
      </c>
      <c r="D4" t="s">
        <v>778</v>
      </c>
    </row>
    <row r="5" spans="1:4">
      <c r="A5" s="1056">
        <v>4</v>
      </c>
      <c r="B5" t="s">
        <v>773</v>
      </c>
      <c r="C5" t="s">
        <v>779</v>
      </c>
      <c r="D5" t="s">
        <v>780</v>
      </c>
    </row>
    <row r="6" spans="1:4">
      <c r="A6" s="1056">
        <v>5</v>
      </c>
      <c r="B6" t="s">
        <v>773</v>
      </c>
      <c r="C6" t="s">
        <v>781</v>
      </c>
      <c r="D6" t="s">
        <v>782</v>
      </c>
    </row>
    <row r="7" spans="1:4">
      <c r="A7" s="1056">
        <v>6</v>
      </c>
      <c r="B7" t="s">
        <v>773</v>
      </c>
      <c r="C7" t="s">
        <v>783</v>
      </c>
      <c r="D7" t="s">
        <v>784</v>
      </c>
    </row>
    <row r="8" spans="1:4">
      <c r="A8" s="1056">
        <v>7</v>
      </c>
      <c r="B8" t="s">
        <v>773</v>
      </c>
      <c r="C8" t="s">
        <v>785</v>
      </c>
      <c r="D8" t="s">
        <v>786</v>
      </c>
    </row>
    <row r="9" spans="1:4">
      <c r="A9" s="1056">
        <v>8</v>
      </c>
      <c r="B9" t="s">
        <v>773</v>
      </c>
      <c r="C9" t="s">
        <v>787</v>
      </c>
      <c r="D9" t="s">
        <v>788</v>
      </c>
    </row>
    <row r="10" spans="1:4">
      <c r="A10" s="1056">
        <v>9</v>
      </c>
      <c r="B10" t="s">
        <v>773</v>
      </c>
      <c r="C10" t="s">
        <v>789</v>
      </c>
      <c r="D10" t="s">
        <v>790</v>
      </c>
    </row>
    <row r="11" spans="1:4">
      <c r="A11" s="1056">
        <v>10</v>
      </c>
      <c r="B11" t="s">
        <v>773</v>
      </c>
      <c r="C11" t="s">
        <v>791</v>
      </c>
      <c r="D11" t="s">
        <v>792</v>
      </c>
    </row>
    <row r="12" spans="1:4">
      <c r="A12" s="1056">
        <v>11</v>
      </c>
      <c r="B12" t="s">
        <v>793</v>
      </c>
      <c r="C12" t="s">
        <v>795</v>
      </c>
      <c r="D12" t="s">
        <v>796</v>
      </c>
    </row>
    <row r="13" spans="1:4">
      <c r="A13" s="1056">
        <v>12</v>
      </c>
      <c r="B13" t="s">
        <v>793</v>
      </c>
      <c r="C13" t="s">
        <v>797</v>
      </c>
      <c r="D13" t="s">
        <v>798</v>
      </c>
    </row>
    <row r="14" spans="1:4">
      <c r="A14" s="1056">
        <v>13</v>
      </c>
      <c r="B14" t="s">
        <v>793</v>
      </c>
      <c r="C14" t="s">
        <v>799</v>
      </c>
      <c r="D14" t="s">
        <v>800</v>
      </c>
    </row>
    <row r="15" spans="1:4">
      <c r="A15" s="1056">
        <v>14</v>
      </c>
      <c r="B15" t="s">
        <v>793</v>
      </c>
      <c r="C15" t="s">
        <v>793</v>
      </c>
      <c r="D15" t="s">
        <v>794</v>
      </c>
    </row>
    <row r="16" spans="1:4">
      <c r="A16" s="1056">
        <v>15</v>
      </c>
      <c r="B16" t="s">
        <v>793</v>
      </c>
      <c r="C16" t="s">
        <v>801</v>
      </c>
      <c r="D16" t="s">
        <v>802</v>
      </c>
    </row>
    <row r="17" spans="1:4">
      <c r="A17" s="1056">
        <v>16</v>
      </c>
      <c r="B17" t="s">
        <v>793</v>
      </c>
      <c r="C17" t="s">
        <v>803</v>
      </c>
      <c r="D17" t="s">
        <v>804</v>
      </c>
    </row>
    <row r="18" spans="1:4">
      <c r="A18" s="1056">
        <v>17</v>
      </c>
      <c r="B18" t="s">
        <v>793</v>
      </c>
      <c r="C18" t="s">
        <v>805</v>
      </c>
      <c r="D18" t="s">
        <v>806</v>
      </c>
    </row>
    <row r="19" spans="1:4">
      <c r="A19" s="1056">
        <v>18</v>
      </c>
      <c r="B19" t="s">
        <v>793</v>
      </c>
      <c r="C19" t="s">
        <v>807</v>
      </c>
      <c r="D19" t="s">
        <v>808</v>
      </c>
    </row>
    <row r="20" spans="1:4">
      <c r="A20" s="1056">
        <v>19</v>
      </c>
      <c r="B20" t="s">
        <v>793</v>
      </c>
      <c r="C20" t="s">
        <v>809</v>
      </c>
      <c r="D20" t="s">
        <v>810</v>
      </c>
    </row>
    <row r="21" spans="1:4">
      <c r="A21" s="1056">
        <v>20</v>
      </c>
      <c r="B21" t="s">
        <v>793</v>
      </c>
      <c r="C21" t="s">
        <v>811</v>
      </c>
      <c r="D21" t="s">
        <v>812</v>
      </c>
    </row>
    <row r="22" spans="1:4">
      <c r="A22" s="1056">
        <v>21</v>
      </c>
      <c r="B22" t="s">
        <v>793</v>
      </c>
      <c r="C22" t="s">
        <v>813</v>
      </c>
      <c r="D22" t="s">
        <v>814</v>
      </c>
    </row>
    <row r="23" spans="1:4">
      <c r="A23" s="1056">
        <v>22</v>
      </c>
      <c r="B23" t="s">
        <v>793</v>
      </c>
      <c r="C23" t="s">
        <v>815</v>
      </c>
      <c r="D23" t="s">
        <v>816</v>
      </c>
    </row>
    <row r="24" spans="1:4">
      <c r="A24" s="1056">
        <v>23</v>
      </c>
      <c r="B24" t="s">
        <v>793</v>
      </c>
      <c r="C24" t="s">
        <v>817</v>
      </c>
      <c r="D24" t="s">
        <v>818</v>
      </c>
    </row>
    <row r="25" spans="1:4">
      <c r="A25" s="1056">
        <v>24</v>
      </c>
      <c r="B25" t="s">
        <v>793</v>
      </c>
      <c r="C25" t="s">
        <v>819</v>
      </c>
      <c r="D25" t="s">
        <v>820</v>
      </c>
    </row>
    <row r="26" spans="1:4">
      <c r="A26" s="1056">
        <v>25</v>
      </c>
      <c r="B26" t="s">
        <v>793</v>
      </c>
      <c r="C26" t="s">
        <v>821</v>
      </c>
      <c r="D26" t="s">
        <v>822</v>
      </c>
    </row>
    <row r="27" spans="1:4">
      <c r="A27" s="1056">
        <v>26</v>
      </c>
      <c r="B27" t="s">
        <v>793</v>
      </c>
      <c r="C27" t="s">
        <v>823</v>
      </c>
      <c r="D27" t="s">
        <v>824</v>
      </c>
    </row>
    <row r="28" spans="1:4">
      <c r="A28" s="1056">
        <v>27</v>
      </c>
      <c r="B28" t="s">
        <v>793</v>
      </c>
      <c r="C28" t="s">
        <v>825</v>
      </c>
      <c r="D28" t="s">
        <v>826</v>
      </c>
    </row>
    <row r="29" spans="1:4">
      <c r="A29" s="1056">
        <v>28</v>
      </c>
      <c r="B29" t="s">
        <v>827</v>
      </c>
      <c r="C29" t="s">
        <v>829</v>
      </c>
      <c r="D29" t="s">
        <v>830</v>
      </c>
    </row>
    <row r="30" spans="1:4">
      <c r="A30" s="1056">
        <v>29</v>
      </c>
      <c r="B30" t="s">
        <v>827</v>
      </c>
      <c r="C30" t="s">
        <v>827</v>
      </c>
      <c r="D30" t="s">
        <v>828</v>
      </c>
    </row>
    <row r="31" spans="1:4">
      <c r="A31" s="1056">
        <v>30</v>
      </c>
      <c r="B31" t="s">
        <v>827</v>
      </c>
      <c r="C31" t="s">
        <v>831</v>
      </c>
      <c r="D31" t="s">
        <v>832</v>
      </c>
    </row>
    <row r="32" spans="1:4">
      <c r="A32" s="1056">
        <v>31</v>
      </c>
      <c r="B32" t="s">
        <v>827</v>
      </c>
      <c r="C32" t="s">
        <v>833</v>
      </c>
      <c r="D32" t="s">
        <v>834</v>
      </c>
    </row>
    <row r="33" spans="1:4">
      <c r="A33" s="1056">
        <v>32</v>
      </c>
      <c r="B33" t="s">
        <v>827</v>
      </c>
      <c r="C33" t="s">
        <v>835</v>
      </c>
      <c r="D33" t="s">
        <v>836</v>
      </c>
    </row>
    <row r="34" spans="1:4">
      <c r="A34" s="1056">
        <v>33</v>
      </c>
      <c r="B34" t="s">
        <v>827</v>
      </c>
      <c r="C34" t="s">
        <v>837</v>
      </c>
      <c r="D34" t="s">
        <v>838</v>
      </c>
    </row>
    <row r="35" spans="1:4">
      <c r="A35" s="1056">
        <v>34</v>
      </c>
      <c r="B35" t="s">
        <v>827</v>
      </c>
      <c r="C35" t="s">
        <v>839</v>
      </c>
      <c r="D35" t="s">
        <v>840</v>
      </c>
    </row>
    <row r="36" spans="1:4">
      <c r="A36" s="1056">
        <v>35</v>
      </c>
      <c r="B36" t="s">
        <v>827</v>
      </c>
      <c r="C36" t="s">
        <v>841</v>
      </c>
      <c r="D36" t="s">
        <v>842</v>
      </c>
    </row>
    <row r="37" spans="1:4">
      <c r="A37" s="1056">
        <v>36</v>
      </c>
      <c r="B37" t="s">
        <v>827</v>
      </c>
      <c r="C37" t="s">
        <v>843</v>
      </c>
      <c r="D37" t="s">
        <v>844</v>
      </c>
    </row>
    <row r="38" spans="1:4">
      <c r="A38" s="1056">
        <v>37</v>
      </c>
      <c r="B38" t="s">
        <v>827</v>
      </c>
      <c r="C38" t="s">
        <v>845</v>
      </c>
      <c r="D38" t="s">
        <v>846</v>
      </c>
    </row>
    <row r="39" spans="1:4">
      <c r="A39" s="1056">
        <v>38</v>
      </c>
      <c r="B39" t="s">
        <v>827</v>
      </c>
      <c r="C39" t="s">
        <v>847</v>
      </c>
      <c r="D39" t="s">
        <v>848</v>
      </c>
    </row>
    <row r="40" spans="1:4">
      <c r="A40" s="1056">
        <v>39</v>
      </c>
      <c r="B40" t="s">
        <v>827</v>
      </c>
      <c r="C40" t="s">
        <v>849</v>
      </c>
      <c r="D40" t="s">
        <v>850</v>
      </c>
    </row>
    <row r="41" spans="1:4">
      <c r="A41" s="1056">
        <v>40</v>
      </c>
      <c r="B41" t="s">
        <v>827</v>
      </c>
      <c r="C41" t="s">
        <v>851</v>
      </c>
      <c r="D41" t="s">
        <v>852</v>
      </c>
    </row>
    <row r="42" spans="1:4">
      <c r="A42" s="1056">
        <v>41</v>
      </c>
      <c r="B42" t="s">
        <v>827</v>
      </c>
      <c r="C42" t="s">
        <v>853</v>
      </c>
      <c r="D42" t="s">
        <v>854</v>
      </c>
    </row>
    <row r="43" spans="1:4">
      <c r="A43" s="1056">
        <v>42</v>
      </c>
      <c r="B43" t="s">
        <v>827</v>
      </c>
      <c r="C43" t="s">
        <v>855</v>
      </c>
      <c r="D43" t="s">
        <v>856</v>
      </c>
    </row>
    <row r="44" spans="1:4">
      <c r="A44" s="1056">
        <v>43</v>
      </c>
      <c r="B44" t="s">
        <v>827</v>
      </c>
      <c r="C44" t="s">
        <v>857</v>
      </c>
      <c r="D44" t="s">
        <v>858</v>
      </c>
    </row>
    <row r="45" spans="1:4">
      <c r="A45" s="1056">
        <v>44</v>
      </c>
      <c r="B45" t="s">
        <v>859</v>
      </c>
      <c r="C45" t="s">
        <v>861</v>
      </c>
      <c r="D45" t="s">
        <v>862</v>
      </c>
    </row>
    <row r="46" spans="1:4">
      <c r="A46" s="1056">
        <v>45</v>
      </c>
      <c r="B46" t="s">
        <v>859</v>
      </c>
      <c r="C46" t="s">
        <v>863</v>
      </c>
      <c r="D46" t="s">
        <v>864</v>
      </c>
    </row>
    <row r="47" spans="1:4">
      <c r="A47" s="1056">
        <v>46</v>
      </c>
      <c r="B47" t="s">
        <v>859</v>
      </c>
      <c r="C47" t="s">
        <v>859</v>
      </c>
      <c r="D47" t="s">
        <v>860</v>
      </c>
    </row>
    <row r="48" spans="1:4">
      <c r="A48" s="1056">
        <v>47</v>
      </c>
      <c r="B48" t="s">
        <v>859</v>
      </c>
      <c r="C48" t="s">
        <v>865</v>
      </c>
      <c r="D48" t="s">
        <v>866</v>
      </c>
    </row>
    <row r="49" spans="1:4">
      <c r="A49" s="1056">
        <v>48</v>
      </c>
      <c r="B49" t="s">
        <v>859</v>
      </c>
      <c r="C49" t="s">
        <v>867</v>
      </c>
      <c r="D49" t="s">
        <v>868</v>
      </c>
    </row>
    <row r="50" spans="1:4">
      <c r="A50" s="1056">
        <v>49</v>
      </c>
      <c r="B50" t="s">
        <v>859</v>
      </c>
      <c r="C50" t="s">
        <v>869</v>
      </c>
      <c r="D50" t="s">
        <v>870</v>
      </c>
    </row>
    <row r="51" spans="1:4">
      <c r="A51" s="1056">
        <v>50</v>
      </c>
      <c r="B51" t="s">
        <v>859</v>
      </c>
      <c r="C51" t="s">
        <v>871</v>
      </c>
      <c r="D51" t="s">
        <v>872</v>
      </c>
    </row>
    <row r="52" spans="1:4">
      <c r="A52" s="1056">
        <v>51</v>
      </c>
      <c r="B52" t="s">
        <v>859</v>
      </c>
      <c r="C52" t="s">
        <v>873</v>
      </c>
      <c r="D52" t="s">
        <v>874</v>
      </c>
    </row>
    <row r="53" spans="1:4">
      <c r="A53" s="1056">
        <v>52</v>
      </c>
      <c r="B53" t="s">
        <v>859</v>
      </c>
      <c r="C53" t="s">
        <v>875</v>
      </c>
      <c r="D53" t="s">
        <v>876</v>
      </c>
    </row>
    <row r="54" spans="1:4">
      <c r="A54" s="1056">
        <v>53</v>
      </c>
      <c r="B54" t="s">
        <v>859</v>
      </c>
      <c r="C54" t="s">
        <v>877</v>
      </c>
      <c r="D54" t="s">
        <v>878</v>
      </c>
    </row>
    <row r="55" spans="1:4">
      <c r="A55" s="1056">
        <v>54</v>
      </c>
      <c r="B55" t="s">
        <v>859</v>
      </c>
      <c r="C55" t="s">
        <v>879</v>
      </c>
      <c r="D55" t="s">
        <v>880</v>
      </c>
    </row>
    <row r="56" spans="1:4">
      <c r="A56" s="1056">
        <v>55</v>
      </c>
      <c r="B56" t="s">
        <v>859</v>
      </c>
      <c r="C56" t="s">
        <v>881</v>
      </c>
      <c r="D56" t="s">
        <v>882</v>
      </c>
    </row>
    <row r="57" spans="1:4">
      <c r="A57" s="1056">
        <v>56</v>
      </c>
      <c r="B57" t="s">
        <v>859</v>
      </c>
      <c r="C57" t="s">
        <v>883</v>
      </c>
      <c r="D57" t="s">
        <v>884</v>
      </c>
    </row>
    <row r="58" spans="1:4">
      <c r="A58" s="1056">
        <v>57</v>
      </c>
      <c r="B58" t="s">
        <v>859</v>
      </c>
      <c r="C58" t="s">
        <v>885</v>
      </c>
      <c r="D58" t="s">
        <v>886</v>
      </c>
    </row>
    <row r="59" spans="1:4">
      <c r="A59" s="1056">
        <v>58</v>
      </c>
      <c r="B59" t="s">
        <v>859</v>
      </c>
      <c r="C59" t="s">
        <v>887</v>
      </c>
      <c r="D59" t="s">
        <v>888</v>
      </c>
    </row>
    <row r="60" spans="1:4">
      <c r="A60" s="1056">
        <v>59</v>
      </c>
      <c r="B60" t="s">
        <v>859</v>
      </c>
      <c r="C60" t="s">
        <v>889</v>
      </c>
      <c r="D60" t="s">
        <v>890</v>
      </c>
    </row>
    <row r="61" spans="1:4">
      <c r="A61" s="1056">
        <v>60</v>
      </c>
      <c r="B61" t="s">
        <v>859</v>
      </c>
      <c r="C61" t="s">
        <v>891</v>
      </c>
      <c r="D61" t="s">
        <v>892</v>
      </c>
    </row>
    <row r="62" spans="1:4">
      <c r="A62" s="1056">
        <v>61</v>
      </c>
      <c r="B62" t="s">
        <v>859</v>
      </c>
      <c r="C62" t="s">
        <v>893</v>
      </c>
      <c r="D62" t="s">
        <v>894</v>
      </c>
    </row>
    <row r="63" spans="1:4">
      <c r="A63" s="1056">
        <v>62</v>
      </c>
      <c r="B63" t="s">
        <v>859</v>
      </c>
      <c r="C63" t="s">
        <v>895</v>
      </c>
      <c r="D63" t="s">
        <v>896</v>
      </c>
    </row>
    <row r="64" spans="1:4">
      <c r="A64" s="1056">
        <v>63</v>
      </c>
      <c r="B64" t="s">
        <v>859</v>
      </c>
      <c r="C64" t="s">
        <v>897</v>
      </c>
      <c r="D64" t="s">
        <v>898</v>
      </c>
    </row>
    <row r="65" spans="1:4">
      <c r="A65" s="1056">
        <v>64</v>
      </c>
      <c r="B65" t="s">
        <v>899</v>
      </c>
      <c r="C65" t="s">
        <v>899</v>
      </c>
      <c r="D65" t="s">
        <v>900</v>
      </c>
    </row>
    <row r="66" spans="1:4">
      <c r="A66" s="1056">
        <v>65</v>
      </c>
      <c r="B66" t="s">
        <v>899</v>
      </c>
      <c r="C66" t="s">
        <v>901</v>
      </c>
      <c r="D66" t="s">
        <v>902</v>
      </c>
    </row>
    <row r="67" spans="1:4">
      <c r="A67" s="1056">
        <v>66</v>
      </c>
      <c r="B67" t="s">
        <v>899</v>
      </c>
      <c r="C67" t="s">
        <v>903</v>
      </c>
      <c r="D67" t="s">
        <v>904</v>
      </c>
    </row>
    <row r="68" spans="1:4">
      <c r="A68" s="1056">
        <v>67</v>
      </c>
      <c r="B68" t="s">
        <v>899</v>
      </c>
      <c r="C68" t="s">
        <v>905</v>
      </c>
      <c r="D68" t="s">
        <v>906</v>
      </c>
    </row>
    <row r="69" spans="1:4">
      <c r="A69" s="1056">
        <v>68</v>
      </c>
      <c r="B69" t="s">
        <v>899</v>
      </c>
      <c r="C69" t="s">
        <v>907</v>
      </c>
      <c r="D69" t="s">
        <v>908</v>
      </c>
    </row>
    <row r="70" spans="1:4">
      <c r="A70" s="1056">
        <v>69</v>
      </c>
      <c r="B70" t="s">
        <v>899</v>
      </c>
      <c r="C70" t="s">
        <v>909</v>
      </c>
      <c r="D70" t="s">
        <v>910</v>
      </c>
    </row>
    <row r="71" spans="1:4">
      <c r="A71" s="1056">
        <v>70</v>
      </c>
      <c r="B71" t="s">
        <v>899</v>
      </c>
      <c r="C71" t="s">
        <v>911</v>
      </c>
      <c r="D71" t="s">
        <v>912</v>
      </c>
    </row>
    <row r="72" spans="1:4">
      <c r="A72" s="1056">
        <v>71</v>
      </c>
      <c r="B72" t="s">
        <v>899</v>
      </c>
      <c r="C72" t="s">
        <v>913</v>
      </c>
      <c r="D72" t="s">
        <v>914</v>
      </c>
    </row>
    <row r="73" spans="1:4">
      <c r="A73" s="1056">
        <v>72</v>
      </c>
      <c r="B73" t="s">
        <v>899</v>
      </c>
      <c r="C73" t="s">
        <v>915</v>
      </c>
      <c r="D73" t="s">
        <v>916</v>
      </c>
    </row>
    <row r="74" spans="1:4">
      <c r="A74" s="1056">
        <v>73</v>
      </c>
      <c r="B74" t="s">
        <v>899</v>
      </c>
      <c r="C74" t="s">
        <v>917</v>
      </c>
      <c r="D74" t="s">
        <v>918</v>
      </c>
    </row>
    <row r="75" spans="1:4">
      <c r="A75" s="1056">
        <v>74</v>
      </c>
      <c r="B75" t="s">
        <v>899</v>
      </c>
      <c r="C75" t="s">
        <v>919</v>
      </c>
      <c r="D75" t="s">
        <v>920</v>
      </c>
    </row>
    <row r="76" spans="1:4">
      <c r="A76" s="1056">
        <v>75</v>
      </c>
      <c r="B76" t="s">
        <v>899</v>
      </c>
      <c r="C76" t="s">
        <v>921</v>
      </c>
      <c r="D76" t="s">
        <v>922</v>
      </c>
    </row>
    <row r="77" spans="1:4">
      <c r="A77" s="1056">
        <v>76</v>
      </c>
      <c r="B77" t="s">
        <v>899</v>
      </c>
      <c r="C77" t="s">
        <v>923</v>
      </c>
      <c r="D77" t="s">
        <v>924</v>
      </c>
    </row>
    <row r="78" spans="1:4">
      <c r="A78" s="1056">
        <v>77</v>
      </c>
      <c r="B78" t="s">
        <v>925</v>
      </c>
      <c r="C78" t="s">
        <v>927</v>
      </c>
      <c r="D78" t="s">
        <v>928</v>
      </c>
    </row>
    <row r="79" spans="1:4">
      <c r="A79" s="1056">
        <v>78</v>
      </c>
      <c r="B79" t="s">
        <v>925</v>
      </c>
      <c r="C79" t="s">
        <v>929</v>
      </c>
      <c r="D79" t="s">
        <v>930</v>
      </c>
    </row>
    <row r="80" spans="1:4">
      <c r="A80" s="1056">
        <v>79</v>
      </c>
      <c r="B80" t="s">
        <v>925</v>
      </c>
      <c r="C80" t="s">
        <v>931</v>
      </c>
      <c r="D80" t="s">
        <v>932</v>
      </c>
    </row>
    <row r="81" spans="1:4">
      <c r="A81" s="1056">
        <v>80</v>
      </c>
      <c r="B81" t="s">
        <v>925</v>
      </c>
      <c r="C81" t="s">
        <v>933</v>
      </c>
      <c r="D81" t="s">
        <v>934</v>
      </c>
    </row>
    <row r="82" spans="1:4">
      <c r="A82" s="1056">
        <v>81</v>
      </c>
      <c r="B82" t="s">
        <v>925</v>
      </c>
      <c r="C82" t="s">
        <v>925</v>
      </c>
      <c r="D82" t="s">
        <v>926</v>
      </c>
    </row>
    <row r="83" spans="1:4">
      <c r="A83" s="1056">
        <v>82</v>
      </c>
      <c r="B83" t="s">
        <v>925</v>
      </c>
      <c r="C83" t="s">
        <v>935</v>
      </c>
      <c r="D83" t="s">
        <v>936</v>
      </c>
    </row>
    <row r="84" spans="1:4">
      <c r="A84" s="1056">
        <v>83</v>
      </c>
      <c r="B84" t="s">
        <v>925</v>
      </c>
      <c r="C84" t="s">
        <v>937</v>
      </c>
      <c r="D84" t="s">
        <v>938</v>
      </c>
    </row>
    <row r="85" spans="1:4">
      <c r="A85" s="1056">
        <v>84</v>
      </c>
      <c r="B85" t="s">
        <v>925</v>
      </c>
      <c r="C85" t="s">
        <v>939</v>
      </c>
      <c r="D85" t="s">
        <v>940</v>
      </c>
    </row>
    <row r="86" spans="1:4">
      <c r="A86" s="1056">
        <v>85</v>
      </c>
      <c r="B86" t="s">
        <v>925</v>
      </c>
      <c r="C86" t="s">
        <v>941</v>
      </c>
      <c r="D86" t="s">
        <v>942</v>
      </c>
    </row>
    <row r="87" spans="1:4">
      <c r="A87" s="1056">
        <v>86</v>
      </c>
      <c r="B87" t="s">
        <v>925</v>
      </c>
      <c r="C87" t="s">
        <v>943</v>
      </c>
      <c r="D87" t="s">
        <v>944</v>
      </c>
    </row>
    <row r="88" spans="1:4">
      <c r="A88" s="1056">
        <v>87</v>
      </c>
      <c r="B88" t="s">
        <v>925</v>
      </c>
      <c r="C88" t="s">
        <v>945</v>
      </c>
      <c r="D88" t="s">
        <v>946</v>
      </c>
    </row>
    <row r="89" spans="1:4">
      <c r="A89" s="1056">
        <v>88</v>
      </c>
      <c r="B89" t="s">
        <v>925</v>
      </c>
      <c r="C89" t="s">
        <v>947</v>
      </c>
      <c r="D89" t="s">
        <v>948</v>
      </c>
    </row>
    <row r="90" spans="1:4">
      <c r="A90" s="1056">
        <v>89</v>
      </c>
      <c r="B90" t="s">
        <v>925</v>
      </c>
      <c r="C90" t="s">
        <v>949</v>
      </c>
      <c r="D90" t="s">
        <v>950</v>
      </c>
    </row>
    <row r="91" spans="1:4">
      <c r="A91" s="1056">
        <v>90</v>
      </c>
      <c r="B91" t="s">
        <v>925</v>
      </c>
      <c r="C91" t="s">
        <v>951</v>
      </c>
      <c r="D91" t="s">
        <v>952</v>
      </c>
    </row>
    <row r="92" spans="1:4">
      <c r="A92" s="1056">
        <v>91</v>
      </c>
      <c r="B92" t="s">
        <v>925</v>
      </c>
      <c r="C92" t="s">
        <v>953</v>
      </c>
      <c r="D92" t="s">
        <v>954</v>
      </c>
    </row>
    <row r="93" spans="1:4">
      <c r="A93" s="1056">
        <v>92</v>
      </c>
      <c r="B93" t="s">
        <v>925</v>
      </c>
      <c r="C93" t="s">
        <v>955</v>
      </c>
      <c r="D93" t="s">
        <v>956</v>
      </c>
    </row>
    <row r="94" spans="1:4">
      <c r="A94" s="1056">
        <v>93</v>
      </c>
      <c r="B94" t="s">
        <v>925</v>
      </c>
      <c r="C94" t="s">
        <v>957</v>
      </c>
      <c r="D94" t="s">
        <v>958</v>
      </c>
    </row>
    <row r="95" spans="1:4">
      <c r="A95" s="1056">
        <v>94</v>
      </c>
      <c r="B95" t="s">
        <v>925</v>
      </c>
      <c r="C95" t="s">
        <v>959</v>
      </c>
      <c r="D95" t="s">
        <v>960</v>
      </c>
    </row>
    <row r="96" spans="1:4">
      <c r="A96" s="1056">
        <v>95</v>
      </c>
      <c r="B96" t="s">
        <v>961</v>
      </c>
      <c r="C96" t="s">
        <v>963</v>
      </c>
      <c r="D96" t="s">
        <v>964</v>
      </c>
    </row>
    <row r="97" spans="1:4">
      <c r="A97" s="1056">
        <v>96</v>
      </c>
      <c r="B97" t="s">
        <v>961</v>
      </c>
      <c r="C97" t="s">
        <v>965</v>
      </c>
      <c r="D97" t="s">
        <v>966</v>
      </c>
    </row>
    <row r="98" spans="1:4">
      <c r="A98" s="1056">
        <v>97</v>
      </c>
      <c r="B98" t="s">
        <v>961</v>
      </c>
      <c r="C98" t="s">
        <v>967</v>
      </c>
      <c r="D98" t="s">
        <v>968</v>
      </c>
    </row>
    <row r="99" spans="1:4">
      <c r="A99" s="1056">
        <v>98</v>
      </c>
      <c r="B99" t="s">
        <v>961</v>
      </c>
      <c r="C99" t="s">
        <v>961</v>
      </c>
      <c r="D99" t="s">
        <v>962</v>
      </c>
    </row>
    <row r="100" spans="1:4">
      <c r="A100" s="1056">
        <v>99</v>
      </c>
      <c r="B100" t="s">
        <v>961</v>
      </c>
      <c r="C100" t="s">
        <v>969</v>
      </c>
      <c r="D100" t="s">
        <v>970</v>
      </c>
    </row>
    <row r="101" spans="1:4">
      <c r="A101" s="1056">
        <v>100</v>
      </c>
      <c r="B101" t="s">
        <v>961</v>
      </c>
      <c r="C101" t="s">
        <v>971</v>
      </c>
      <c r="D101" t="s">
        <v>972</v>
      </c>
    </row>
    <row r="102" spans="1:4">
      <c r="A102" s="1056">
        <v>101</v>
      </c>
      <c r="B102" t="s">
        <v>961</v>
      </c>
      <c r="C102" t="s">
        <v>973</v>
      </c>
      <c r="D102" t="s">
        <v>974</v>
      </c>
    </row>
    <row r="103" spans="1:4">
      <c r="A103" s="1056">
        <v>102</v>
      </c>
      <c r="B103" t="s">
        <v>961</v>
      </c>
      <c r="C103" t="s">
        <v>975</v>
      </c>
      <c r="D103" t="s">
        <v>976</v>
      </c>
    </row>
    <row r="104" spans="1:4">
      <c r="A104" s="1056">
        <v>103</v>
      </c>
      <c r="B104" t="s">
        <v>961</v>
      </c>
      <c r="C104" t="s">
        <v>977</v>
      </c>
      <c r="D104" t="s">
        <v>978</v>
      </c>
    </row>
    <row r="105" spans="1:4">
      <c r="A105" s="1056">
        <v>104</v>
      </c>
      <c r="B105" t="s">
        <v>961</v>
      </c>
      <c r="C105" t="s">
        <v>979</v>
      </c>
      <c r="D105" t="s">
        <v>980</v>
      </c>
    </row>
    <row r="106" spans="1:4">
      <c r="A106" s="1056">
        <v>105</v>
      </c>
      <c r="B106" t="s">
        <v>961</v>
      </c>
      <c r="C106" t="s">
        <v>981</v>
      </c>
      <c r="D106" t="s">
        <v>982</v>
      </c>
    </row>
    <row r="107" spans="1:4">
      <c r="A107" s="1056">
        <v>106</v>
      </c>
      <c r="B107" t="s">
        <v>961</v>
      </c>
      <c r="C107" t="s">
        <v>983</v>
      </c>
      <c r="D107" t="s">
        <v>984</v>
      </c>
    </row>
    <row r="108" spans="1:4">
      <c r="A108" s="1056">
        <v>107</v>
      </c>
      <c r="B108" t="s">
        <v>985</v>
      </c>
      <c r="C108" t="s">
        <v>987</v>
      </c>
      <c r="D108" t="s">
        <v>988</v>
      </c>
    </row>
    <row r="109" spans="1:4">
      <c r="A109" s="1056">
        <v>108</v>
      </c>
      <c r="B109" t="s">
        <v>985</v>
      </c>
      <c r="C109" t="s">
        <v>989</v>
      </c>
      <c r="D109" t="s">
        <v>990</v>
      </c>
    </row>
    <row r="110" spans="1:4">
      <c r="A110" s="1056">
        <v>109</v>
      </c>
      <c r="B110" t="s">
        <v>985</v>
      </c>
      <c r="C110" t="s">
        <v>985</v>
      </c>
      <c r="D110" t="s">
        <v>986</v>
      </c>
    </row>
    <row r="111" spans="1:4">
      <c r="A111" s="1056">
        <v>110</v>
      </c>
      <c r="B111" t="s">
        <v>985</v>
      </c>
      <c r="C111" t="s">
        <v>991</v>
      </c>
      <c r="D111" t="s">
        <v>992</v>
      </c>
    </row>
    <row r="112" spans="1:4">
      <c r="A112" s="1056">
        <v>111</v>
      </c>
      <c r="B112" t="s">
        <v>985</v>
      </c>
      <c r="C112" t="s">
        <v>993</v>
      </c>
      <c r="D112" t="s">
        <v>994</v>
      </c>
    </row>
    <row r="113" spans="1:4">
      <c r="A113" s="1056">
        <v>112</v>
      </c>
      <c r="B113" t="s">
        <v>985</v>
      </c>
      <c r="C113" t="s">
        <v>995</v>
      </c>
      <c r="D113" t="s">
        <v>996</v>
      </c>
    </row>
    <row r="114" spans="1:4">
      <c r="A114" s="1056">
        <v>113</v>
      </c>
      <c r="B114" t="s">
        <v>985</v>
      </c>
      <c r="C114" t="s">
        <v>997</v>
      </c>
      <c r="D114" t="s">
        <v>998</v>
      </c>
    </row>
    <row r="115" spans="1:4">
      <c r="A115" s="1056">
        <v>114</v>
      </c>
      <c r="B115" t="s">
        <v>999</v>
      </c>
      <c r="C115" t="s">
        <v>999</v>
      </c>
      <c r="D115" t="s">
        <v>1000</v>
      </c>
    </row>
    <row r="116" spans="1:4">
      <c r="A116" s="1056">
        <v>115</v>
      </c>
      <c r="B116" t="s">
        <v>999</v>
      </c>
      <c r="C116" t="s">
        <v>1001</v>
      </c>
      <c r="D116" t="s">
        <v>1002</v>
      </c>
    </row>
    <row r="117" spans="1:4">
      <c r="A117" s="1056">
        <v>116</v>
      </c>
      <c r="B117" t="s">
        <v>999</v>
      </c>
      <c r="C117" t="s">
        <v>1003</v>
      </c>
      <c r="D117" t="s">
        <v>1004</v>
      </c>
    </row>
    <row r="118" spans="1:4">
      <c r="A118" s="1056">
        <v>117</v>
      </c>
      <c r="B118" t="s">
        <v>999</v>
      </c>
      <c r="C118" t="s">
        <v>1005</v>
      </c>
      <c r="D118" t="s">
        <v>1006</v>
      </c>
    </row>
    <row r="119" spans="1:4">
      <c r="A119" s="1056">
        <v>118</v>
      </c>
      <c r="B119" t="s">
        <v>999</v>
      </c>
      <c r="C119" t="s">
        <v>1007</v>
      </c>
      <c r="D119" t="s">
        <v>1008</v>
      </c>
    </row>
    <row r="120" spans="1:4">
      <c r="A120" s="1056">
        <v>119</v>
      </c>
      <c r="B120" t="s">
        <v>999</v>
      </c>
      <c r="C120" t="s">
        <v>1009</v>
      </c>
      <c r="D120" t="s">
        <v>1010</v>
      </c>
    </row>
    <row r="121" spans="1:4">
      <c r="A121" s="1056">
        <v>120</v>
      </c>
      <c r="B121" t="s">
        <v>999</v>
      </c>
      <c r="C121" t="s">
        <v>1011</v>
      </c>
      <c r="D121" t="s">
        <v>1012</v>
      </c>
    </row>
    <row r="122" spans="1:4">
      <c r="A122" s="1056">
        <v>121</v>
      </c>
      <c r="B122" t="s">
        <v>999</v>
      </c>
      <c r="C122" t="s">
        <v>1013</v>
      </c>
      <c r="D122" t="s">
        <v>1014</v>
      </c>
    </row>
    <row r="123" spans="1:4">
      <c r="A123" s="1056">
        <v>122</v>
      </c>
      <c r="B123" t="s">
        <v>999</v>
      </c>
      <c r="C123" t="s">
        <v>1015</v>
      </c>
      <c r="D123" t="s">
        <v>1016</v>
      </c>
    </row>
    <row r="124" spans="1:4">
      <c r="A124" s="1056">
        <v>123</v>
      </c>
      <c r="B124" t="s">
        <v>999</v>
      </c>
      <c r="C124" t="s">
        <v>1017</v>
      </c>
      <c r="D124" t="s">
        <v>1018</v>
      </c>
    </row>
    <row r="125" spans="1:4">
      <c r="A125" s="1056">
        <v>124</v>
      </c>
      <c r="B125" t="s">
        <v>999</v>
      </c>
      <c r="C125" t="s">
        <v>1019</v>
      </c>
      <c r="D125" t="s">
        <v>1020</v>
      </c>
    </row>
    <row r="126" spans="1:4">
      <c r="A126" s="1056">
        <v>125</v>
      </c>
      <c r="B126" t="s">
        <v>999</v>
      </c>
      <c r="C126" t="s">
        <v>1021</v>
      </c>
      <c r="D126" t="s">
        <v>1022</v>
      </c>
    </row>
    <row r="127" spans="1:4">
      <c r="A127" s="1056">
        <v>126</v>
      </c>
      <c r="B127" t="s">
        <v>1023</v>
      </c>
      <c r="C127" t="s">
        <v>1025</v>
      </c>
      <c r="D127" t="s">
        <v>1026</v>
      </c>
    </row>
    <row r="128" spans="1:4">
      <c r="A128" s="1056">
        <v>127</v>
      </c>
      <c r="B128" t="s">
        <v>1023</v>
      </c>
      <c r="C128" t="s">
        <v>1027</v>
      </c>
      <c r="D128" t="s">
        <v>1028</v>
      </c>
    </row>
    <row r="129" spans="1:4">
      <c r="A129" s="1056">
        <v>128</v>
      </c>
      <c r="B129" t="s">
        <v>1023</v>
      </c>
      <c r="C129" t="s">
        <v>1023</v>
      </c>
      <c r="D129" t="s">
        <v>1024</v>
      </c>
    </row>
    <row r="130" spans="1:4">
      <c r="A130" s="1056">
        <v>129</v>
      </c>
      <c r="B130" t="s">
        <v>1023</v>
      </c>
      <c r="C130" t="s">
        <v>1029</v>
      </c>
      <c r="D130" t="s">
        <v>1030</v>
      </c>
    </row>
    <row r="131" spans="1:4">
      <c r="A131" s="1056">
        <v>130</v>
      </c>
      <c r="B131" t="s">
        <v>1023</v>
      </c>
      <c r="C131" t="s">
        <v>1031</v>
      </c>
      <c r="D131" t="s">
        <v>1032</v>
      </c>
    </row>
    <row r="132" spans="1:4">
      <c r="A132" s="1056">
        <v>131</v>
      </c>
      <c r="B132" t="s">
        <v>1023</v>
      </c>
      <c r="C132" t="s">
        <v>1033</v>
      </c>
      <c r="D132" t="s">
        <v>1034</v>
      </c>
    </row>
    <row r="133" spans="1:4">
      <c r="A133" s="1056">
        <v>132</v>
      </c>
      <c r="B133" t="s">
        <v>1035</v>
      </c>
      <c r="C133" t="s">
        <v>1037</v>
      </c>
      <c r="D133" t="s">
        <v>1038</v>
      </c>
    </row>
    <row r="134" spans="1:4">
      <c r="A134" s="1056">
        <v>133</v>
      </c>
      <c r="B134" t="s">
        <v>1035</v>
      </c>
      <c r="C134" t="s">
        <v>1039</v>
      </c>
      <c r="D134" t="s">
        <v>1040</v>
      </c>
    </row>
    <row r="135" spans="1:4">
      <c r="A135" s="1056">
        <v>134</v>
      </c>
      <c r="B135" t="s">
        <v>1035</v>
      </c>
      <c r="C135" t="s">
        <v>1041</v>
      </c>
      <c r="D135" t="s">
        <v>1042</v>
      </c>
    </row>
    <row r="136" spans="1:4">
      <c r="A136" s="1056">
        <v>135</v>
      </c>
      <c r="B136" t="s">
        <v>1035</v>
      </c>
      <c r="C136" t="s">
        <v>1043</v>
      </c>
      <c r="D136" t="s">
        <v>1044</v>
      </c>
    </row>
    <row r="137" spans="1:4">
      <c r="A137" s="1056">
        <v>136</v>
      </c>
      <c r="B137" t="s">
        <v>1035</v>
      </c>
      <c r="C137" t="s">
        <v>1045</v>
      </c>
      <c r="D137" t="s">
        <v>1046</v>
      </c>
    </row>
    <row r="138" spans="1:4">
      <c r="A138" s="1056">
        <v>137</v>
      </c>
      <c r="B138" t="s">
        <v>1035</v>
      </c>
      <c r="C138" t="s">
        <v>1047</v>
      </c>
      <c r="D138" t="s">
        <v>1048</v>
      </c>
    </row>
    <row r="139" spans="1:4">
      <c r="A139" s="1056">
        <v>138</v>
      </c>
      <c r="B139" t="s">
        <v>1035</v>
      </c>
      <c r="C139" t="s">
        <v>1049</v>
      </c>
      <c r="D139" t="s">
        <v>1050</v>
      </c>
    </row>
    <row r="140" spans="1:4">
      <c r="A140" s="1056">
        <v>139</v>
      </c>
      <c r="B140" t="s">
        <v>1035</v>
      </c>
      <c r="C140" t="s">
        <v>1051</v>
      </c>
      <c r="D140" t="s">
        <v>1052</v>
      </c>
    </row>
    <row r="141" spans="1:4">
      <c r="A141" s="1056">
        <v>140</v>
      </c>
      <c r="B141" t="s">
        <v>1035</v>
      </c>
      <c r="C141" t="s">
        <v>1053</v>
      </c>
      <c r="D141" t="s">
        <v>1054</v>
      </c>
    </row>
    <row r="142" spans="1:4">
      <c r="A142" s="1056">
        <v>141</v>
      </c>
      <c r="B142" t="s">
        <v>1035</v>
      </c>
      <c r="C142" t="s">
        <v>1035</v>
      </c>
      <c r="D142" t="s">
        <v>1036</v>
      </c>
    </row>
    <row r="143" spans="1:4">
      <c r="A143" s="1056">
        <v>142</v>
      </c>
      <c r="B143" t="s">
        <v>1035</v>
      </c>
      <c r="C143" t="s">
        <v>1055</v>
      </c>
      <c r="D143" t="s">
        <v>1056</v>
      </c>
    </row>
    <row r="144" spans="1:4">
      <c r="A144" s="1056">
        <v>143</v>
      </c>
      <c r="B144" t="s">
        <v>1035</v>
      </c>
      <c r="C144" t="s">
        <v>1057</v>
      </c>
      <c r="D144" t="s">
        <v>1058</v>
      </c>
    </row>
    <row r="145" spans="1:4">
      <c r="A145" s="1056">
        <v>144</v>
      </c>
      <c r="B145" t="s">
        <v>1035</v>
      </c>
      <c r="C145" t="s">
        <v>1059</v>
      </c>
      <c r="D145" t="s">
        <v>1060</v>
      </c>
    </row>
    <row r="146" spans="1:4">
      <c r="A146" s="1056">
        <v>145</v>
      </c>
      <c r="B146" t="s">
        <v>1035</v>
      </c>
      <c r="C146" t="s">
        <v>1061</v>
      </c>
      <c r="D146" t="s">
        <v>1062</v>
      </c>
    </row>
    <row r="147" spans="1:4">
      <c r="A147" s="1056">
        <v>146</v>
      </c>
      <c r="B147" t="s">
        <v>1035</v>
      </c>
      <c r="C147" t="s">
        <v>1063</v>
      </c>
      <c r="D147" t="s">
        <v>1064</v>
      </c>
    </row>
    <row r="148" spans="1:4">
      <c r="A148" s="1056">
        <v>147</v>
      </c>
      <c r="B148" t="s">
        <v>1035</v>
      </c>
      <c r="C148" t="s">
        <v>1065</v>
      </c>
      <c r="D148" t="s">
        <v>1066</v>
      </c>
    </row>
    <row r="149" spans="1:4">
      <c r="A149" s="1056">
        <v>148</v>
      </c>
      <c r="B149" t="s">
        <v>1067</v>
      </c>
      <c r="C149" t="s">
        <v>1069</v>
      </c>
      <c r="D149" t="s">
        <v>1070</v>
      </c>
    </row>
    <row r="150" spans="1:4">
      <c r="A150" s="1056">
        <v>149</v>
      </c>
      <c r="B150" t="s">
        <v>1067</v>
      </c>
      <c r="C150" t="s">
        <v>1071</v>
      </c>
      <c r="D150" t="s">
        <v>1072</v>
      </c>
    </row>
    <row r="151" spans="1:4">
      <c r="A151" s="1056">
        <v>150</v>
      </c>
      <c r="B151" t="s">
        <v>1067</v>
      </c>
      <c r="C151" t="s">
        <v>1073</v>
      </c>
      <c r="D151" t="s">
        <v>1074</v>
      </c>
    </row>
    <row r="152" spans="1:4">
      <c r="A152" s="1056">
        <v>151</v>
      </c>
      <c r="B152" t="s">
        <v>1067</v>
      </c>
      <c r="C152" t="s">
        <v>1075</v>
      </c>
      <c r="D152" t="s">
        <v>1076</v>
      </c>
    </row>
    <row r="153" spans="1:4">
      <c r="A153" s="1056">
        <v>152</v>
      </c>
      <c r="B153" t="s">
        <v>1067</v>
      </c>
      <c r="C153" t="s">
        <v>1067</v>
      </c>
      <c r="D153" t="s">
        <v>1068</v>
      </c>
    </row>
    <row r="154" spans="1:4">
      <c r="A154" s="1056">
        <v>153</v>
      </c>
      <c r="B154" t="s">
        <v>1067</v>
      </c>
      <c r="C154" t="s">
        <v>1077</v>
      </c>
      <c r="D154" t="s">
        <v>1078</v>
      </c>
    </row>
    <row r="155" spans="1:4">
      <c r="A155" s="1056">
        <v>154</v>
      </c>
      <c r="B155" t="s">
        <v>1067</v>
      </c>
      <c r="C155" t="s">
        <v>1079</v>
      </c>
      <c r="D155" t="s">
        <v>1080</v>
      </c>
    </row>
    <row r="156" spans="1:4">
      <c r="A156" s="1056">
        <v>155</v>
      </c>
      <c r="B156" t="s">
        <v>1067</v>
      </c>
      <c r="C156" t="s">
        <v>1081</v>
      </c>
      <c r="D156" t="s">
        <v>1082</v>
      </c>
    </row>
    <row r="157" spans="1:4">
      <c r="A157" s="1056">
        <v>156</v>
      </c>
      <c r="B157" t="s">
        <v>1067</v>
      </c>
      <c r="C157" t="s">
        <v>1083</v>
      </c>
      <c r="D157" t="s">
        <v>1084</v>
      </c>
    </row>
    <row r="158" spans="1:4">
      <c r="A158" s="1056">
        <v>157</v>
      </c>
      <c r="B158" t="s">
        <v>1067</v>
      </c>
      <c r="C158" t="s">
        <v>1085</v>
      </c>
      <c r="D158" t="s">
        <v>1086</v>
      </c>
    </row>
    <row r="159" spans="1:4">
      <c r="A159" s="1056">
        <v>158</v>
      </c>
      <c r="B159" t="s">
        <v>1067</v>
      </c>
      <c r="C159" t="s">
        <v>1087</v>
      </c>
      <c r="D159" t="s">
        <v>1088</v>
      </c>
    </row>
    <row r="160" spans="1:4">
      <c r="A160" s="1056">
        <v>159</v>
      </c>
      <c r="B160" t="s">
        <v>1067</v>
      </c>
      <c r="C160" t="s">
        <v>1089</v>
      </c>
      <c r="D160" t="s">
        <v>1090</v>
      </c>
    </row>
    <row r="161" spans="1:4">
      <c r="A161" s="1056">
        <v>160</v>
      </c>
      <c r="B161" t="s">
        <v>1067</v>
      </c>
      <c r="C161" t="s">
        <v>1091</v>
      </c>
      <c r="D161" t="s">
        <v>1092</v>
      </c>
    </row>
    <row r="162" spans="1:4">
      <c r="A162" s="1056">
        <v>161</v>
      </c>
      <c r="B162" t="s">
        <v>1067</v>
      </c>
      <c r="C162" t="s">
        <v>1093</v>
      </c>
      <c r="D162" t="s">
        <v>1094</v>
      </c>
    </row>
    <row r="163" spans="1:4">
      <c r="A163" s="1056">
        <v>162</v>
      </c>
      <c r="B163" t="s">
        <v>1067</v>
      </c>
      <c r="C163" t="s">
        <v>1095</v>
      </c>
      <c r="D163" t="s">
        <v>1096</v>
      </c>
    </row>
    <row r="164" spans="1:4">
      <c r="A164" s="1056">
        <v>163</v>
      </c>
      <c r="B164" t="s">
        <v>1067</v>
      </c>
      <c r="C164" t="s">
        <v>1097</v>
      </c>
      <c r="D164" t="s">
        <v>1098</v>
      </c>
    </row>
    <row r="165" spans="1:4">
      <c r="A165" s="1056">
        <v>164</v>
      </c>
      <c r="B165" t="s">
        <v>1099</v>
      </c>
      <c r="C165" t="s">
        <v>1101</v>
      </c>
      <c r="D165" t="s">
        <v>1102</v>
      </c>
    </row>
    <row r="166" spans="1:4">
      <c r="A166" s="1056">
        <v>165</v>
      </c>
      <c r="B166" t="s">
        <v>1099</v>
      </c>
      <c r="C166" t="s">
        <v>1103</v>
      </c>
      <c r="D166" t="s">
        <v>1104</v>
      </c>
    </row>
    <row r="167" spans="1:4">
      <c r="A167" s="1056">
        <v>166</v>
      </c>
      <c r="B167" t="s">
        <v>1099</v>
      </c>
      <c r="C167" t="s">
        <v>1105</v>
      </c>
      <c r="D167" t="s">
        <v>1106</v>
      </c>
    </row>
    <row r="168" spans="1:4">
      <c r="A168" s="1056">
        <v>167</v>
      </c>
      <c r="B168" t="s">
        <v>1099</v>
      </c>
      <c r="C168" t="s">
        <v>1107</v>
      </c>
      <c r="D168" t="s">
        <v>1108</v>
      </c>
    </row>
    <row r="169" spans="1:4">
      <c r="A169" s="1056">
        <v>168</v>
      </c>
      <c r="B169" t="s">
        <v>1099</v>
      </c>
      <c r="C169" t="s">
        <v>1099</v>
      </c>
      <c r="D169" t="s">
        <v>1100</v>
      </c>
    </row>
    <row r="170" spans="1:4">
      <c r="A170" s="1056">
        <v>169</v>
      </c>
      <c r="B170" t="s">
        <v>1099</v>
      </c>
      <c r="C170" t="s">
        <v>1109</v>
      </c>
      <c r="D170" t="s">
        <v>1110</v>
      </c>
    </row>
    <row r="171" spans="1:4">
      <c r="A171" s="1056">
        <v>170</v>
      </c>
      <c r="B171" t="s">
        <v>1111</v>
      </c>
      <c r="C171" t="s">
        <v>1113</v>
      </c>
      <c r="D171" t="s">
        <v>1114</v>
      </c>
    </row>
    <row r="172" spans="1:4">
      <c r="A172" s="1056">
        <v>171</v>
      </c>
      <c r="B172" t="s">
        <v>1111</v>
      </c>
      <c r="C172" t="s">
        <v>1115</v>
      </c>
      <c r="D172" t="s">
        <v>1116</v>
      </c>
    </row>
    <row r="173" spans="1:4">
      <c r="A173" s="1056">
        <v>172</v>
      </c>
      <c r="B173" t="s">
        <v>1111</v>
      </c>
      <c r="C173" t="s">
        <v>1117</v>
      </c>
      <c r="D173" t="s">
        <v>1118</v>
      </c>
    </row>
    <row r="174" spans="1:4">
      <c r="A174" s="1056">
        <v>173</v>
      </c>
      <c r="B174" t="s">
        <v>1111</v>
      </c>
      <c r="C174" t="s">
        <v>1119</v>
      </c>
      <c r="D174" t="s">
        <v>1120</v>
      </c>
    </row>
    <row r="175" spans="1:4">
      <c r="A175" s="1056">
        <v>174</v>
      </c>
      <c r="B175" t="s">
        <v>1111</v>
      </c>
      <c r="C175" t="s">
        <v>1121</v>
      </c>
      <c r="D175" t="s">
        <v>1122</v>
      </c>
    </row>
    <row r="176" spans="1:4">
      <c r="A176" s="1056">
        <v>175</v>
      </c>
      <c r="B176" t="s">
        <v>1111</v>
      </c>
      <c r="C176" t="s">
        <v>1123</v>
      </c>
      <c r="D176" t="s">
        <v>1124</v>
      </c>
    </row>
    <row r="177" spans="1:4">
      <c r="A177" s="1056">
        <v>176</v>
      </c>
      <c r="B177" t="s">
        <v>1111</v>
      </c>
      <c r="C177" t="s">
        <v>1125</v>
      </c>
      <c r="D177" t="s">
        <v>1126</v>
      </c>
    </row>
    <row r="178" spans="1:4">
      <c r="A178" s="1056">
        <v>177</v>
      </c>
      <c r="B178" t="s">
        <v>1111</v>
      </c>
      <c r="C178" t="s">
        <v>1127</v>
      </c>
      <c r="D178" t="s">
        <v>1128</v>
      </c>
    </row>
    <row r="179" spans="1:4">
      <c r="A179" s="1056">
        <v>178</v>
      </c>
      <c r="B179" t="s">
        <v>1111</v>
      </c>
      <c r="C179" t="s">
        <v>1129</v>
      </c>
      <c r="D179" t="s">
        <v>1130</v>
      </c>
    </row>
    <row r="180" spans="1:4">
      <c r="A180" s="1056">
        <v>179</v>
      </c>
      <c r="B180" t="s">
        <v>1111</v>
      </c>
      <c r="C180" t="s">
        <v>1111</v>
      </c>
      <c r="D180" t="s">
        <v>1112</v>
      </c>
    </row>
    <row r="181" spans="1:4">
      <c r="A181" s="1056">
        <v>180</v>
      </c>
      <c r="B181" t="s">
        <v>1111</v>
      </c>
      <c r="C181" t="s">
        <v>1131</v>
      </c>
      <c r="D181" t="s">
        <v>1132</v>
      </c>
    </row>
    <row r="182" spans="1:4">
      <c r="A182" s="1056">
        <v>181</v>
      </c>
      <c r="B182" t="s">
        <v>1111</v>
      </c>
      <c r="C182" t="s">
        <v>1133</v>
      </c>
      <c r="D182" t="s">
        <v>1134</v>
      </c>
    </row>
    <row r="183" spans="1:4">
      <c r="A183" s="1056">
        <v>182</v>
      </c>
      <c r="B183" t="s">
        <v>1111</v>
      </c>
      <c r="C183" t="s">
        <v>1135</v>
      </c>
      <c r="D183" t="s">
        <v>1136</v>
      </c>
    </row>
    <row r="184" spans="1:4">
      <c r="A184" s="1056">
        <v>183</v>
      </c>
      <c r="B184" t="s">
        <v>1111</v>
      </c>
      <c r="C184" t="s">
        <v>1137</v>
      </c>
      <c r="D184" t="s">
        <v>1138</v>
      </c>
    </row>
    <row r="185" spans="1:4">
      <c r="A185" s="1056">
        <v>184</v>
      </c>
      <c r="B185" t="s">
        <v>1111</v>
      </c>
      <c r="C185" t="s">
        <v>1139</v>
      </c>
      <c r="D185" t="s">
        <v>1140</v>
      </c>
    </row>
    <row r="186" spans="1:4">
      <c r="A186" s="1056">
        <v>185</v>
      </c>
      <c r="B186" t="s">
        <v>1141</v>
      </c>
      <c r="C186" t="s">
        <v>1143</v>
      </c>
      <c r="D186" t="s">
        <v>1144</v>
      </c>
    </row>
    <row r="187" spans="1:4">
      <c r="A187" s="1056">
        <v>186</v>
      </c>
      <c r="B187" t="s">
        <v>1141</v>
      </c>
      <c r="C187" t="s">
        <v>1145</v>
      </c>
      <c r="D187" t="s">
        <v>1146</v>
      </c>
    </row>
    <row r="188" spans="1:4">
      <c r="A188" s="1056">
        <v>187</v>
      </c>
      <c r="B188" t="s">
        <v>1141</v>
      </c>
      <c r="C188" t="s">
        <v>1147</v>
      </c>
      <c r="D188" t="s">
        <v>1148</v>
      </c>
    </row>
    <row r="189" spans="1:4">
      <c r="A189" s="1056">
        <v>188</v>
      </c>
      <c r="B189" t="s">
        <v>1141</v>
      </c>
      <c r="C189" t="s">
        <v>1149</v>
      </c>
      <c r="D189" t="s">
        <v>1150</v>
      </c>
    </row>
    <row r="190" spans="1:4">
      <c r="A190" s="1056">
        <v>189</v>
      </c>
      <c r="B190" t="s">
        <v>1141</v>
      </c>
      <c r="C190" t="s">
        <v>1141</v>
      </c>
      <c r="D190" t="s">
        <v>1142</v>
      </c>
    </row>
    <row r="191" spans="1:4">
      <c r="A191" s="1056">
        <v>190</v>
      </c>
      <c r="B191" t="s">
        <v>1141</v>
      </c>
      <c r="C191" t="s">
        <v>1151</v>
      </c>
      <c r="D191" t="s">
        <v>1152</v>
      </c>
    </row>
    <row r="192" spans="1:4">
      <c r="A192" s="1056">
        <v>191</v>
      </c>
      <c r="B192" t="s">
        <v>1141</v>
      </c>
      <c r="C192" t="s">
        <v>1153</v>
      </c>
      <c r="D192" t="s">
        <v>1154</v>
      </c>
    </row>
    <row r="193" spans="1:4">
      <c r="A193" s="1056">
        <v>192</v>
      </c>
      <c r="B193" t="s">
        <v>1141</v>
      </c>
      <c r="C193" t="s">
        <v>1155</v>
      </c>
      <c r="D193" t="s">
        <v>1156</v>
      </c>
    </row>
    <row r="194" spans="1:4">
      <c r="A194" s="1056">
        <v>193</v>
      </c>
      <c r="B194" t="s">
        <v>1157</v>
      </c>
      <c r="C194" t="s">
        <v>1157</v>
      </c>
      <c r="D194" t="s">
        <v>1158</v>
      </c>
    </row>
    <row r="195" spans="1:4">
      <c r="A195" s="1056">
        <v>194</v>
      </c>
      <c r="B195" t="s">
        <v>1159</v>
      </c>
      <c r="C195" t="s">
        <v>779</v>
      </c>
      <c r="D195" t="s">
        <v>1161</v>
      </c>
    </row>
    <row r="196" spans="1:4">
      <c r="A196" s="1056">
        <v>195</v>
      </c>
      <c r="B196" t="s">
        <v>1159</v>
      </c>
      <c r="C196" t="s">
        <v>1162</v>
      </c>
      <c r="D196" t="s">
        <v>1163</v>
      </c>
    </row>
    <row r="197" spans="1:4">
      <c r="A197" s="1056">
        <v>196</v>
      </c>
      <c r="B197" t="s">
        <v>1159</v>
      </c>
      <c r="C197" t="s">
        <v>1164</v>
      </c>
      <c r="D197" t="s">
        <v>1165</v>
      </c>
    </row>
    <row r="198" spans="1:4">
      <c r="A198" s="1056">
        <v>197</v>
      </c>
      <c r="B198" t="s">
        <v>1159</v>
      </c>
      <c r="C198" t="s">
        <v>1166</v>
      </c>
      <c r="D198" t="s">
        <v>1167</v>
      </c>
    </row>
    <row r="199" spans="1:4">
      <c r="A199" s="1056">
        <v>198</v>
      </c>
      <c r="B199" t="s">
        <v>1159</v>
      </c>
      <c r="C199" t="s">
        <v>1168</v>
      </c>
      <c r="D199" t="s">
        <v>1169</v>
      </c>
    </row>
    <row r="200" spans="1:4">
      <c r="A200" s="1056">
        <v>199</v>
      </c>
      <c r="B200" t="s">
        <v>1159</v>
      </c>
      <c r="C200" t="s">
        <v>1170</v>
      </c>
      <c r="D200" t="s">
        <v>1171</v>
      </c>
    </row>
    <row r="201" spans="1:4">
      <c r="A201" s="1056">
        <v>200</v>
      </c>
      <c r="B201" t="s">
        <v>1159</v>
      </c>
      <c r="C201" t="s">
        <v>1159</v>
      </c>
      <c r="D201" t="s">
        <v>1160</v>
      </c>
    </row>
    <row r="202" spans="1:4">
      <c r="A202" s="1056">
        <v>201</v>
      </c>
      <c r="B202" t="s">
        <v>1159</v>
      </c>
      <c r="C202" t="s">
        <v>1172</v>
      </c>
      <c r="D202" t="s">
        <v>1173</v>
      </c>
    </row>
    <row r="203" spans="1:4">
      <c r="A203" s="1056">
        <v>202</v>
      </c>
      <c r="B203" t="s">
        <v>1159</v>
      </c>
      <c r="C203" t="s">
        <v>1174</v>
      </c>
      <c r="D203" t="s">
        <v>1175</v>
      </c>
    </row>
    <row r="204" spans="1:4">
      <c r="A204" s="1056">
        <v>203</v>
      </c>
      <c r="B204" t="s">
        <v>1159</v>
      </c>
      <c r="C204" t="s">
        <v>1176</v>
      </c>
      <c r="D204" t="s">
        <v>1177</v>
      </c>
    </row>
    <row r="205" spans="1:4">
      <c r="A205" s="1056">
        <v>204</v>
      </c>
      <c r="B205" t="s">
        <v>1178</v>
      </c>
      <c r="C205" t="s">
        <v>1180</v>
      </c>
      <c r="D205" t="s">
        <v>1181</v>
      </c>
    </row>
    <row r="206" spans="1:4">
      <c r="A206" s="1056">
        <v>205</v>
      </c>
      <c r="B206" t="s">
        <v>1178</v>
      </c>
      <c r="C206" t="s">
        <v>1182</v>
      </c>
      <c r="D206" t="s">
        <v>1183</v>
      </c>
    </row>
    <row r="207" spans="1:4">
      <c r="A207" s="1056">
        <v>206</v>
      </c>
      <c r="B207" t="s">
        <v>1178</v>
      </c>
      <c r="C207" t="s">
        <v>1184</v>
      </c>
      <c r="D207" t="s">
        <v>1185</v>
      </c>
    </row>
    <row r="208" spans="1:4">
      <c r="A208" s="1056">
        <v>207</v>
      </c>
      <c r="B208" t="s">
        <v>1178</v>
      </c>
      <c r="C208" t="s">
        <v>1107</v>
      </c>
      <c r="D208" t="s">
        <v>1186</v>
      </c>
    </row>
    <row r="209" spans="1:4">
      <c r="A209" s="1056">
        <v>208</v>
      </c>
      <c r="B209" t="s">
        <v>1178</v>
      </c>
      <c r="C209" t="s">
        <v>1187</v>
      </c>
      <c r="D209" t="s">
        <v>1188</v>
      </c>
    </row>
    <row r="210" spans="1:4">
      <c r="A210" s="1056">
        <v>209</v>
      </c>
      <c r="B210" t="s">
        <v>1178</v>
      </c>
      <c r="C210" t="s">
        <v>1189</v>
      </c>
      <c r="D210" t="s">
        <v>1190</v>
      </c>
    </row>
    <row r="211" spans="1:4">
      <c r="A211" s="1056">
        <v>210</v>
      </c>
      <c r="B211" t="s">
        <v>1178</v>
      </c>
      <c r="C211" t="s">
        <v>1191</v>
      </c>
      <c r="D211" t="s">
        <v>1192</v>
      </c>
    </row>
    <row r="212" spans="1:4">
      <c r="A212" s="1056">
        <v>211</v>
      </c>
      <c r="B212" t="s">
        <v>1178</v>
      </c>
      <c r="C212" t="s">
        <v>1178</v>
      </c>
      <c r="D212" t="s">
        <v>1179</v>
      </c>
    </row>
    <row r="213" spans="1:4">
      <c r="A213" s="1056">
        <v>212</v>
      </c>
      <c r="B213" t="s">
        <v>1178</v>
      </c>
      <c r="C213" t="s">
        <v>1193</v>
      </c>
      <c r="D213" t="s">
        <v>1194</v>
      </c>
    </row>
    <row r="214" spans="1:4">
      <c r="A214" s="1056">
        <v>213</v>
      </c>
      <c r="B214" t="s">
        <v>1178</v>
      </c>
      <c r="C214" t="s">
        <v>1195</v>
      </c>
      <c r="D214" t="s">
        <v>1196</v>
      </c>
    </row>
    <row r="215" spans="1:4">
      <c r="A215" s="1056">
        <v>214</v>
      </c>
      <c r="B215" t="s">
        <v>1178</v>
      </c>
      <c r="C215" t="s">
        <v>1197</v>
      </c>
      <c r="D215" t="s">
        <v>1198</v>
      </c>
    </row>
    <row r="216" spans="1:4">
      <c r="A216" s="1056">
        <v>215</v>
      </c>
      <c r="B216" t="s">
        <v>1178</v>
      </c>
      <c r="C216" t="s">
        <v>1199</v>
      </c>
      <c r="D216" t="s">
        <v>1200</v>
      </c>
    </row>
    <row r="217" spans="1:4">
      <c r="A217" s="1056">
        <v>216</v>
      </c>
      <c r="B217" t="s">
        <v>1178</v>
      </c>
      <c r="C217" t="s">
        <v>1201</v>
      </c>
      <c r="D217" t="s">
        <v>1202</v>
      </c>
    </row>
    <row r="218" spans="1:4">
      <c r="A218" s="1056">
        <v>217</v>
      </c>
      <c r="B218" t="s">
        <v>1178</v>
      </c>
      <c r="C218" t="s">
        <v>1203</v>
      </c>
      <c r="D218" t="s">
        <v>1204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1" t="s">
        <v>389</v>
      </c>
    </row>
    <row r="30" spans="1:2" ht="22.5">
      <c r="B30" s="223" t="s">
        <v>602</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0"/>
  <sheetViews>
    <sheetView showGridLines="0" topLeftCell="C4" zoomScaleNormal="100" workbookViewId="0">
      <selection activeCell="G12" sqref="G1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710</v>
      </c>
      <c r="E5" s="1161"/>
      <c r="F5" s="1161"/>
      <c r="G5" s="1161"/>
      <c r="H5" s="1161"/>
      <c r="I5" s="1161"/>
      <c r="J5" s="1162"/>
      <c r="K5" s="436"/>
      <c r="L5" s="176"/>
      <c r="M5" s="176"/>
      <c r="N5" s="176"/>
      <c r="O5" s="176"/>
      <c r="P5" s="176"/>
      <c r="Q5" s="176"/>
      <c r="R5" s="176"/>
      <c r="S5" s="567"/>
      <c r="T5" s="567"/>
      <c r="U5" s="567"/>
      <c r="V5" s="567"/>
      <c r="W5" s="176"/>
    </row>
    <row r="6" spans="1:24" s="469" customFormat="1" ht="3" customHeight="1">
      <c r="A6" s="312"/>
      <c r="B6" s="312"/>
      <c r="D6" s="1190"/>
      <c r="E6" s="1191"/>
      <c r="F6" s="1191"/>
      <c r="G6" s="1191"/>
      <c r="H6" s="1191"/>
      <c r="I6" s="1191"/>
      <c r="J6" s="1192"/>
      <c r="S6" s="645"/>
      <c r="T6" s="645"/>
      <c r="U6" s="645"/>
      <c r="V6" s="645"/>
    </row>
    <row r="7" spans="1:24" s="469" customFormat="1" ht="5.25" hidden="1" customHeight="1">
      <c r="A7" s="312"/>
      <c r="B7" s="312"/>
      <c r="E7" s="1193"/>
      <c r="F7" s="1193"/>
      <c r="G7" s="1185"/>
      <c r="H7" s="1185"/>
      <c r="I7" s="1185"/>
      <c r="J7" s="1185"/>
      <c r="S7" s="645"/>
      <c r="T7" s="645"/>
      <c r="U7" s="645"/>
      <c r="V7" s="645"/>
    </row>
    <row r="8" spans="1:24" s="469" customFormat="1" ht="5.25" hidden="1" customHeight="1">
      <c r="A8" s="312"/>
      <c r="B8" s="312"/>
      <c r="E8" s="1193"/>
      <c r="F8" s="1193"/>
      <c r="G8" s="1185"/>
      <c r="H8" s="1185"/>
      <c r="I8" s="1185"/>
      <c r="J8" s="1185"/>
      <c r="S8" s="645"/>
      <c r="T8" s="645"/>
      <c r="U8" s="645"/>
      <c r="V8" s="645"/>
    </row>
    <row r="9" spans="1:24" s="469" customFormat="1" ht="5.25" hidden="1" customHeight="1">
      <c r="A9" s="312"/>
      <c r="B9" s="312"/>
      <c r="E9" s="1193"/>
      <c r="F9" s="1193"/>
      <c r="G9" s="1185"/>
      <c r="H9" s="1185"/>
      <c r="I9" s="1185"/>
      <c r="J9" s="1185"/>
      <c r="S9" s="645"/>
      <c r="T9" s="645"/>
      <c r="U9" s="645"/>
      <c r="V9" s="645"/>
    </row>
    <row r="10" spans="1:24" s="645" customFormat="1" ht="5.25" hidden="1">
      <c r="A10" s="312"/>
      <c r="B10" s="312"/>
      <c r="E10" s="1194"/>
      <c r="F10" s="1194"/>
      <c r="G10" s="840"/>
      <c r="H10" s="465"/>
      <c r="I10" s="793"/>
      <c r="J10" s="793"/>
    </row>
    <row r="11" spans="1:24" s="159" customFormat="1" ht="18.75" customHeight="1">
      <c r="A11" s="312"/>
      <c r="B11" s="312"/>
      <c r="D11" s="152"/>
      <c r="E11" s="1195" t="s">
        <v>717</v>
      </c>
      <c r="F11" s="1195"/>
      <c r="G11" s="1122" t="s">
        <v>84</v>
      </c>
      <c r="H11" s="467"/>
      <c r="I11" s="166"/>
      <c r="J11" s="152"/>
      <c r="K11" s="153"/>
      <c r="L11" s="152"/>
      <c r="M11" s="152"/>
      <c r="N11" s="153"/>
      <c r="O11" s="153"/>
      <c r="P11" s="152"/>
      <c r="Q11" s="152"/>
      <c r="R11" s="153"/>
      <c r="S11" s="553"/>
      <c r="T11" s="552"/>
      <c r="U11" s="552"/>
      <c r="V11" s="553"/>
    </row>
    <row r="12" spans="1:24" s="469" customFormat="1" ht="18.75">
      <c r="A12" s="312"/>
      <c r="B12" s="312"/>
      <c r="E12" s="1195" t="s">
        <v>718</v>
      </c>
      <c r="F12" s="1195"/>
      <c r="G12" s="1122" t="s">
        <v>84</v>
      </c>
      <c r="H12" s="467"/>
      <c r="I12" s="465"/>
      <c r="J12" s="468"/>
      <c r="K12" s="464"/>
      <c r="L12" s="464"/>
      <c r="M12" s="464"/>
      <c r="N12" s="463"/>
      <c r="O12" s="464"/>
      <c r="P12" s="464"/>
      <c r="Q12" s="464"/>
      <c r="R12" s="463"/>
      <c r="S12" s="644"/>
      <c r="T12" s="644"/>
      <c r="U12" s="644"/>
      <c r="V12" s="643"/>
    </row>
    <row r="13" spans="1:24" s="469" customFormat="1" ht="5.25" hidden="1" customHeight="1">
      <c r="A13" s="312"/>
      <c r="B13" s="312"/>
      <c r="E13" s="1189"/>
      <c r="F13" s="1189"/>
      <c r="G13" s="466"/>
      <c r="H13" s="465"/>
      <c r="I13" s="464"/>
      <c r="J13" s="464"/>
      <c r="K13" s="464"/>
      <c r="L13" s="464"/>
      <c r="M13" s="464"/>
      <c r="N13" s="463"/>
      <c r="O13" s="464"/>
      <c r="P13" s="464"/>
      <c r="Q13" s="464"/>
      <c r="R13" s="463"/>
      <c r="S13" s="644"/>
      <c r="T13" s="644"/>
      <c r="U13" s="644"/>
      <c r="V13" s="643"/>
    </row>
    <row r="14" spans="1:24" s="469" customFormat="1" ht="5.25" hidden="1" customHeight="1">
      <c r="A14" s="312"/>
      <c r="B14" s="312"/>
      <c r="S14" s="645"/>
      <c r="T14" s="645"/>
      <c r="U14" s="645"/>
      <c r="V14" s="645"/>
    </row>
    <row r="15" spans="1:24" s="462" customFormat="1" ht="5.25" hidden="1" customHeight="1">
      <c r="A15" s="471"/>
      <c r="B15" s="471"/>
      <c r="S15" s="642"/>
      <c r="T15" s="642"/>
      <c r="U15" s="642"/>
      <c r="V15" s="642"/>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6" t="s">
        <v>91</v>
      </c>
      <c r="E17" s="1186" t="s">
        <v>296</v>
      </c>
      <c r="F17" s="1186" t="s">
        <v>79</v>
      </c>
      <c r="G17" s="1186" t="s">
        <v>438</v>
      </c>
      <c r="H17" s="1186" t="s">
        <v>91</v>
      </c>
      <c r="I17" s="1186"/>
      <c r="J17" s="1186" t="s">
        <v>20</v>
      </c>
      <c r="K17" s="1188" t="s">
        <v>478</v>
      </c>
      <c r="L17" s="1188"/>
      <c r="M17" s="1188"/>
      <c r="N17" s="1188"/>
      <c r="O17" s="1188" t="s">
        <v>708</v>
      </c>
      <c r="P17" s="1188"/>
      <c r="Q17" s="1188"/>
      <c r="R17" s="1188"/>
      <c r="S17" s="1188" t="s">
        <v>709</v>
      </c>
      <c r="T17" s="1188"/>
      <c r="U17" s="1188"/>
      <c r="V17" s="1188"/>
      <c r="W17" s="1186" t="s">
        <v>243</v>
      </c>
    </row>
    <row r="18" spans="1:24" ht="30.75" customHeight="1">
      <c r="D18" s="1186"/>
      <c r="E18" s="1186"/>
      <c r="F18" s="1186"/>
      <c r="G18" s="1186"/>
      <c r="H18" s="1186"/>
      <c r="I18" s="1186"/>
      <c r="J18" s="1186"/>
      <c r="K18" s="115" t="s">
        <v>299</v>
      </c>
      <c r="L18" s="1186" t="s">
        <v>91</v>
      </c>
      <c r="M18" s="1186"/>
      <c r="N18" s="115" t="s">
        <v>229</v>
      </c>
      <c r="O18" s="115" t="s">
        <v>299</v>
      </c>
      <c r="P18" s="1186" t="s">
        <v>91</v>
      </c>
      <c r="Q18" s="1186"/>
      <c r="R18" s="115" t="s">
        <v>229</v>
      </c>
      <c r="S18" s="540" t="s">
        <v>299</v>
      </c>
      <c r="T18" s="1186" t="s">
        <v>91</v>
      </c>
      <c r="U18" s="1186"/>
      <c r="V18" s="540" t="s">
        <v>399</v>
      </c>
      <c r="W18" s="1186"/>
    </row>
    <row r="19" spans="1:24" s="405" customFormat="1" ht="12" customHeight="1">
      <c r="A19" s="404"/>
      <c r="B19" s="404"/>
      <c r="D19" s="42" t="s">
        <v>92</v>
      </c>
      <c r="E19" s="42" t="s">
        <v>48</v>
      </c>
      <c r="F19" s="42" t="s">
        <v>49</v>
      </c>
      <c r="G19" s="42" t="s">
        <v>50</v>
      </c>
      <c r="H19" s="1187" t="s">
        <v>67</v>
      </c>
      <c r="I19" s="1187"/>
      <c r="J19" s="42" t="s">
        <v>68</v>
      </c>
      <c r="K19" s="42" t="s">
        <v>182</v>
      </c>
      <c r="L19" s="1187" t="s">
        <v>183</v>
      </c>
      <c r="M19" s="1187"/>
      <c r="N19" s="42" t="s">
        <v>207</v>
      </c>
      <c r="O19" s="42" t="s">
        <v>208</v>
      </c>
      <c r="P19" s="1187" t="s">
        <v>209</v>
      </c>
      <c r="Q19" s="1187"/>
      <c r="R19" s="42" t="s">
        <v>210</v>
      </c>
      <c r="S19" s="525" t="s">
        <v>209</v>
      </c>
      <c r="T19" s="1187" t="s">
        <v>210</v>
      </c>
      <c r="U19" s="1187"/>
      <c r="V19" s="525" t="s">
        <v>211</v>
      </c>
      <c r="W19" s="42" t="s">
        <v>212</v>
      </c>
    </row>
    <row r="20" spans="1:24" ht="14.25" hidden="1" customHeight="1">
      <c r="C20" s="310"/>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01" customFormat="1" ht="20.100000000000001" customHeight="1">
      <c r="A21" s="748">
        <v>13</v>
      </c>
      <c r="C21" s="310"/>
      <c r="D21" s="1169">
        <v>1</v>
      </c>
      <c r="E21" s="1171" t="s">
        <v>769</v>
      </c>
      <c r="F21" s="1173" t="s">
        <v>1900</v>
      </c>
      <c r="G21" s="1176" t="s">
        <v>84</v>
      </c>
      <c r="H21" s="1169"/>
      <c r="I21" s="1169">
        <v>1</v>
      </c>
      <c r="J21" s="1178" t="s">
        <v>1901</v>
      </c>
      <c r="K21" s="1168" t="s">
        <v>83</v>
      </c>
      <c r="L21" s="1166"/>
      <c r="M21" s="1166" t="s">
        <v>92</v>
      </c>
      <c r="N21" s="1181" t="s">
        <v>1222</v>
      </c>
      <c r="O21" s="1168" t="s">
        <v>84</v>
      </c>
      <c r="P21" s="1166"/>
      <c r="Q21" s="1166" t="s">
        <v>92</v>
      </c>
      <c r="R21" s="1167"/>
      <c r="S21" s="1168" t="s">
        <v>84</v>
      </c>
      <c r="T21" s="1083"/>
      <c r="U21" s="1083" t="s">
        <v>92</v>
      </c>
      <c r="V21" s="1123"/>
      <c r="W21" s="308"/>
    </row>
    <row r="22" spans="1:24" s="1101" customFormat="1" ht="20.100000000000001" customHeight="1">
      <c r="A22" s="748"/>
      <c r="C22" s="747"/>
      <c r="D22" s="1169"/>
      <c r="E22" s="1171"/>
      <c r="F22" s="1174"/>
      <c r="G22" s="1176"/>
      <c r="H22" s="1169"/>
      <c r="I22" s="1169"/>
      <c r="J22" s="1179"/>
      <c r="K22" s="1168"/>
      <c r="L22" s="1166"/>
      <c r="M22" s="1166"/>
      <c r="N22" s="1181"/>
      <c r="O22" s="1168"/>
      <c r="P22" s="1166"/>
      <c r="Q22" s="1166"/>
      <c r="R22" s="1167"/>
      <c r="S22" s="1168"/>
      <c r="T22" s="1085"/>
      <c r="U22" s="744"/>
      <c r="V22" s="745"/>
      <c r="W22" s="746"/>
    </row>
    <row r="23" spans="1:24" s="1101" customFormat="1" ht="20.100000000000001" customHeight="1">
      <c r="A23" s="748"/>
      <c r="C23" s="747"/>
      <c r="D23" s="1170"/>
      <c r="E23" s="1172"/>
      <c r="F23" s="1174"/>
      <c r="G23" s="1177"/>
      <c r="H23" s="1170"/>
      <c r="I23" s="1170"/>
      <c r="J23" s="1179"/>
      <c r="K23" s="1177"/>
      <c r="L23" s="1170"/>
      <c r="M23" s="1170"/>
      <c r="N23" s="1167"/>
      <c r="O23" s="1177"/>
      <c r="P23" s="1114"/>
      <c r="Q23" s="744"/>
      <c r="R23" s="745"/>
      <c r="S23" s="741"/>
      <c r="T23" s="741"/>
      <c r="U23" s="741"/>
      <c r="V23" s="741"/>
      <c r="W23" s="746"/>
    </row>
    <row r="24" spans="1:24" s="1101" customFormat="1" ht="15" customHeight="1">
      <c r="A24" s="748"/>
      <c r="C24" s="747"/>
      <c r="D24" s="1170"/>
      <c r="E24" s="1172"/>
      <c r="F24" s="1174"/>
      <c r="G24" s="1177"/>
      <c r="H24" s="1170"/>
      <c r="I24" s="1170"/>
      <c r="J24" s="1180"/>
      <c r="K24" s="1177"/>
      <c r="L24" s="744"/>
      <c r="M24" s="745"/>
      <c r="N24" s="745"/>
      <c r="O24" s="745"/>
      <c r="P24" s="745"/>
      <c r="Q24" s="745"/>
      <c r="R24" s="745"/>
      <c r="S24" s="741"/>
      <c r="T24" s="741"/>
      <c r="U24" s="741"/>
      <c r="V24" s="741"/>
      <c r="W24" s="746"/>
    </row>
    <row r="25" spans="1:24" s="1101" customFormat="1" ht="15" customHeight="1">
      <c r="A25" s="748"/>
      <c r="C25" s="747"/>
      <c r="D25" s="1170"/>
      <c r="E25" s="1172"/>
      <c r="F25" s="1175"/>
      <c r="G25" s="1177"/>
      <c r="H25" s="744"/>
      <c r="I25" s="745"/>
      <c r="J25" s="745"/>
      <c r="K25" s="745"/>
      <c r="L25" s="745"/>
      <c r="M25" s="745"/>
      <c r="N25" s="745"/>
      <c r="O25" s="745"/>
      <c r="P25" s="745"/>
      <c r="Q25" s="745"/>
      <c r="R25" s="745"/>
      <c r="S25" s="741"/>
      <c r="T25" s="741"/>
      <c r="U25" s="741"/>
      <c r="V25" s="741"/>
      <c r="W25" s="746"/>
    </row>
    <row r="26" spans="1:24" s="1101" customFormat="1" ht="20.100000000000001" customHeight="1">
      <c r="A26" s="748">
        <v>5</v>
      </c>
      <c r="C26" s="310"/>
      <c r="D26" s="1169">
        <v>2</v>
      </c>
      <c r="E26" s="1171" t="s">
        <v>613</v>
      </c>
      <c r="F26" s="1173" t="s">
        <v>1900</v>
      </c>
      <c r="G26" s="1176" t="s">
        <v>84</v>
      </c>
      <c r="H26" s="1169"/>
      <c r="I26" s="1169">
        <v>1</v>
      </c>
      <c r="J26" s="1178" t="s">
        <v>1902</v>
      </c>
      <c r="K26" s="1168" t="s">
        <v>83</v>
      </c>
      <c r="L26" s="1166"/>
      <c r="M26" s="1166" t="s">
        <v>92</v>
      </c>
      <c r="N26" s="1181" t="s">
        <v>1222</v>
      </c>
      <c r="O26" s="1168" t="s">
        <v>84</v>
      </c>
      <c r="P26" s="1166"/>
      <c r="Q26" s="1166" t="s">
        <v>92</v>
      </c>
      <c r="R26" s="1167"/>
      <c r="S26" s="1168" t="s">
        <v>84</v>
      </c>
      <c r="T26" s="1083"/>
      <c r="U26" s="1083" t="s">
        <v>92</v>
      </c>
      <c r="V26" s="1123"/>
      <c r="W26" s="308"/>
    </row>
    <row r="27" spans="1:24" s="1101" customFormat="1" ht="20.100000000000001" customHeight="1">
      <c r="A27" s="748"/>
      <c r="C27" s="747"/>
      <c r="D27" s="1169"/>
      <c r="E27" s="1171"/>
      <c r="F27" s="1174"/>
      <c r="G27" s="1176"/>
      <c r="H27" s="1169"/>
      <c r="I27" s="1169"/>
      <c r="J27" s="1179"/>
      <c r="K27" s="1168"/>
      <c r="L27" s="1166"/>
      <c r="M27" s="1166"/>
      <c r="N27" s="1181"/>
      <c r="O27" s="1168"/>
      <c r="P27" s="1166"/>
      <c r="Q27" s="1166"/>
      <c r="R27" s="1167"/>
      <c r="S27" s="1168"/>
      <c r="T27" s="1085"/>
      <c r="U27" s="744"/>
      <c r="V27" s="745"/>
      <c r="W27" s="746"/>
    </row>
    <row r="28" spans="1:24" s="1101" customFormat="1" ht="20.100000000000001" customHeight="1">
      <c r="A28" s="748"/>
      <c r="C28" s="747"/>
      <c r="D28" s="1170"/>
      <c r="E28" s="1172"/>
      <c r="F28" s="1174"/>
      <c r="G28" s="1177"/>
      <c r="H28" s="1170"/>
      <c r="I28" s="1170"/>
      <c r="J28" s="1179"/>
      <c r="K28" s="1177"/>
      <c r="L28" s="1170"/>
      <c r="M28" s="1170"/>
      <c r="N28" s="1167"/>
      <c r="O28" s="1177"/>
      <c r="P28" s="1114"/>
      <c r="Q28" s="744"/>
      <c r="R28" s="745"/>
      <c r="S28" s="741"/>
      <c r="T28" s="741"/>
      <c r="U28" s="741"/>
      <c r="V28" s="741"/>
      <c r="W28" s="746"/>
    </row>
    <row r="29" spans="1:24" s="1101" customFormat="1" ht="15" customHeight="1">
      <c r="A29" s="748"/>
      <c r="C29" s="747"/>
      <c r="D29" s="1170"/>
      <c r="E29" s="1172"/>
      <c r="F29" s="1174"/>
      <c r="G29" s="1177"/>
      <c r="H29" s="1170"/>
      <c r="I29" s="1170"/>
      <c r="J29" s="1180"/>
      <c r="K29" s="1177"/>
      <c r="L29" s="744"/>
      <c r="M29" s="745"/>
      <c r="N29" s="745"/>
      <c r="O29" s="745"/>
      <c r="P29" s="745"/>
      <c r="Q29" s="745"/>
      <c r="R29" s="745"/>
      <c r="S29" s="741"/>
      <c r="T29" s="741"/>
      <c r="U29" s="741"/>
      <c r="V29" s="741"/>
      <c r="W29" s="746"/>
    </row>
    <row r="30" spans="1:24" s="1101" customFormat="1" ht="15" customHeight="1">
      <c r="A30" s="748"/>
      <c r="C30" s="747"/>
      <c r="D30" s="1170"/>
      <c r="E30" s="1172"/>
      <c r="F30" s="1175"/>
      <c r="G30" s="1177"/>
      <c r="H30" s="744"/>
      <c r="I30" s="745"/>
      <c r="J30" s="745"/>
      <c r="K30" s="745"/>
      <c r="L30" s="745"/>
      <c r="M30" s="745"/>
      <c r="N30" s="745"/>
      <c r="O30" s="745"/>
      <c r="P30" s="745"/>
      <c r="Q30" s="745"/>
      <c r="R30" s="745"/>
      <c r="S30" s="741"/>
      <c r="T30" s="741"/>
      <c r="U30" s="741"/>
      <c r="V30" s="741"/>
      <c r="W30" s="746"/>
    </row>
    <row r="31" spans="1:24" s="1101" customFormat="1" ht="17.100000000000001" customHeight="1">
      <c r="A31" s="748">
        <v>4</v>
      </c>
      <c r="C31" s="310"/>
      <c r="D31" s="1169">
        <v>3</v>
      </c>
      <c r="E31" s="1171" t="s">
        <v>612</v>
      </c>
      <c r="F31" s="1173" t="s">
        <v>1900</v>
      </c>
      <c r="G31" s="1176" t="s">
        <v>84</v>
      </c>
      <c r="H31" s="1169"/>
      <c r="I31" s="1169">
        <v>1</v>
      </c>
      <c r="J31" s="1178" t="s">
        <v>715</v>
      </c>
      <c r="K31" s="1168" t="s">
        <v>83</v>
      </c>
      <c r="L31" s="1166"/>
      <c r="M31" s="1166" t="s">
        <v>92</v>
      </c>
      <c r="N31" s="1181" t="s">
        <v>1222</v>
      </c>
      <c r="O31" s="1168" t="s">
        <v>84</v>
      </c>
      <c r="P31" s="1166"/>
      <c r="Q31" s="1166" t="s">
        <v>92</v>
      </c>
      <c r="R31" s="1167"/>
      <c r="S31" s="1168" t="s">
        <v>84</v>
      </c>
      <c r="T31" s="1083"/>
      <c r="U31" s="1083" t="s">
        <v>92</v>
      </c>
      <c r="V31" s="1123"/>
      <c r="W31" s="308"/>
    </row>
    <row r="32" spans="1:24" s="1101" customFormat="1" ht="17.100000000000001" customHeight="1">
      <c r="A32" s="748"/>
      <c r="C32" s="747"/>
      <c r="D32" s="1169"/>
      <c r="E32" s="1171"/>
      <c r="F32" s="1174"/>
      <c r="G32" s="1176"/>
      <c r="H32" s="1169"/>
      <c r="I32" s="1169"/>
      <c r="J32" s="1179"/>
      <c r="K32" s="1168"/>
      <c r="L32" s="1166"/>
      <c r="M32" s="1166"/>
      <c r="N32" s="1181"/>
      <c r="O32" s="1168"/>
      <c r="P32" s="1166"/>
      <c r="Q32" s="1166"/>
      <c r="R32" s="1167"/>
      <c r="S32" s="1168"/>
      <c r="T32" s="1085"/>
      <c r="U32" s="744"/>
      <c r="V32" s="745"/>
      <c r="W32" s="746"/>
    </row>
    <row r="33" spans="1:23" s="1101" customFormat="1" ht="17.100000000000001" customHeight="1">
      <c r="A33" s="748"/>
      <c r="C33" s="747"/>
      <c r="D33" s="1170"/>
      <c r="E33" s="1172"/>
      <c r="F33" s="1174"/>
      <c r="G33" s="1177"/>
      <c r="H33" s="1170"/>
      <c r="I33" s="1170"/>
      <c r="J33" s="1179"/>
      <c r="K33" s="1177"/>
      <c r="L33" s="1170"/>
      <c r="M33" s="1170"/>
      <c r="N33" s="1167"/>
      <c r="O33" s="1177"/>
      <c r="P33" s="1114"/>
      <c r="Q33" s="744"/>
      <c r="R33" s="745"/>
      <c r="S33" s="741"/>
      <c r="T33" s="741"/>
      <c r="U33" s="741"/>
      <c r="V33" s="741"/>
      <c r="W33" s="746"/>
    </row>
    <row r="34" spans="1:23" s="1101" customFormat="1" ht="15" customHeight="1">
      <c r="A34" s="748"/>
      <c r="C34" s="747"/>
      <c r="D34" s="1170"/>
      <c r="E34" s="1172"/>
      <c r="F34" s="1174"/>
      <c r="G34" s="1177"/>
      <c r="H34" s="1170"/>
      <c r="I34" s="1170"/>
      <c r="J34" s="1180"/>
      <c r="K34" s="1177"/>
      <c r="L34" s="744"/>
      <c r="M34" s="745"/>
      <c r="N34" s="745"/>
      <c r="O34" s="745"/>
      <c r="P34" s="745"/>
      <c r="Q34" s="745"/>
      <c r="R34" s="745"/>
      <c r="S34" s="741"/>
      <c r="T34" s="741"/>
      <c r="U34" s="741"/>
      <c r="V34" s="741"/>
      <c r="W34" s="746"/>
    </row>
    <row r="35" spans="1:23" s="1101" customFormat="1" ht="15" customHeight="1">
      <c r="A35" s="748"/>
      <c r="C35" s="747"/>
      <c r="D35" s="1170"/>
      <c r="E35" s="1172"/>
      <c r="F35" s="1175"/>
      <c r="G35" s="1177"/>
      <c r="H35" s="744"/>
      <c r="I35" s="745"/>
      <c r="J35" s="745"/>
      <c r="K35" s="745"/>
      <c r="L35" s="745"/>
      <c r="M35" s="745"/>
      <c r="N35" s="745"/>
      <c r="O35" s="745"/>
      <c r="P35" s="745"/>
      <c r="Q35" s="745"/>
      <c r="R35" s="745"/>
      <c r="S35" s="741"/>
      <c r="T35" s="741"/>
      <c r="U35" s="741"/>
      <c r="V35" s="741"/>
      <c r="W35" s="746"/>
    </row>
    <row r="36" spans="1:23" ht="17.100000000000001" customHeight="1">
      <c r="D36" s="117"/>
      <c r="E36" s="118"/>
      <c r="F36" s="118"/>
      <c r="G36" s="118"/>
      <c r="H36" s="118"/>
      <c r="I36" s="118"/>
      <c r="J36" s="118"/>
      <c r="K36" s="118"/>
      <c r="L36" s="118"/>
      <c r="M36" s="118"/>
      <c r="N36" s="118"/>
      <c r="O36" s="118"/>
      <c r="P36" s="118"/>
      <c r="Q36" s="118"/>
      <c r="R36" s="118"/>
      <c r="S36" s="541"/>
      <c r="T36" s="541"/>
      <c r="U36" s="541"/>
      <c r="V36" s="541"/>
      <c r="W36" s="119"/>
    </row>
    <row r="37" spans="1:23" ht="3" customHeight="1"/>
    <row r="38" spans="1:23" ht="11.25" hidden="1" customHeight="1"/>
    <row r="39" spans="1:23" ht="0.95" customHeight="1"/>
    <row r="40" spans="1:23" ht="23.25" customHeight="1"/>
    <row r="41" spans="1:23" ht="3" customHeight="1"/>
    <row r="42" spans="1:23" ht="17.100000000000001" customHeight="1">
      <c r="E42" s="1182" t="s">
        <v>734</v>
      </c>
      <c r="F42" s="1182"/>
      <c r="G42" s="1182"/>
      <c r="H42" s="1182"/>
      <c r="I42" s="1182"/>
      <c r="J42" s="1182"/>
      <c r="K42" s="1182"/>
      <c r="L42" s="1182"/>
      <c r="M42" s="1182"/>
      <c r="N42" s="1182"/>
      <c r="O42" s="1182"/>
      <c r="P42" s="1182"/>
      <c r="Q42" s="1182"/>
      <c r="R42" s="1182"/>
      <c r="S42" s="1182"/>
      <c r="T42" s="1182"/>
      <c r="U42" s="1182"/>
      <c r="V42" s="1182"/>
      <c r="W42" s="1182"/>
    </row>
    <row r="43" spans="1:23" ht="36.950000000000003" customHeight="1">
      <c r="E43" s="1183" t="s">
        <v>736</v>
      </c>
      <c r="F43" s="1184"/>
      <c r="G43" s="1184"/>
      <c r="H43" s="1184"/>
      <c r="I43" s="1184"/>
      <c r="J43" s="1184"/>
      <c r="K43" s="1184"/>
      <c r="L43" s="1184"/>
      <c r="M43" s="1184"/>
      <c r="N43" s="1184"/>
      <c r="O43" s="1184"/>
      <c r="P43" s="1184"/>
      <c r="Q43" s="1184"/>
      <c r="R43" s="1184"/>
      <c r="S43" s="1184"/>
      <c r="T43" s="1184"/>
      <c r="U43" s="1184"/>
      <c r="V43" s="1184"/>
      <c r="W43" s="1184"/>
    </row>
    <row r="44" spans="1:23" ht="17.100000000000001" customHeight="1">
      <c r="E44" s="1183" t="s">
        <v>737</v>
      </c>
      <c r="F44" s="1184"/>
      <c r="G44" s="1184"/>
      <c r="H44" s="1184"/>
      <c r="I44" s="1184"/>
      <c r="J44" s="1184"/>
      <c r="K44" s="1184"/>
      <c r="L44" s="1184"/>
      <c r="M44" s="1184"/>
      <c r="N44" s="1184"/>
      <c r="O44" s="1184"/>
      <c r="P44" s="1184"/>
      <c r="Q44" s="1184"/>
      <c r="R44" s="1184"/>
      <c r="S44" s="1184"/>
      <c r="T44" s="1184"/>
      <c r="U44" s="1184"/>
      <c r="V44" s="1184"/>
      <c r="W44" s="1184"/>
    </row>
    <row r="45" spans="1:23" ht="27" customHeight="1">
      <c r="E45" s="1183" t="s">
        <v>738</v>
      </c>
      <c r="F45" s="1184"/>
      <c r="G45" s="1184"/>
      <c r="H45" s="1184"/>
      <c r="I45" s="1184"/>
      <c r="J45" s="1184"/>
      <c r="K45" s="1184"/>
      <c r="L45" s="1184"/>
      <c r="M45" s="1184"/>
      <c r="N45" s="1184"/>
      <c r="O45" s="1184"/>
      <c r="P45" s="1184"/>
      <c r="Q45" s="1184"/>
      <c r="R45" s="1184"/>
      <c r="S45" s="1184"/>
      <c r="T45" s="1184"/>
      <c r="U45" s="1184"/>
      <c r="V45" s="1184"/>
      <c r="W45" s="1184"/>
    </row>
    <row r="46" spans="1:23" ht="17.100000000000001" customHeight="1">
      <c r="E46" s="1183" t="s">
        <v>739</v>
      </c>
      <c r="F46" s="1184"/>
      <c r="G46" s="1184"/>
      <c r="H46" s="1184"/>
      <c r="I46" s="1184"/>
      <c r="J46" s="1184"/>
      <c r="K46" s="1184"/>
      <c r="L46" s="1184"/>
      <c r="M46" s="1184"/>
      <c r="N46" s="1184"/>
      <c r="O46" s="1184"/>
      <c r="P46" s="1184"/>
      <c r="Q46" s="1184"/>
      <c r="R46" s="1184"/>
      <c r="S46" s="1184"/>
      <c r="T46" s="1184"/>
      <c r="U46" s="1184"/>
      <c r="V46" s="1184"/>
      <c r="W46" s="1184"/>
    </row>
    <row r="47" spans="1:23" ht="15" customHeight="1">
      <c r="E47" s="792"/>
      <c r="F47" s="218"/>
      <c r="G47" s="218"/>
      <c r="H47" s="218"/>
      <c r="I47" s="218"/>
      <c r="J47" s="218"/>
      <c r="K47" s="218"/>
      <c r="L47" s="218"/>
      <c r="M47" s="218"/>
      <c r="N47" s="218"/>
      <c r="O47" s="218"/>
      <c r="P47" s="218"/>
      <c r="Q47" s="218"/>
      <c r="R47" s="218"/>
      <c r="S47" s="218"/>
      <c r="T47" s="218"/>
      <c r="U47" s="218"/>
      <c r="V47" s="218"/>
      <c r="W47" s="218"/>
    </row>
    <row r="48" spans="1:23" ht="15" customHeight="1">
      <c r="E48" s="1182" t="s">
        <v>735</v>
      </c>
      <c r="F48" s="1182"/>
      <c r="G48" s="1182"/>
      <c r="H48" s="1182"/>
      <c r="I48" s="1182"/>
      <c r="J48" s="1182"/>
      <c r="K48" s="1182"/>
      <c r="L48" s="1182"/>
      <c r="M48" s="1182"/>
      <c r="N48" s="1182"/>
      <c r="O48" s="1182"/>
      <c r="P48" s="1182"/>
      <c r="Q48" s="1182"/>
      <c r="R48" s="1182"/>
      <c r="S48" s="1182"/>
      <c r="T48" s="1182"/>
      <c r="U48" s="1182"/>
      <c r="V48" s="1182"/>
      <c r="W48" s="1182"/>
    </row>
    <row r="49" spans="5:23" ht="17.100000000000001" customHeight="1">
      <c r="E49" s="1183" t="s">
        <v>740</v>
      </c>
      <c r="F49" s="1184"/>
      <c r="G49" s="1184"/>
      <c r="H49" s="1184"/>
      <c r="I49" s="1184"/>
      <c r="J49" s="1184"/>
      <c r="K49" s="1184"/>
      <c r="L49" s="1184"/>
      <c r="M49" s="1184"/>
      <c r="N49" s="1184"/>
      <c r="O49" s="1184"/>
      <c r="P49" s="1184"/>
      <c r="Q49" s="1184"/>
      <c r="R49" s="1184"/>
      <c r="S49" s="1184"/>
      <c r="T49" s="1184"/>
      <c r="U49" s="1184"/>
      <c r="V49" s="1184"/>
      <c r="W49" s="1184"/>
    </row>
    <row r="50" spans="5:23" ht="17.100000000000001" customHeight="1">
      <c r="E50" s="1183" t="s">
        <v>741</v>
      </c>
      <c r="F50" s="1184"/>
      <c r="G50" s="1184"/>
      <c r="H50" s="1184"/>
      <c r="I50" s="1184"/>
      <c r="J50" s="1184"/>
      <c r="K50" s="1184"/>
      <c r="L50" s="1184"/>
      <c r="M50" s="1184"/>
      <c r="N50" s="1184"/>
      <c r="O50" s="1184"/>
      <c r="P50" s="1184"/>
      <c r="Q50" s="1184"/>
      <c r="R50" s="1184"/>
      <c r="S50" s="1184"/>
      <c r="T50" s="1184"/>
      <c r="U50" s="1184"/>
      <c r="V50" s="1184"/>
      <c r="W50" s="1184"/>
    </row>
  </sheetData>
  <sheetProtection algorithmName="SHA-512" hashValue="tQqK5e8nmdMCNqWI8Y1vVWiNjpsYTorKduTuqNHnwfCbBfZxrB3UBEAyGrH41jgErv399VVGteve2JRSOJswcw==" saltValue="SD8jGp8XxsnU8Qvj4jNToA==" spinCount="100000" sheet="1" objects="1" scenarios="1" formatColumns="0" formatRows="0"/>
  <dataConsolidate/>
  <mergeCells count="85">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6:W46"/>
    <mergeCell ref="P19:Q19"/>
    <mergeCell ref="W17:W18"/>
    <mergeCell ref="O17:R17"/>
    <mergeCell ref="K17:N17"/>
    <mergeCell ref="T19:U19"/>
    <mergeCell ref="S17:V17"/>
    <mergeCell ref="T18:U18"/>
    <mergeCell ref="L18:M18"/>
    <mergeCell ref="P18:Q18"/>
    <mergeCell ref="I21:I24"/>
    <mergeCell ref="J21:J24"/>
    <mergeCell ref="E48:W48"/>
    <mergeCell ref="E49:W49"/>
    <mergeCell ref="E50:W50"/>
    <mergeCell ref="E42:W42"/>
    <mergeCell ref="E43:W43"/>
    <mergeCell ref="E44:W44"/>
    <mergeCell ref="E45:W45"/>
    <mergeCell ref="D21:D25"/>
    <mergeCell ref="E21:E25"/>
    <mergeCell ref="F21:F25"/>
    <mergeCell ref="G21:G25"/>
    <mergeCell ref="H21:H24"/>
    <mergeCell ref="S21:S22"/>
    <mergeCell ref="D26:D30"/>
    <mergeCell ref="E26:E30"/>
    <mergeCell ref="F26:F30"/>
    <mergeCell ref="G26:G30"/>
    <mergeCell ref="H26:H29"/>
    <mergeCell ref="I26:I29"/>
    <mergeCell ref="J26:J29"/>
    <mergeCell ref="K26:K29"/>
    <mergeCell ref="L26:L28"/>
    <mergeCell ref="M26:M28"/>
    <mergeCell ref="N26:N28"/>
    <mergeCell ref="O26:O28"/>
    <mergeCell ref="K21:K24"/>
    <mergeCell ref="L21:L23"/>
    <mergeCell ref="M21:M23"/>
    <mergeCell ref="N31:N33"/>
    <mergeCell ref="O31:O33"/>
    <mergeCell ref="P21:P22"/>
    <mergeCell ref="Q21:Q22"/>
    <mergeCell ref="R21:R22"/>
    <mergeCell ref="N21:N23"/>
    <mergeCell ref="O21:O23"/>
    <mergeCell ref="I31:I34"/>
    <mergeCell ref="J31:J34"/>
    <mergeCell ref="K31:K34"/>
    <mergeCell ref="L31:L33"/>
    <mergeCell ref="M31:M33"/>
    <mergeCell ref="D31:D35"/>
    <mergeCell ref="E31:E35"/>
    <mergeCell ref="F31:F35"/>
    <mergeCell ref="G31:G35"/>
    <mergeCell ref="H31:H34"/>
    <mergeCell ref="P31:P32"/>
    <mergeCell ref="Q31:Q32"/>
    <mergeCell ref="R31:R32"/>
    <mergeCell ref="S31:S32"/>
    <mergeCell ref="P26:P27"/>
    <mergeCell ref="Q26:Q27"/>
    <mergeCell ref="R26:R27"/>
    <mergeCell ref="S26:S27"/>
  </mergeCells>
  <phoneticPr fontId="13" type="noConversion"/>
  <dataValidations xWindow="622" yWindow="221" count="7">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formula1>DESCRIPTION_TERRITORY</formula1>
    </dataValidation>
    <dataValidation allowBlank="1" showInputMessage="1" showErrorMessage="1" prompt="Выберите виды деятельности, выполнив двойной щелчок левой кнопки мыши по ячейке." sqref="F26 F21 F31"/>
    <dataValidation type="textLength" operator="lessThanOrEqual" allowBlank="1" showInputMessage="1" showErrorMessage="1" errorTitle="Ошибка" error="Допускается ввод не более 900 символов!" sqref="R31:R32 R21:R22 V21:W21 V31:W31 R26:R27 V26:W26">
      <formula1>900</formula1>
    </dataValidation>
    <dataValidation type="textLength" operator="lessThanOrEqual" allowBlank="1" showInputMessage="1" showErrorMessage="1" errorTitle="Ошибка" error="Допускается ввод не более 900 символов!" sqref="J26">
      <formula1>900</formula1>
    </dataValidation>
    <dataValidation type="list" showInputMessage="1" showErrorMessage="1" errorTitle="Ошибка" error="Выберите значение из списка" sqref="J31">
      <formula1>name_rates_4_filter</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92</v>
      </c>
    </row>
    <row r="2" spans="1:14" ht="22.5">
      <c r="F2" s="1197" t="s">
        <v>490</v>
      </c>
      <c r="G2" s="1198"/>
      <c r="H2" s="1199"/>
      <c r="I2" s="640"/>
    </row>
    <row r="3" spans="1:14" ht="3" customHeight="1"/>
    <row r="4" spans="1:14" s="570" customFormat="1" ht="11.25">
      <c r="A4" s="590"/>
      <c r="B4" s="590"/>
      <c r="C4" s="590"/>
      <c r="D4" s="590"/>
      <c r="F4" s="1151" t="s">
        <v>453</v>
      </c>
      <c r="G4" s="1151"/>
      <c r="H4" s="1151"/>
      <c r="I4" s="1200" t="s">
        <v>454</v>
      </c>
      <c r="J4" s="590"/>
      <c r="K4" s="590"/>
      <c r="L4" s="590"/>
      <c r="M4" s="590"/>
      <c r="N4" s="590"/>
    </row>
    <row r="5" spans="1:14" s="570" customFormat="1" ht="11.25" customHeight="1">
      <c r="A5" s="590"/>
      <c r="B5" s="590"/>
      <c r="C5" s="590"/>
      <c r="D5" s="590"/>
      <c r="F5" s="606" t="s">
        <v>91</v>
      </c>
      <c r="G5" s="618" t="s">
        <v>456</v>
      </c>
      <c r="H5" s="605" t="s">
        <v>441</v>
      </c>
      <c r="I5" s="1200"/>
      <c r="J5" s="590"/>
      <c r="K5" s="590"/>
      <c r="L5" s="590"/>
      <c r="M5" s="590"/>
      <c r="N5" s="590"/>
    </row>
    <row r="6" spans="1:14" s="570" customFormat="1" ht="12" customHeight="1">
      <c r="A6" s="590"/>
      <c r="B6" s="590"/>
      <c r="C6" s="590"/>
      <c r="D6" s="590"/>
      <c r="F6" s="607" t="s">
        <v>92</v>
      </c>
      <c r="G6" s="609">
        <v>2</v>
      </c>
      <c r="H6" s="610">
        <v>3</v>
      </c>
      <c r="I6" s="608">
        <v>4</v>
      </c>
      <c r="J6" s="590">
        <v>4</v>
      </c>
      <c r="K6" s="590"/>
      <c r="L6" s="590"/>
      <c r="M6" s="590"/>
      <c r="N6" s="590"/>
    </row>
    <row r="7" spans="1:14" s="570" customFormat="1" ht="18.75">
      <c r="A7" s="590"/>
      <c r="B7" s="590"/>
      <c r="C7" s="590"/>
      <c r="D7" s="590"/>
      <c r="F7" s="616">
        <v>1</v>
      </c>
      <c r="G7" s="632" t="s">
        <v>491</v>
      </c>
      <c r="H7" s="604" t="str">
        <f>IF(dateCh="","",dateCh)</f>
        <v>19.12.2019</v>
      </c>
      <c r="I7" s="581" t="s">
        <v>492</v>
      </c>
      <c r="J7" s="615"/>
      <c r="K7" s="590"/>
      <c r="L7" s="590"/>
      <c r="M7" s="590"/>
      <c r="N7" s="590"/>
    </row>
    <row r="8" spans="1:14" s="570" customFormat="1" ht="45">
      <c r="A8" s="1201">
        <v>1</v>
      </c>
      <c r="B8" s="590"/>
      <c r="C8" s="590"/>
      <c r="D8" s="590"/>
      <c r="F8" s="616" t="str">
        <f>"2." &amp;mergeValue(A8)</f>
        <v>2.1</v>
      </c>
      <c r="G8" s="632" t="s">
        <v>493</v>
      </c>
      <c r="H8" s="604"/>
      <c r="I8" s="581" t="s">
        <v>589</v>
      </c>
      <c r="J8" s="615"/>
      <c r="K8" s="590"/>
      <c r="L8" s="590"/>
      <c r="M8" s="590"/>
      <c r="N8" s="590"/>
    </row>
    <row r="9" spans="1:14" s="570" customFormat="1" ht="22.5">
      <c r="A9" s="1201"/>
      <c r="B9" s="590"/>
      <c r="C9" s="590"/>
      <c r="D9" s="590"/>
      <c r="F9" s="616" t="str">
        <f>"3." &amp;mergeValue(A9)</f>
        <v>3.1</v>
      </c>
      <c r="G9" s="632" t="s">
        <v>494</v>
      </c>
      <c r="H9" s="604"/>
      <c r="I9" s="581" t="s">
        <v>587</v>
      </c>
      <c r="J9" s="615"/>
      <c r="K9" s="590"/>
      <c r="L9" s="590"/>
      <c r="M9" s="590"/>
      <c r="N9" s="590"/>
    </row>
    <row r="10" spans="1:14" s="570" customFormat="1" ht="22.5">
      <c r="A10" s="1201"/>
      <c r="B10" s="590"/>
      <c r="C10" s="590"/>
      <c r="D10" s="590"/>
      <c r="F10" s="616" t="str">
        <f>"4."&amp;mergeValue(A10)</f>
        <v>4.1</v>
      </c>
      <c r="G10" s="632" t="s">
        <v>495</v>
      </c>
      <c r="H10" s="605" t="s">
        <v>457</v>
      </c>
      <c r="I10" s="581"/>
      <c r="J10" s="615"/>
      <c r="K10" s="590"/>
      <c r="L10" s="590"/>
      <c r="M10" s="590"/>
      <c r="N10" s="590"/>
    </row>
    <row r="11" spans="1:14" s="570" customFormat="1" ht="18.75">
      <c r="A11" s="1201"/>
      <c r="B11" s="1201">
        <v>1</v>
      </c>
      <c r="C11" s="623"/>
      <c r="D11" s="623"/>
      <c r="F11" s="616" t="str">
        <f>"4."&amp;mergeValue(A11) &amp;"."&amp;mergeValue(B11)</f>
        <v>4.1.1</v>
      </c>
      <c r="G11" s="611" t="s">
        <v>591</v>
      </c>
      <c r="H11" s="604" t="str">
        <f>IF(region_name="","",region_name)</f>
        <v>Ленинградская область</v>
      </c>
      <c r="I11" s="581" t="s">
        <v>498</v>
      </c>
      <c r="J11" s="615"/>
      <c r="K11" s="590"/>
      <c r="L11" s="590"/>
      <c r="M11" s="590"/>
      <c r="N11" s="590"/>
    </row>
    <row r="12" spans="1:14" s="570" customFormat="1" ht="22.5">
      <c r="A12" s="1201"/>
      <c r="B12" s="1201"/>
      <c r="C12" s="1201">
        <v>1</v>
      </c>
      <c r="D12" s="623"/>
      <c r="F12" s="616" t="str">
        <f>"4."&amp;mergeValue(A12) &amp;"."&amp;mergeValue(B12)&amp;"."&amp;mergeValue(C12)</f>
        <v>4.1.1.1</v>
      </c>
      <c r="G12" s="622" t="s">
        <v>496</v>
      </c>
      <c r="H12" s="604"/>
      <c r="I12" s="581" t="s">
        <v>499</v>
      </c>
      <c r="J12" s="615"/>
      <c r="K12" s="590"/>
      <c r="L12" s="590"/>
      <c r="M12" s="590"/>
      <c r="N12" s="590"/>
    </row>
    <row r="13" spans="1:14" s="570" customFormat="1" ht="39" customHeight="1">
      <c r="A13" s="1201"/>
      <c r="B13" s="1201"/>
      <c r="C13" s="1201"/>
      <c r="D13" s="623">
        <v>1</v>
      </c>
      <c r="F13" s="616" t="str">
        <f>"4."&amp;mergeValue(A13) &amp;"."&amp;mergeValue(B13)&amp;"."&amp;mergeValue(C13)&amp;"."&amp;mergeValue(D13)</f>
        <v>4.1.1.1.1</v>
      </c>
      <c r="G13" s="633" t="s">
        <v>497</v>
      </c>
      <c r="H13" s="604"/>
      <c r="I13" s="1202" t="s">
        <v>590</v>
      </c>
      <c r="J13" s="615"/>
      <c r="K13" s="590"/>
      <c r="L13" s="590"/>
      <c r="M13" s="590"/>
      <c r="N13" s="590"/>
    </row>
    <row r="14" spans="1:14" s="570" customFormat="1" ht="18.75">
      <c r="A14" s="1201"/>
      <c r="B14" s="1201"/>
      <c r="C14" s="1201"/>
      <c r="D14" s="623"/>
      <c r="F14" s="619"/>
      <c r="G14" s="550" t="s">
        <v>4</v>
      </c>
      <c r="H14" s="624"/>
      <c r="I14" s="1202"/>
      <c r="J14" s="615"/>
      <c r="K14" s="590"/>
      <c r="L14" s="590"/>
      <c r="M14" s="590"/>
      <c r="N14" s="590"/>
    </row>
    <row r="15" spans="1:14" s="570" customFormat="1" ht="18.75">
      <c r="A15" s="1201"/>
      <c r="B15" s="1201"/>
      <c r="C15" s="623"/>
      <c r="D15" s="623"/>
      <c r="F15" s="634"/>
      <c r="G15" s="577" t="s">
        <v>402</v>
      </c>
      <c r="H15" s="635"/>
      <c r="I15" s="636"/>
      <c r="J15" s="615"/>
      <c r="K15" s="590"/>
      <c r="L15" s="590"/>
      <c r="M15" s="590"/>
      <c r="N15" s="590"/>
    </row>
    <row r="16" spans="1:14" s="570" customFormat="1" ht="18.75">
      <c r="A16" s="1201"/>
      <c r="B16" s="590"/>
      <c r="C16" s="590"/>
      <c r="D16" s="590"/>
      <c r="F16" s="619"/>
      <c r="G16" s="558" t="s">
        <v>505</v>
      </c>
      <c r="H16" s="620"/>
      <c r="I16" s="621"/>
      <c r="J16" s="615"/>
      <c r="K16" s="590"/>
      <c r="L16" s="590"/>
      <c r="M16" s="590"/>
      <c r="N16" s="590"/>
    </row>
    <row r="17" spans="1:14" s="570" customFormat="1" ht="18.75">
      <c r="A17" s="590"/>
      <c r="B17" s="590"/>
      <c r="C17" s="590"/>
      <c r="D17" s="590"/>
      <c r="F17" s="619"/>
      <c r="G17" s="565" t="s">
        <v>504</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6" t="s">
        <v>592</v>
      </c>
      <c r="H19" s="1196"/>
      <c r="I19" s="594"/>
      <c r="J19" s="614"/>
      <c r="K19" s="614"/>
      <c r="L19" s="614"/>
      <c r="M19" s="614"/>
      <c r="N19" s="614"/>
    </row>
  </sheetData>
  <sheetProtection algorithmName="SHA-512" hashValue="KwOnc/ETxZJCLIRvaMcWnNlzda20hUgEo6Rq8qbkELh17Fmj3F9jD73ltfNeehvneYVwT1eZSCFjnruaw/8vkA==" saltValue="/2YD+Lvoe4paBttXG/MrC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9" t="s">
        <v>630</v>
      </c>
      <c r="M5" s="1229"/>
      <c r="N5" s="1229"/>
      <c r="O5" s="1229"/>
      <c r="P5" s="1229"/>
      <c r="Q5" s="1229"/>
      <c r="R5" s="1229"/>
      <c r="S5" s="1229"/>
      <c r="T5" s="1229"/>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501</v>
      </c>
      <c r="N7" s="666"/>
      <c r="O7" s="1206" t="str">
        <f>IF(NameOrPr_ch="",IF(NameOrPr="","",NameOrPr),NameOrPr_ch)</f>
        <v>Комитет по тарифам и ценовой политике Лен.области (ЛенРТК)</v>
      </c>
      <c r="P7" s="1206"/>
      <c r="Q7" s="1206"/>
      <c r="R7" s="1206"/>
      <c r="S7" s="1206"/>
      <c r="T7" s="1206"/>
      <c r="U7" s="582"/>
      <c r="V7" s="582"/>
      <c r="W7" s="519"/>
      <c r="X7" s="590"/>
      <c r="Y7" s="590"/>
      <c r="Z7" s="590"/>
      <c r="AA7" s="590"/>
      <c r="AB7" s="590"/>
    </row>
    <row r="8" spans="1:28" s="570" customFormat="1" ht="18.75">
      <c r="A8" s="590"/>
      <c r="B8" s="590"/>
      <c r="C8" s="590"/>
      <c r="D8" s="590"/>
      <c r="E8" s="590"/>
      <c r="F8" s="590"/>
      <c r="G8" s="590"/>
      <c r="H8" s="590"/>
      <c r="L8" s="499"/>
      <c r="M8" s="617" t="s">
        <v>595</v>
      </c>
      <c r="N8" s="666"/>
      <c r="O8" s="1206" t="str">
        <f>IF(datePr_ch="",IF(datePr="","",datePr),datePr_ch)</f>
        <v>19.12.2019</v>
      </c>
      <c r="P8" s="1206"/>
      <c r="Q8" s="1206"/>
      <c r="R8" s="1206"/>
      <c r="S8" s="1206"/>
      <c r="T8" s="1206"/>
      <c r="U8" s="582"/>
      <c r="V8" s="582"/>
      <c r="W8" s="519"/>
      <c r="X8" s="590"/>
      <c r="Y8" s="590"/>
      <c r="Z8" s="590"/>
      <c r="AA8" s="590"/>
      <c r="AB8" s="590"/>
    </row>
    <row r="9" spans="1:28" s="570" customFormat="1" ht="18.75">
      <c r="A9" s="590"/>
      <c r="B9" s="590"/>
      <c r="C9" s="590"/>
      <c r="D9" s="590"/>
      <c r="E9" s="590"/>
      <c r="F9" s="590"/>
      <c r="G9" s="590"/>
      <c r="H9" s="590"/>
      <c r="L9" s="552"/>
      <c r="M9" s="617" t="s">
        <v>594</v>
      </c>
      <c r="N9" s="666"/>
      <c r="O9" s="1206" t="str">
        <f>IF(numberPr_ch="",IF(numberPr="","",numberPr),numberPr_ch)</f>
        <v>524-п</v>
      </c>
      <c r="P9" s="1206"/>
      <c r="Q9" s="1206"/>
      <c r="R9" s="1206"/>
      <c r="S9" s="1206"/>
      <c r="T9" s="1206"/>
      <c r="U9" s="582"/>
      <c r="V9" s="582"/>
      <c r="W9" s="519"/>
      <c r="X9" s="590"/>
      <c r="Y9" s="590"/>
      <c r="Z9" s="590"/>
      <c r="AA9" s="590"/>
      <c r="AB9" s="590"/>
    </row>
    <row r="10" spans="1:28" s="570" customFormat="1" ht="18.75">
      <c r="A10" s="590"/>
      <c r="B10" s="590"/>
      <c r="C10" s="590"/>
      <c r="D10" s="590"/>
      <c r="E10" s="590"/>
      <c r="F10" s="590"/>
      <c r="G10" s="590"/>
      <c r="H10" s="590"/>
      <c r="L10" s="552"/>
      <c r="M10" s="617" t="s">
        <v>500</v>
      </c>
      <c r="N10" s="666"/>
      <c r="O10" s="1206" t="str">
        <f>IF(IstPub_ch="",IF(IstPub="","",IstPub),IstPub_ch)</f>
        <v>http://tarif.lenobl.ru/dokumenty/docs_category_3/</v>
      </c>
      <c r="P10" s="1206"/>
      <c r="Q10" s="1206"/>
      <c r="R10" s="1206"/>
      <c r="S10" s="1206"/>
      <c r="T10" s="1206"/>
      <c r="U10" s="582"/>
      <c r="V10" s="582"/>
      <c r="W10" s="519"/>
      <c r="X10" s="590"/>
      <c r="Y10" s="590"/>
      <c r="Z10" s="590"/>
      <c r="AA10" s="590"/>
      <c r="AB10" s="590"/>
    </row>
    <row r="11" spans="1:28" s="570" customFormat="1" ht="11.25" hidden="1">
      <c r="A11" s="590"/>
      <c r="B11" s="590"/>
      <c r="C11" s="590"/>
      <c r="D11" s="590"/>
      <c r="E11" s="590"/>
      <c r="F11" s="590"/>
      <c r="G11" s="590"/>
      <c r="H11" s="590"/>
      <c r="L11" s="1230"/>
      <c r="M11" s="1230"/>
      <c r="N11" s="566"/>
      <c r="O11" s="582"/>
      <c r="P11" s="582"/>
      <c r="Q11" s="582"/>
      <c r="R11" s="582"/>
      <c r="S11" s="582"/>
      <c r="T11" s="582"/>
      <c r="U11" s="588" t="s">
        <v>372</v>
      </c>
      <c r="X11" s="590"/>
      <c r="Y11" s="590"/>
      <c r="Z11" s="590"/>
      <c r="AA11" s="590"/>
      <c r="AB11" s="590"/>
    </row>
    <row r="12" spans="1:28">
      <c r="J12" s="529"/>
      <c r="K12" s="529"/>
      <c r="L12" s="524"/>
      <c r="M12" s="524"/>
      <c r="N12" s="502"/>
      <c r="O12" s="1207"/>
      <c r="P12" s="1207"/>
      <c r="Q12" s="1207"/>
      <c r="R12" s="1207"/>
      <c r="S12" s="1207"/>
      <c r="T12" s="1207"/>
      <c r="U12" s="1207"/>
    </row>
    <row r="13" spans="1:28">
      <c r="J13" s="529"/>
      <c r="K13" s="529"/>
      <c r="L13" s="1151" t="s">
        <v>453</v>
      </c>
      <c r="M13" s="1151"/>
      <c r="N13" s="1151"/>
      <c r="O13" s="1151"/>
      <c r="P13" s="1151"/>
      <c r="Q13" s="1151"/>
      <c r="R13" s="1151"/>
      <c r="S13" s="1151"/>
      <c r="T13" s="1151"/>
      <c r="U13" s="1151"/>
      <c r="V13" s="1151"/>
      <c r="W13" s="1151" t="s">
        <v>454</v>
      </c>
    </row>
    <row r="14" spans="1:28" ht="14.25" customHeight="1">
      <c r="J14" s="529"/>
      <c r="K14" s="529"/>
      <c r="L14" s="1213" t="s">
        <v>91</v>
      </c>
      <c r="M14" s="1213" t="s">
        <v>638</v>
      </c>
      <c r="N14" s="661"/>
      <c r="O14" s="1214" t="s">
        <v>640</v>
      </c>
      <c r="P14" s="1215"/>
      <c r="Q14" s="1215"/>
      <c r="R14" s="1215"/>
      <c r="S14" s="1215"/>
      <c r="T14" s="1216"/>
      <c r="U14" s="1224" t="s">
        <v>340</v>
      </c>
      <c r="V14" s="1210" t="s">
        <v>274</v>
      </c>
      <c r="W14" s="1151"/>
    </row>
    <row r="15" spans="1:28" ht="14.25" customHeight="1">
      <c r="J15" s="529"/>
      <c r="K15" s="529"/>
      <c r="L15" s="1213"/>
      <c r="M15" s="1213"/>
      <c r="N15" s="662"/>
      <c r="O15" s="1219" t="s">
        <v>604</v>
      </c>
      <c r="P15" s="1217" t="s">
        <v>270</v>
      </c>
      <c r="Q15" s="1218"/>
      <c r="R15" s="1221" t="s">
        <v>653</v>
      </c>
      <c r="S15" s="1222"/>
      <c r="T15" s="1223"/>
      <c r="U15" s="1225"/>
      <c r="V15" s="1211"/>
      <c r="W15" s="1151"/>
    </row>
    <row r="16" spans="1:28" ht="33.75" customHeight="1">
      <c r="J16" s="529"/>
      <c r="K16" s="529"/>
      <c r="L16" s="1213"/>
      <c r="M16" s="1213"/>
      <c r="N16" s="663"/>
      <c r="O16" s="1220"/>
      <c r="P16" s="535" t="s">
        <v>605</v>
      </c>
      <c r="Q16" s="535" t="s">
        <v>6</v>
      </c>
      <c r="R16" s="536" t="s">
        <v>273</v>
      </c>
      <c r="S16" s="1208" t="s">
        <v>272</v>
      </c>
      <c r="T16" s="1209"/>
      <c r="U16" s="1226"/>
      <c r="V16" s="1212"/>
      <c r="W16" s="1151"/>
    </row>
    <row r="17" spans="1:28">
      <c r="J17" s="529"/>
      <c r="K17" s="569">
        <v>1</v>
      </c>
      <c r="L17" s="647" t="s">
        <v>92</v>
      </c>
      <c r="M17" s="647" t="s">
        <v>48</v>
      </c>
      <c r="N17" s="649" t="str">
        <f ca="1">OFFSET(N17,0,-1)</f>
        <v>2</v>
      </c>
      <c r="O17" s="648">
        <f ca="1">OFFSET(O17,0,-1)+1</f>
        <v>3</v>
      </c>
      <c r="P17" s="648">
        <f ca="1">OFFSET(P17,0,-1)+1</f>
        <v>4</v>
      </c>
      <c r="Q17" s="648">
        <f ca="1">OFFSET(Q17,0,-1)+1</f>
        <v>5</v>
      </c>
      <c r="R17" s="648">
        <f ca="1">OFFSET(R17,0,-1)+1</f>
        <v>6</v>
      </c>
      <c r="S17" s="1231">
        <f ca="1">OFFSET(S17,0,-1)+1</f>
        <v>7</v>
      </c>
      <c r="T17" s="1231"/>
      <c r="U17" s="648">
        <f ca="1">OFFSET(U17,0,-2)+1</f>
        <v>8</v>
      </c>
      <c r="V17" s="649">
        <f ca="1">OFFSET(V17,0,-1)</f>
        <v>8</v>
      </c>
      <c r="W17" s="648">
        <f ca="1">OFFSET(W17,0,-1)+1</f>
        <v>9</v>
      </c>
    </row>
    <row r="18" spans="1:28" ht="22.5">
      <c r="A18" s="1232">
        <v>1</v>
      </c>
      <c r="B18" s="847"/>
      <c r="C18" s="847"/>
      <c r="D18" s="847"/>
      <c r="E18" s="848"/>
      <c r="F18" s="849"/>
      <c r="G18" s="849"/>
      <c r="H18" s="849"/>
      <c r="I18" s="850"/>
      <c r="J18" s="845"/>
      <c r="K18" s="852"/>
      <c r="L18" s="593">
        <f>mergeValue(A18)</f>
        <v>1</v>
      </c>
      <c r="M18" s="641" t="s">
        <v>20</v>
      </c>
      <c r="N18" s="646"/>
      <c r="O18" s="1233"/>
      <c r="P18" s="1233"/>
      <c r="Q18" s="1233"/>
      <c r="R18" s="1233"/>
      <c r="S18" s="1233"/>
      <c r="T18" s="1233"/>
      <c r="U18" s="1233"/>
      <c r="V18" s="1233"/>
      <c r="W18" s="630" t="s">
        <v>475</v>
      </c>
      <c r="Y18" s="589"/>
      <c r="Z18" s="589" t="str">
        <f t="shared" ref="Z18:Z31" si="0">IF(M18="","",M18 )</f>
        <v>Наименование тарифа</v>
      </c>
      <c r="AA18" s="589"/>
      <c r="AB18" s="589"/>
    </row>
    <row r="19" spans="1:28" ht="22.5">
      <c r="A19" s="1232"/>
      <c r="B19" s="1232">
        <v>1</v>
      </c>
      <c r="C19" s="847"/>
      <c r="D19" s="847"/>
      <c r="E19" s="849"/>
      <c r="F19" s="849"/>
      <c r="G19" s="849"/>
      <c r="H19" s="849"/>
      <c r="I19" s="844"/>
      <c r="J19" s="843"/>
      <c r="K19" s="846"/>
      <c r="L19" s="593" t="str">
        <f>mergeValue(A19) &amp;"."&amp; mergeValue(B19)</f>
        <v>1.1</v>
      </c>
      <c r="M19" s="546" t="s">
        <v>16</v>
      </c>
      <c r="N19" s="646"/>
      <c r="O19" s="1233"/>
      <c r="P19" s="1233"/>
      <c r="Q19" s="1233"/>
      <c r="R19" s="1233"/>
      <c r="S19" s="1233"/>
      <c r="T19" s="1233"/>
      <c r="U19" s="1233"/>
      <c r="V19" s="1233"/>
      <c r="W19" s="630" t="s">
        <v>476</v>
      </c>
      <c r="Y19" s="589"/>
      <c r="Z19" s="589" t="str">
        <f t="shared" si="0"/>
        <v>Территория действия тарифа</v>
      </c>
      <c r="AA19" s="589"/>
      <c r="AB19" s="589"/>
    </row>
    <row r="20" spans="1:28" ht="22.5">
      <c r="A20" s="1232"/>
      <c r="B20" s="1232"/>
      <c r="C20" s="1232">
        <v>1</v>
      </c>
      <c r="D20" s="847"/>
      <c r="E20" s="849"/>
      <c r="F20" s="849"/>
      <c r="G20" s="849"/>
      <c r="H20" s="849"/>
      <c r="I20" s="851"/>
      <c r="J20" s="843"/>
      <c r="K20" s="846"/>
      <c r="L20" s="593" t="str">
        <f>mergeValue(A20) &amp;"."&amp; mergeValue(B20)&amp;"."&amp; mergeValue(C20)</f>
        <v>1.1.1</v>
      </c>
      <c r="M20" s="547" t="s">
        <v>7</v>
      </c>
      <c r="N20" s="646"/>
      <c r="O20" s="1233"/>
      <c r="P20" s="1233"/>
      <c r="Q20" s="1233"/>
      <c r="R20" s="1233"/>
      <c r="S20" s="1233"/>
      <c r="T20" s="1233"/>
      <c r="U20" s="1233"/>
      <c r="V20" s="1233"/>
      <c r="W20" s="630" t="s">
        <v>632</v>
      </c>
      <c r="Y20" s="589"/>
      <c r="Z20" s="589" t="str">
        <f t="shared" si="0"/>
        <v xml:space="preserve">Наименование системы теплоснабжения </v>
      </c>
      <c r="AA20" s="589"/>
      <c r="AB20" s="589"/>
    </row>
    <row r="21" spans="1:28" ht="22.5">
      <c r="A21" s="1232"/>
      <c r="B21" s="1232"/>
      <c r="C21" s="1232"/>
      <c r="D21" s="1232">
        <v>1</v>
      </c>
      <c r="E21" s="849"/>
      <c r="F21" s="849"/>
      <c r="G21" s="849"/>
      <c r="H21" s="849"/>
      <c r="I21" s="851"/>
      <c r="J21" s="843"/>
      <c r="K21" s="846"/>
      <c r="L21" s="593" t="str">
        <f>mergeValue(A21) &amp;"."&amp; mergeValue(B21)&amp;"."&amp; mergeValue(C21)&amp;"."&amp; mergeValue(D21)</f>
        <v>1.1.1.1</v>
      </c>
      <c r="M21" s="548" t="s">
        <v>22</v>
      </c>
      <c r="N21" s="646"/>
      <c r="O21" s="1233"/>
      <c r="P21" s="1233"/>
      <c r="Q21" s="1233"/>
      <c r="R21" s="1233"/>
      <c r="S21" s="1233"/>
      <c r="T21" s="1233"/>
      <c r="U21" s="1233"/>
      <c r="V21" s="1233"/>
      <c r="W21" s="630" t="s">
        <v>633</v>
      </c>
      <c r="Y21" s="589"/>
      <c r="Z21" s="589" t="str">
        <f t="shared" si="0"/>
        <v xml:space="preserve">Источник тепловой энергии  </v>
      </c>
      <c r="AA21" s="589"/>
      <c r="AB21" s="589"/>
    </row>
    <row r="22" spans="1:28" ht="101.25">
      <c r="A22" s="1232"/>
      <c r="B22" s="1232"/>
      <c r="C22" s="1232"/>
      <c r="D22" s="1232"/>
      <c r="E22" s="1232">
        <v>1</v>
      </c>
      <c r="F22" s="849"/>
      <c r="G22" s="849"/>
      <c r="H22" s="847">
        <v>1</v>
      </c>
      <c r="I22" s="1232">
        <v>1</v>
      </c>
      <c r="J22" s="849"/>
      <c r="K22" s="854"/>
      <c r="L22" s="593" t="str">
        <f>mergeValue(A22) &amp;"."&amp; mergeValue(B22)&amp;"."&amp; mergeValue(C22)&amp;"."&amp; mergeValue(D22)&amp;"."&amp; mergeValue(E22)</f>
        <v>1.1.1.1.1</v>
      </c>
      <c r="M22" s="554" t="s">
        <v>9</v>
      </c>
      <c r="N22" s="646"/>
      <c r="O22" s="1234"/>
      <c r="P22" s="1234"/>
      <c r="Q22" s="1234"/>
      <c r="R22" s="1234"/>
      <c r="S22" s="1234"/>
      <c r="T22" s="1234"/>
      <c r="U22" s="1234"/>
      <c r="V22" s="1234"/>
      <c r="W22" s="630" t="s">
        <v>637</v>
      </c>
      <c r="Y22" s="589"/>
      <c r="Z22" s="589" t="str">
        <f t="shared" si="0"/>
        <v>Схема подключения теплопотребляющей установки к коллектору источника тепловой энергии</v>
      </c>
      <c r="AA22" s="589"/>
      <c r="AB22" s="589"/>
    </row>
    <row r="23" spans="1:28" ht="90">
      <c r="A23" s="1232"/>
      <c r="B23" s="1232"/>
      <c r="C23" s="1232"/>
      <c r="D23" s="1232"/>
      <c r="E23" s="1232"/>
      <c r="F23" s="1232">
        <v>1</v>
      </c>
      <c r="G23" s="847"/>
      <c r="H23" s="847"/>
      <c r="I23" s="1232"/>
      <c r="J23" s="1232">
        <v>1</v>
      </c>
      <c r="K23" s="855"/>
      <c r="L23" s="593" t="str">
        <f>mergeValue(A23) &amp;"."&amp; mergeValue(B23)&amp;"."&amp; mergeValue(C23)&amp;"."&amp; mergeValue(D23)&amp;"."&amp; mergeValue(E23)&amp;"."&amp; mergeValue(F23)</f>
        <v>1.1.1.1.1.1</v>
      </c>
      <c r="M23" s="555" t="s">
        <v>10</v>
      </c>
      <c r="N23" s="646"/>
      <c r="O23" s="1235"/>
      <c r="P23" s="1236"/>
      <c r="Q23" s="1236"/>
      <c r="R23" s="1236"/>
      <c r="S23" s="1236"/>
      <c r="T23" s="1236"/>
      <c r="U23" s="1236"/>
      <c r="V23" s="1237"/>
      <c r="W23" s="630" t="s">
        <v>635</v>
      </c>
      <c r="Y23" s="589"/>
      <c r="Z23" s="589" t="str">
        <f t="shared" si="0"/>
        <v>Группа потребителей</v>
      </c>
      <c r="AA23" s="589"/>
      <c r="AB23" s="589"/>
    </row>
    <row r="24" spans="1:28" ht="189" customHeight="1">
      <c r="A24" s="1232"/>
      <c r="B24" s="1232"/>
      <c r="C24" s="1232"/>
      <c r="D24" s="1232"/>
      <c r="E24" s="1232"/>
      <c r="F24" s="1232"/>
      <c r="G24" s="847">
        <v>1</v>
      </c>
      <c r="H24" s="847"/>
      <c r="I24" s="1232"/>
      <c r="J24" s="1232"/>
      <c r="K24" s="855">
        <v>1</v>
      </c>
      <c r="L24" s="593" t="str">
        <f>mergeValue(A24) &amp;"."&amp; mergeValue(B24)&amp;"."&amp; mergeValue(C24)&amp;"."&amp; mergeValue(D24)&amp;"."&amp; mergeValue(E24)&amp;"."&amp; mergeValue(F24)&amp;"."&amp; mergeValue(G24)</f>
        <v>1.1.1.1.1.1.1</v>
      </c>
      <c r="M24" s="1065"/>
      <c r="N24" s="646"/>
      <c r="O24" s="562"/>
      <c r="P24" s="562"/>
      <c r="Q24" s="1090"/>
      <c r="R24" s="1227"/>
      <c r="S24" s="1228" t="s">
        <v>83</v>
      </c>
      <c r="T24" s="1227"/>
      <c r="U24" s="1228" t="s">
        <v>84</v>
      </c>
      <c r="V24" s="562"/>
      <c r="W24" s="1203" t="s">
        <v>654</v>
      </c>
      <c r="X24" s="585" t="str">
        <f>strCheckDate(O25:V25)</f>
        <v/>
      </c>
      <c r="Y24" s="589"/>
      <c r="Z24" s="589" t="str">
        <f t="shared" si="0"/>
        <v/>
      </c>
      <c r="AA24" s="589"/>
      <c r="AB24" s="589"/>
    </row>
    <row r="25" spans="1:28" ht="11.25" hidden="1" customHeight="1">
      <c r="A25" s="1232"/>
      <c r="B25" s="1232"/>
      <c r="C25" s="1232"/>
      <c r="D25" s="1232"/>
      <c r="E25" s="1232"/>
      <c r="F25" s="1232"/>
      <c r="G25" s="847"/>
      <c r="H25" s="847"/>
      <c r="I25" s="1232"/>
      <c r="J25" s="1232"/>
      <c r="K25" s="855"/>
      <c r="L25" s="600"/>
      <c r="M25" s="646"/>
      <c r="N25" s="646"/>
      <c r="O25" s="562"/>
      <c r="P25" s="562"/>
      <c r="Q25" s="584" t="str">
        <f>R24 &amp; "-" &amp; T24</f>
        <v>-</v>
      </c>
      <c r="R25" s="1227"/>
      <c r="S25" s="1228"/>
      <c r="T25" s="1227"/>
      <c r="U25" s="1228"/>
      <c r="V25" s="562"/>
      <c r="W25" s="1204"/>
      <c r="Y25" s="589"/>
      <c r="Z25" s="589" t="str">
        <f t="shared" si="0"/>
        <v/>
      </c>
      <c r="AA25" s="589"/>
      <c r="AB25" s="589"/>
    </row>
    <row r="26" spans="1:28" ht="15" customHeight="1">
      <c r="A26" s="1232"/>
      <c r="B26" s="1232"/>
      <c r="C26" s="1232"/>
      <c r="D26" s="1232"/>
      <c r="E26" s="1232"/>
      <c r="F26" s="1232"/>
      <c r="G26" s="849"/>
      <c r="H26" s="847"/>
      <c r="I26" s="1232"/>
      <c r="J26" s="1232"/>
      <c r="K26" s="854"/>
      <c r="L26" s="538"/>
      <c r="M26" s="557" t="s">
        <v>25</v>
      </c>
      <c r="N26" s="564"/>
      <c r="O26" s="564"/>
      <c r="P26" s="564"/>
      <c r="Q26" s="564"/>
      <c r="R26" s="564"/>
      <c r="S26" s="564"/>
      <c r="T26" s="564"/>
      <c r="U26" s="564"/>
      <c r="V26" s="560"/>
      <c r="W26" s="1205"/>
      <c r="Y26" s="589"/>
      <c r="Z26" s="589" t="str">
        <f t="shared" si="0"/>
        <v>Добавить вид теплоносителя (параметры теплоносителя)</v>
      </c>
      <c r="AA26" s="589"/>
      <c r="AB26" s="589"/>
    </row>
    <row r="27" spans="1:28" ht="15" customHeight="1">
      <c r="A27" s="1232"/>
      <c r="B27" s="1232"/>
      <c r="C27" s="1232"/>
      <c r="D27" s="1232"/>
      <c r="E27" s="1232"/>
      <c r="F27" s="849"/>
      <c r="G27" s="849"/>
      <c r="H27" s="847"/>
      <c r="I27" s="1232"/>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2"/>
      <c r="B28" s="1232"/>
      <c r="C28" s="1232"/>
      <c r="D28" s="1232"/>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2"/>
      <c r="B29" s="1232"/>
      <c r="C29" s="1232"/>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2"/>
      <c r="B30" s="1232"/>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2"/>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3"/>
      <c r="M32" s="565" t="s">
        <v>308</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6" t="s">
        <v>631</v>
      </c>
      <c r="N34" s="1196"/>
      <c r="O34" s="1196"/>
      <c r="P34" s="1196"/>
      <c r="Q34" s="1196"/>
      <c r="R34" s="1196"/>
      <c r="S34" s="1196"/>
      <c r="T34" s="1196"/>
      <c r="U34" s="1196"/>
      <c r="V34" s="1196"/>
      <c r="W34" s="1196"/>
    </row>
  </sheetData>
  <sheetProtection algorithmName="SHA-512" hashValue="BYcpSgzjL1zxtkxU1oOas8jDGWNX88rR9SCACzgUcZe+LdRzq58KAxpqzyTlRLAwO4uqGykil7qKqF209zgiPg==" saltValue="M2RaI2ZO8BYbg69O6AMIYw==" spinCount="100000"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803</vt:i4>
      </vt:variant>
    </vt:vector>
  </HeadingPairs>
  <TitlesOfParts>
    <vt:vector size="821"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Т-ТН</vt:lpstr>
      <vt:lpstr>Форма 4.2.2 | Т-ТН</vt:lpstr>
      <vt:lpstr>Форма 1.0.1 | Т-гор.вода</vt:lpstr>
      <vt:lpstr>Форма 4.2.3 | Т-гор.вода</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Лист1</vt:lpstr>
      <vt:lpstr>activity</vt:lpstr>
      <vt:lpstr>add_CS_List05_1</vt:lpstr>
      <vt:lpstr>add_CS_List05_10</vt:lpstr>
      <vt:lpstr>add_CS_List05_2</vt:lpstr>
      <vt:lpstr>add_CS_List05_3</vt:lpstr>
      <vt:lpstr>add_CS_List05_3_i</vt:lpstr>
      <vt:lpstr>add_CS_List05_6</vt:lpstr>
      <vt:lpstr>add_CS_List05_7</vt:lpstr>
      <vt:lpstr>add_CS_List05_8</vt:lpstr>
      <vt:lpstr>add_CS_List05_9</vt:lpstr>
      <vt:lpstr>add_CT_1</vt:lpstr>
      <vt:lpstr>add_CT_10</vt:lpstr>
      <vt:lpstr>add_CT_2</vt:lpstr>
      <vt:lpstr>add_CT_3</vt:lpstr>
      <vt:lpstr>add_CT_3_i</vt:lpstr>
      <vt:lpstr>add_CT_6</vt:lpstr>
      <vt:lpstr>add_CT_7</vt:lpstr>
      <vt:lpstr>add_CT_8</vt:lpstr>
      <vt:lpstr>add_CT_9</vt:lpstr>
      <vt:lpstr>add_MO_1</vt:lpstr>
      <vt:lpstr>add_MO_10</vt:lpstr>
      <vt:lpstr>add_MO_2</vt:lpstr>
      <vt:lpstr>add_MO_3</vt:lpstr>
      <vt:lpstr>add_MO_3_i</vt:lpstr>
      <vt:lpstr>add_MO_6</vt:lpstr>
      <vt:lpstr>add_MO_7</vt:lpstr>
      <vt:lpstr>add_MO_8</vt:lpstr>
      <vt:lpstr>add_MO_9</vt:lpstr>
      <vt:lpstr>add_MO_List05_1</vt:lpstr>
      <vt:lpstr>add_MO_List05_10</vt:lpstr>
      <vt:lpstr>add_MO_List05_2</vt:lpstr>
      <vt:lpstr>add_MO_List05_3</vt:lpstr>
      <vt:lpstr>add_MO_List05_3_i</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add_TER_List05_6</vt:lpstr>
      <vt:lpstr>add_TER_List05_7</vt:lpstr>
      <vt:lpstr>add_TER_List05_8</vt:lpstr>
      <vt:lpstr>add_TER_List05_9</vt:lpstr>
      <vt:lpstr>add_Warm_1</vt:lpstr>
      <vt:lpstr>add_Warm_10</vt:lpstr>
      <vt:lpstr>add_Warm_2</vt:lpstr>
      <vt:lpstr>add_Warm_3</vt:lpstr>
      <vt:lpstr>add_Warm_3_i</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LIST_MR_MO_OKTMO_FILTER</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Васильев Руслан Юрьевич</cp:lastModifiedBy>
  <cp:lastPrinted>2013-08-29T08:11:20Z</cp:lastPrinted>
  <dcterms:created xsi:type="dcterms:W3CDTF">2004-05-21T07:18:45Z</dcterms:created>
  <dcterms:modified xsi:type="dcterms:W3CDTF">2020-01-10T06:43:27Z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